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0" yWindow="0" windowWidth="15360" windowHeight="7635" tabRatio="8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E39" i="10"/>
  <c r="AM39" i="10"/>
  <c r="U39" i="10"/>
  <c r="AM38" i="10"/>
  <c r="C34"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AM36" i="10" s="1"/>
  <c r="AM37" i="10" s="1"/>
  <c r="BE34" i="10"/>
  <c r="BE35" i="10" s="1"/>
  <c r="BE36" i="10" s="1"/>
  <c r="BE37" i="10" s="1"/>
  <c r="BE38" i="10" s="1"/>
  <c r="BW34" i="10" l="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<sst xmlns="http://schemas.openxmlformats.org/spreadsheetml/2006/main" count="1176" uniqueCount="624">
  <si>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</si>
  <si>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</si>
  <si>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</si>
  <si>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</si>
  <si>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</si>
  <si>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</si>
  <si>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</si>
  <si>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</si>
  <si>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</si>
  <si>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</si>
  <si>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</si>
  <si>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</si>
  <si>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</si>
  <si>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</si>
  <si>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</si>
  <si>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</si>
  <si>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</si>
  <si>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</si>
  <si>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</si>
  <si>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</si>
  <si>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</si>
  <si>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</si>
  <si>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</si>
  <si>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</si>
  <si>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</si>
  <si>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</si>
  <si>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</si>
  <si>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</si>
  <si>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</si>
  <si>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</si>
  <si>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</si>
  <si>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</si>
  <si>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</si>
  <si>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</si>
  <si>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</si>
  <si>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</si>
  <si>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</si>
  <si>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</si>
  <si>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</si>
  <si>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</si>
  <si>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</si>
  <si>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</si>
  <si>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</si>
  <si>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</si>
  <si>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</si>
  <si>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</si>
  <si>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</si>
  <si>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</si>
  <si>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</si>
  <si>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</si>
  <si>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</si>
  <si>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</si>
  <si>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</si>
  <si>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</si>
  <si>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</si>
  <si>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</si>
  <si>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</si>
  <si>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</si>
  <si>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</si>
  <si>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</si>
  <si>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</si>
  <si>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</si>
  <si>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</si>
  <si>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</si>
  <si>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</si>
  <si>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</si>
  <si>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</si>
  <si>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</si>
  <si>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</si>
  <si>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</si>
  <si>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</si>
  <si>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</si>
  <si>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</si>
  <si>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</si>
  <si>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</si>
  <si>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</si>
  <si>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</si>
  <si>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</si>
  <si>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</si>
  <si>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</si>
  <si>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</si>
  <si>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</si>
  <si>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</si>
  <si>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</si>
  <si>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</si>
  <si>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</si>
  <si>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</si>
  <si>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</si>
  <si>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</si>
  <si>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</si>
  <si>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</si>
  <si>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</si>
  <si>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</si>
  <si>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</si>
  <si>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</si>
  <si>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</si>
  <si>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</si>
  <si>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</si>
  <si>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</si>
  <si>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</si>
  <si>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</si>
  <si>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</si>
  <si>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</si>
  <si>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</si>
  <si>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</si>
  <si>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</si>
  <si>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</si>
  <si>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</si>
  <si>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</si>
  <si>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</si>
  <si>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</si>
  <si>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</si>
  <si>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</si>
  <si>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</si>
  <si>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</si>
  <si>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</si>
  <si>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</si>
  <si>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</si>
  <si>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</si>
  <si>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</si>
  <si>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</si>
  <si>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</si>
  <si>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</si>
  <si>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</si>
  <si>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</si>
  <si>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</si>
  <si>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</si>
  <si>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</si>
  <si>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</si>
  <si>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</si>
  <si>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</si>
  <si>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</si>
  <si>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</si>
  <si>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</si>
  <si>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</si>
  <si>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</si>
  <si>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</si>
  <si>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</si>
  <si>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</si>
  <si>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</si>
  <si>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</si>
  <si>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</si>
  <si>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</si>
  <si>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</si>
  <si>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</si>
  <si>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</si>
  <si>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</si>
  <si>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</si>
  <si>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</si>
  <si>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</si>
  <si>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</si>
  <si>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</si>
  <si>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</si>
  <si>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</si>
  <si>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</si>
  <si>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</si>
  <si>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</si>
  <si>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</si>
  <si>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</si>
  <si>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</si>
  <si>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</si>
  <si>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</si>
  <si>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</si>
  <si>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</si>
  <si>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</si>
  <si>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</si>
  <si>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</si>
  <si>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</si>
  <si>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</si>
  <si>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</si>
  <si>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</si>
  <si>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</si>
  <si>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</si>
  <si>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</si>
  <si>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</si>
  <si>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</si>
  <si>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</si>
  <si>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</si>
  <si>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</si>
  <si>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</si>
  <si>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</si>
  <si>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</si>
  <si>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</si>
  <si>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</si>
  <si>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</si>
  <si>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</si>
  <si>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</si>
  <si>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</si>
  <si>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</si>
  <si>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</si>
  <si>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</si>
  <si>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</si>
  <si>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</si>
  <si>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</si>
  <si>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</si>
  <si>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</si>
  <si>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</si>
  <si>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</si>
  <si>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</si>
  <si>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</si>
  <si>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</si>
  <si>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</si>
  <si>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</si>
  <si>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</si>
  <si>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</si>
  <si>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</si>
  <si>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</si>
  <si>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</si>
  <si>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</si>
  <si>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</si>
  <si>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</si>
  <si>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富山県富山市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</si>
  <si>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</si>
  <si>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</si>
  <si>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</si>
  <si>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</si>
  <si>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</si>
  <si>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</si>
  <si>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</si>
  <si>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</si>
  <si>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</si>
  <si>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</si>
  <si>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</si>
  <si>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</si>
  <si>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</si>
  <si>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</si>
  <si>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</si>
  <si>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</si>
  <si>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</si>
  <si>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</si>
  <si>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</si>
  <si>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</si>
  <si>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</si>
  <si>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</si>
  <si>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</si>
  <si>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</si>
  <si>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</si>
  <si>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</si>
  <si>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</si>
  <si>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</si>
  <si>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</si>
  <si>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</si>
  <si>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</si>
  <si>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</si>
  <si>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</si>
  <si>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</si>
  <si>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</si>
  <si>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</si>
  <si>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</si>
  <si>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</si>
  <si>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</si>
  <si>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</si>
  <si>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</si>
  <si>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</si>
  <si>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</si>
  <si>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</si>
  <si>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</si>
  <si>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</si>
  <si>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</si>
  <si>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</si>
  <si>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</si>
  <si>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</si>
  <si>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</si>
  <si>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</si>
  <si>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</si>
  <si>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</si>
  <si>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</si>
  <si>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</si>
  <si>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</si>
  <si>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</si>
  <si>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</si>
  <si>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</si>
  <si>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</si>
  <si>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</si>
  <si>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</si>
  <si>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</si>
  <si>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</si>
  <si>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</si>
  <si>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</si>
  <si>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</si>
  <si>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</si>
  <si>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</si>
  <si>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</si>
  <si>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</si>
  <si>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</si>
  <si>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</si>
  <si>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</si>
  <si>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</si>
  <si>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</si>
  <si>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</si>
  <si>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</si>
  <si>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</si>
  <si>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</si>
  <si>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</si>
  <si>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</si>
  <si>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</si>
  <si>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</si>
  <si>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</si>
  <si>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</si>
  <si>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</si>
  <si>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</si>
  <si>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</si>
  <si>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</si>
  <si>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</si>
  <si>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</si>
  <si>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</si>
  <si>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</si>
  <si>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</si>
  <si>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</si>
  <si>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</si>
  <si>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</si>
  <si>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</si>
  <si>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</si>
  <si>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</si>
  <si>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</si>
  <si>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</si>
  <si>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</si>
  <si>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</si>
  <si>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</si>
  <si>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</si>
  <si>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</si>
  <si>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</si>
  <si>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</si>
  <si>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</si>
  <si>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</si>
  <si>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</si>
  <si>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</si>
  <si>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</si>
  <si>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</si>
  <si>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</si>
  <si>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</si>
  <si>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</si>
  <si>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</si>
  <si>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</si>
  <si>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</si>
  <si>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</si>
  <si>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</si>
  <si>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</si>
  <si>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</si>
  <si>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</si>
  <si>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</si>
  <si>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</si>
  <si>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</si>
  <si>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</si>
  <si>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</si>
  <si>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</si>
  <si>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</si>
  <si>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</si>
  <si>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</si>
  <si>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</si>
  <si>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</si>
  <si>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</si>
  <si>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</si>
  <si>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</si>
  <si>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</si>
  <si>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</si>
  <si>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</si>
  <si>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</si>
  <si>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</si>
  <si>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</si>
  <si>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富山県富山市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</si>
  <si>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</si>
  <si>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</si>
  <si>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</si>
  <si>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</si>
  <si>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</si>
  <si>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</si>
  <si>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</si>
  <si>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</si>
  <si>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</si>
  <si>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</si>
  <si>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</si>
  <si>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</si>
  <si>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</si>
  <si>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</si>
  <si>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</si>
  <si>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</si>
  <si>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</si>
  <si>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</si>
  <si>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</si>
  <si>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</si>
  <si>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</si>
  <si>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富山市母子父子寡婦福祉資金貸付事業特別会計</t>
    <phoneticPr fontId="5"/>
  </si>
  <si>
    <t>富山市まちなか診療所事業特別会計</t>
    <phoneticPr fontId="5"/>
  </si>
  <si>
    <t>-</t>
    <phoneticPr fontId="5"/>
  </si>
  <si>
    <t>富山市牛岳温泉健康センター事業特別会計</t>
    <phoneticPr fontId="5"/>
  </si>
  <si>
    <t>富山市軌道整備事業特別会計</t>
    <phoneticPr fontId="5"/>
  </si>
  <si>
    <t>富山市賃貸住宅・店舗事業特別会計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</si>
  <si>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</si>
  <si>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</si>
  <si>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</si>
  <si>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</si>
  <si>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</si>
  <si>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</si>
  <si>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</si>
  <si>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</si>
  <si>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</si>
  <si>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</si>
  <si>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</si>
  <si>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</si>
  <si>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</si>
  <si>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</si>
  <si>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富山市後期高齢者医療事業特別会計</t>
    <phoneticPr fontId="5"/>
  </si>
  <si>
    <t>富山市介護保険事業特別会計</t>
    <phoneticPr fontId="5"/>
  </si>
  <si>
    <t>富山市国民健康保険事業特別会計</t>
    <phoneticPr fontId="5"/>
  </si>
  <si>
    <t>富山市競輪事業特別会計</t>
    <phoneticPr fontId="5"/>
  </si>
  <si>
    <t>富山市水道事業会計</t>
    <phoneticPr fontId="5"/>
  </si>
  <si>
    <t>法適用企業</t>
    <phoneticPr fontId="5"/>
  </si>
  <si>
    <t>富山市工業用水道事業会計</t>
    <phoneticPr fontId="5"/>
  </si>
  <si>
    <t>富山市公共下水道事業会計</t>
    <phoneticPr fontId="5"/>
  </si>
  <si>
    <t>富山市病院事業会計</t>
    <phoneticPr fontId="5"/>
  </si>
  <si>
    <t>富山市白樺ハイツ事業特別会計</t>
    <phoneticPr fontId="5"/>
  </si>
  <si>
    <t>法非適用企業</t>
    <phoneticPr fontId="5"/>
  </si>
  <si>
    <t>富山市牛岳温泉スキー場事業特別会計</t>
    <phoneticPr fontId="5"/>
  </si>
  <si>
    <t>富山市農業集落排水事業特別会計</t>
    <phoneticPr fontId="5"/>
  </si>
  <si>
    <t>富山市公設地方卸売市場事業特別会計</t>
    <phoneticPr fontId="5"/>
  </si>
  <si>
    <t>富山市企業団地造成事業特別会計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</si>
  <si>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</si>
  <si>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</si>
  <si>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</si>
  <si>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</si>
  <si>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</si>
  <si>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</si>
  <si>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</si>
  <si>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</si>
  <si>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</si>
  <si>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</si>
  <si>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</si>
  <si>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</si>
  <si>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</si>
  <si>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</si>
  <si>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</si>
  <si>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</si>
  <si>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</si>
  <si>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</si>
  <si>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</si>
  <si>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</si>
  <si>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</si>
  <si>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</si>
  <si>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</si>
  <si>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</si>
  <si>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</si>
  <si>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</si>
  <si>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</si>
  <si>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</si>
  <si>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</si>
  <si>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</si>
  <si>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</si>
  <si>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</si>
  <si>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</si>
  <si>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</si>
  <si>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</si>
  <si>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</si>
  <si>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</si>
  <si>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</si>
  <si>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</si>
  <si>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</si>
  <si>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</si>
  <si>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</si>
  <si>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</si>
  <si>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</si>
  <si>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</si>
  <si>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</si>
  <si>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</si>
  <si>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</si>
  <si>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</si>
  <si>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</si>
  <si>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</si>
  <si>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</si>
  <si>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</si>
  <si>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</si>
  <si>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富山市農業集落排水事業特別会計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</si>
  <si>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</si>
  <si>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</si>
  <si>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</si>
  <si>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</si>
  <si>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</si>
  <si>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</si>
  <si>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</si>
  <si>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</si>
  <si>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</si>
  <si>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</si>
  <si>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</si>
  <si>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</si>
  <si>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</si>
  <si>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</si>
  <si>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</si>
  <si>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</si>
  <si>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</si>
  <si>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</si>
  <si>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</si>
  <si>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</si>
  <si>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</si>
  <si>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</si>
  <si>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</si>
  <si>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</si>
  <si>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</si>
  <si>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</si>
  <si>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</si>
  <si>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</si>
  <si>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</si>
  <si>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</si>
  <si>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</si>
  <si>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</si>
  <si>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</si>
  <si>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</si>
  <si>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</si>
  <si>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</si>
  <si>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</si>
  <si>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</si>
  <si>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</si>
  <si>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</si>
  <si>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</si>
  <si>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</si>
  <si>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</si>
  <si>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</si>
  <si>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</si>
  <si>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</si>
  <si>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</si>
  <si>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</si>
  <si>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</si>
  <si>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</si>
  <si>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</si>
  <si>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</si>
  <si>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</si>
  <si>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</si>
  <si>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</si>
  <si>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</si>
  <si>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</si>
  <si>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</si>
  <si>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</si>
  <si>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</si>
  <si>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</si>
  <si>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</si>
  <si>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</si>
  <si>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</si>
  <si>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</si>
  <si>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</si>
  <si>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</si>
  <si>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</si>
  <si>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</si>
  <si>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</si>
  <si>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</si>
  <si>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</si>
  <si>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</si>
  <si>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</si>
  <si>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</si>
  <si>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</si>
  <si>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</si>
  <si>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</si>
  <si>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</si>
  <si>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</si>
  <si>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</si>
  <si>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</si>
  <si>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</si>
  <si>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</si>
  <si>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</si>
  <si>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</si>
  <si>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0.15</t>
  </si>
  <si>
    <t>富山市水道事業会計</t>
  </si>
  <si>
    <t>一般会計</t>
  </si>
  <si>
    <t>富山市工業用水道事業会計</t>
  </si>
  <si>
    <t>富山市病院事業会計</t>
  </si>
  <si>
    <t>富山市公共下水道事業会計</t>
  </si>
  <si>
    <t>富山市介護保険事業特別会計</t>
  </si>
  <si>
    <t>富山市企業団地造成事業特別会計</t>
  </si>
  <si>
    <t>富山市国民健康保険事業特別会計</t>
  </si>
  <si>
    <t>その他会計（赤字）</t>
  </si>
  <si>
    <t>その他会計（黒字）</t>
  </si>
  <si>
    <t>H25末</t>
    <phoneticPr fontId="5"/>
  </si>
  <si>
    <t>H26末</t>
    <phoneticPr fontId="5"/>
  </si>
  <si>
    <t>H27末</t>
    <phoneticPr fontId="5"/>
  </si>
  <si>
    <t>H28末</t>
    <phoneticPr fontId="5"/>
  </si>
  <si>
    <t>H29末</t>
    <phoneticPr fontId="5"/>
  </si>
  <si>
    <t>富山市民プラザ</t>
  </si>
  <si>
    <t>富山市民文化事業団</t>
  </si>
  <si>
    <t>富山市シルバー人材センター</t>
  </si>
  <si>
    <t>富山市生活環境サービス</t>
  </si>
  <si>
    <t>富山市勤労者福祉サービスセンター</t>
  </si>
  <si>
    <t>富山市ガラス工芸センター</t>
  </si>
  <si>
    <t>岩瀬カナル会館</t>
  </si>
  <si>
    <t>まちづくりとやま</t>
  </si>
  <si>
    <t>富山市ファミリーパーク公社</t>
  </si>
  <si>
    <t>富山市体育協会</t>
  </si>
  <si>
    <t>富山市学校給食会</t>
  </si>
  <si>
    <t>富山大手町コンベンション</t>
  </si>
  <si>
    <t>富山ウエスト開発</t>
  </si>
  <si>
    <t>富山市土地開発公社</t>
  </si>
  <si>
    <t>富山中央市場冷蔵</t>
  </si>
  <si>
    <t>富山中央花き園芸</t>
    <rPh sb="4" eb="5">
      <t>カ</t>
    </rPh>
    <rPh sb="6" eb="8">
      <t>エンゲイ</t>
    </rPh>
    <phoneticPr fontId="2"/>
  </si>
  <si>
    <t>富山ライトレール</t>
  </si>
  <si>
    <t>富山市大沢野健康文化推進財団</t>
  </si>
  <si>
    <t>大山観光開発</t>
  </si>
  <si>
    <t>八尾サービス</t>
  </si>
  <si>
    <t>富山市婦中公園緑地管理公社</t>
  </si>
  <si>
    <t>ほそいり</t>
  </si>
  <si>
    <t>富山勤労総合福祉センター</t>
    <rPh sb="0" eb="2">
      <t>トヤマ</t>
    </rPh>
    <rPh sb="2" eb="4">
      <t>キンロウ</t>
    </rPh>
    <rPh sb="4" eb="6">
      <t>ソウゴウ</t>
    </rPh>
    <rPh sb="6" eb="8">
      <t>フクシ</t>
    </rPh>
    <phoneticPr fontId="2"/>
  </si>
  <si>
    <t>富山地区広域圏事務組合（一般会計）</t>
  </si>
  <si>
    <t>富山県市町村会館管理組合</t>
  </si>
  <si>
    <t>三郷利田用水市町村組合</t>
  </si>
  <si>
    <t>常願寺川右岸水防市町村組合</t>
  </si>
  <si>
    <t>富山県後期高齢者医療広域連合（一般会計）</t>
  </si>
  <si>
    <t>富山県後期高齢者医療広域連合（後期高齢者医療事業特別会計）</t>
  </si>
  <si>
    <t>-</t>
    <phoneticPr fontId="2"/>
  </si>
  <si>
    <t>-</t>
    <phoneticPr fontId="2"/>
  </si>
  <si>
    <t>-</t>
    <phoneticPr fontId="2"/>
  </si>
  <si>
    <t>-</t>
    <phoneticPr fontId="2"/>
  </si>
  <si>
    <t>都市基盤整備基金</t>
    <rPh sb="0" eb="2">
      <t>トシ</t>
    </rPh>
    <rPh sb="2" eb="4">
      <t>キバン</t>
    </rPh>
    <rPh sb="4" eb="6">
      <t>セイビ</t>
    </rPh>
    <rPh sb="6" eb="8">
      <t>キキン</t>
    </rPh>
    <phoneticPr fontId="2"/>
  </si>
  <si>
    <t>福祉基金</t>
    <rPh sb="0" eb="4">
      <t>フクシキキン</t>
    </rPh>
    <phoneticPr fontId="2"/>
  </si>
  <si>
    <t>舞台芸術振興事業基金</t>
    <rPh sb="0" eb="2">
      <t>ブタイ</t>
    </rPh>
    <rPh sb="2" eb="4">
      <t>ゲイジュツ</t>
    </rPh>
    <rPh sb="4" eb="6">
      <t>シンコウ</t>
    </rPh>
    <rPh sb="6" eb="8">
      <t>ジギョウ</t>
    </rPh>
    <rPh sb="8" eb="10">
      <t>キキン</t>
    </rPh>
    <phoneticPr fontId="2"/>
  </si>
  <si>
    <t>文化事業基金</t>
    <rPh sb="0" eb="2">
      <t>ブンカ</t>
    </rPh>
    <rPh sb="2" eb="4">
      <t>ジギョウ</t>
    </rPh>
    <rPh sb="4" eb="6">
      <t>キキン</t>
    </rPh>
    <phoneticPr fontId="2"/>
  </si>
  <si>
    <t>福祉奨学事業基金</t>
    <rPh sb="0" eb="2">
      <t>フクシ</t>
    </rPh>
    <rPh sb="2" eb="4">
      <t>ショウガク</t>
    </rPh>
    <rPh sb="4" eb="6">
      <t>ジギョウ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</si>
  <si>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</si>
  <si>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</si>
  <si>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</si>
  <si>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決算における将来負担比率は、一般会計における「地方債の現在高」、公共下水道事業等の「公営企業債等繰入見込額」が減少したものの、八尾地域統合中学校事業、富山市斎場再整備事業等のPFI事業の増加により債務負担行為に基づく支出予定額が増加したため、前年度から「3.6」ポイント増加している。また、有形固定資産減価償却率については、施設の老朽化が相対的に進んでいることから、「公共施設等総合管理計画」及び「公共施設マネジメントアクションプラン」を策定してきたところであり、計画的に修繕や改修を実施することにより、資産の寿命を延ばし、適正な施設配置や運営により効率的な投資を行い財政負担の軽減を図りながら、資産管理を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</si>
  <si>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</si>
  <si>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</si>
  <si>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</si>
  <si>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</si>
  <si>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</si>
  <si>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</si>
  <si>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決算における将来負担比率は、一般会計における「地方債の現在高」、公共下水道事業等の「公営企業債等繰入見込額」が減少したものの、八尾地域統合中学校事業、富山市斎場再整備事業等のPFI事業等の増加により債務負担行為に基づく支出予定額が増加したため、前年度から「3.6」ポイント増加している。また、平成３０年度の実質公債費比率は、一般会計における公債費の元利償還金や一部事務組合への負担金などの減少により、前年度から「2.0」ポイント減少している。実質公債費比率は減少しているものの、将来負担比率の増加の要因が、上記のPFI事業等の増加であるため、これらの地方債の償還が始まる令和３年度以降、実質公債比率も上昇していくことが考えられる。今後は、これまで以上に公債費の適正化に取り組んでいく必要がある。</t>
    <rPh sb="98" eb="99">
      <t>トウ</t>
    </rPh>
    <rPh sb="142" eb="144">
      <t>ゾウカ</t>
    </rPh>
    <rPh sb="220" eb="222">
      <t>ゲンショウ</t>
    </rPh>
    <rPh sb="235" eb="237">
      <t>ゲンショウ</t>
    </rPh>
    <rPh sb="245" eb="247">
      <t>ショウライ</t>
    </rPh>
    <rPh sb="247" eb="249">
      <t>フタン</t>
    </rPh>
    <rPh sb="249" eb="251">
      <t>ヒリツ</t>
    </rPh>
    <rPh sb="252" eb="254">
      <t>ゾウカ</t>
    </rPh>
    <rPh sb="255" eb="257">
      <t>ヨウイン</t>
    </rPh>
    <rPh sb="259" eb="261">
      <t>ジョウキ</t>
    </rPh>
    <rPh sb="267" eb="268">
      <t>トウ</t>
    </rPh>
    <rPh sb="281" eb="283">
      <t>チホウ</t>
    </rPh>
    <rPh sb="283" eb="284">
      <t>サイ</t>
    </rPh>
    <rPh sb="285" eb="287">
      <t>ショウカン</t>
    </rPh>
    <rPh sb="288" eb="289">
      <t>ハジ</t>
    </rPh>
    <rPh sb="291" eb="293">
      <t>レイワ</t>
    </rPh>
    <rPh sb="294" eb="296">
      <t>ネンド</t>
    </rPh>
    <rPh sb="296" eb="298">
      <t>イコウ</t>
    </rPh>
    <rPh sb="299" eb="301">
      <t>ジッシツ</t>
    </rPh>
    <rPh sb="301" eb="303">
      <t>コウサイ</t>
    </rPh>
    <rPh sb="303" eb="305">
      <t>ヒリツ</t>
    </rPh>
    <rPh sb="306" eb="308">
      <t>ジョウショウ</t>
    </rPh>
    <rPh sb="315" eb="316">
      <t>カンガ</t>
    </rPh>
    <rPh sb="321" eb="323">
      <t>コンゴ</t>
    </rPh>
    <rPh sb="329" eb="331">
      <t>イジョウ</t>
    </rPh>
    <rPh sb="332" eb="335">
      <t>コウサイヒ</t>
    </rPh>
    <rPh sb="336" eb="339">
      <t>テキセイカ</t>
    </rPh>
    <rPh sb="340" eb="341">
      <t>ト</t>
    </rPh>
    <rPh sb="342" eb="343">
      <t>ク</t>
    </rPh>
    <rPh sb="347" eb="34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</si>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</sst>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9"/>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6AA3-48FB-866A-D880044897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66660</c:v>
                </c:pt>
                <c:pt idx="1">
                  <c:v>66481</c:v>
                </c:pt>
                <c:pt idx="2">
                  <c:v>48235</c:v>
                </c:pt>
                <c:pt idx="3">
                  <c:v>48740</c:v>
                </c:pt>
                <c:pt idx="4">
                  <c:v>54567</c:v>
                </c:pt>
              </c:numCache>
            </c:numRef>
          </c:val>
          <c:smooth val="0"/>
          <c:extLst>
            <c:ext xmlns:c16="http://schemas.microsoft.com/office/drawing/2014/chart" uri="{C3380CC4-5D6E-409C-BE32-E72D297353CC}">
              <c16:uniqueId val="{00000001-6AA3-48FB-866A-D8800448970A}"/>
            </c:ext>
          </c:extLst>
        </c:ser>
        <c:dLbls>
          <c:showLegendKey val="0"/>
          <c:showVal val="0"/>
          <c:showCatName val="0"/>
          <c:showSerName val="0"/>
          <c:showPercent val="0"/>
          <c:showBubbleSize val="0"/>
        </c:dLbls>
        <c:marker val="1"/>
        <c:smooth val="0"/>
        <c:axId val="599397960"/>
        <c:axId val="599394824"/>
      </c:lineChart>
      <c:catAx>
        <c:axId val="599397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9394824"/>
        <c:crosses val="autoZero"/>
        <c:auto val="1"/>
        <c:lblAlgn val="ctr"/>
        <c:lblOffset val="100"/>
        <c:tickLblSkip val="1"/>
        <c:tickMarkSkip val="1"/>
        <c:noMultiLvlLbl val="0"/>
      </c:catAx>
      <c:valAx>
        <c:axId val="599394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9397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1.31</c:v>
                </c:pt>
                <c:pt idx="1">
                  <c:v>1.85</c:v>
                </c:pt>
                <c:pt idx="2">
                  <c:v>2.36</c:v>
                </c:pt>
                <c:pt idx="3">
                  <c:v>2.1</c:v>
                </c:pt>
                <c:pt idx="4">
                  <c:v>2.14</c:v>
                </c:pt>
              </c:numCache>
            </c:numRef>
          </c:val>
          <c:extLst>
            <c:ext xmlns:c16="http://schemas.microsoft.com/office/drawing/2014/chart" uri="{C3380CC4-5D6E-409C-BE32-E72D297353CC}">
              <c16:uniqueId val="{00000000-25BE-4BA5-8CF5-40981C262C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6.56</c:v>
                </c:pt>
                <c:pt idx="1">
                  <c:v>6.49</c:v>
                </c:pt>
                <c:pt idx="2">
                  <c:v>6.67</c:v>
                </c:pt>
                <c:pt idx="3">
                  <c:v>6.72</c:v>
                </c:pt>
                <c:pt idx="4">
                  <c:v>8.14</c:v>
                </c:pt>
              </c:numCache>
            </c:numRef>
          </c:val>
          <c:extLst>
            <c:ext xmlns:c16="http://schemas.microsoft.com/office/drawing/2014/chart" uri="{C3380CC4-5D6E-409C-BE32-E72D297353CC}">
              <c16:uniqueId val="{00000001-25BE-4BA5-8CF5-40981C262C99}"/>
            </c:ext>
          </c:extLst>
        </c:ser>
        <c:dLbls>
          <c:showLegendKey val="0"/>
          <c:showVal val="0"/>
          <c:showCatName val="0"/>
          <c:showSerName val="0"/>
          <c:showPercent val="0"/>
          <c:showBubbleSize val="0"/>
        </c:dLbls>
        <c:gapWidth val="250"/>
        <c:overlap val="100"/>
        <c:axId val="660498016"/>
        <c:axId val="66049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0.66</c:v>
                </c:pt>
                <c:pt idx="1">
                  <c:v>0.56999999999999995</c:v>
                </c:pt>
                <c:pt idx="2">
                  <c:v>0.46</c:v>
                </c:pt>
                <c:pt idx="3">
                  <c:v>-0.15</c:v>
                </c:pt>
                <c:pt idx="4">
                  <c:v>1.54</c:v>
                </c:pt>
              </c:numCache>
            </c:numRef>
          </c:val>
          <c:smooth val="0"/>
          <c:extLst>
            <c:ext xmlns:c16="http://schemas.microsoft.com/office/drawing/2014/chart" uri="{C3380CC4-5D6E-409C-BE32-E72D297353CC}">
              <c16:uniqueId val="{00000002-25BE-4BA5-8CF5-40981C262C99}"/>
            </c:ext>
          </c:extLst>
        </c:ser>
        <c:dLbls>
          <c:showLegendKey val="0"/>
          <c:showVal val="0"/>
          <c:showCatName val="0"/>
          <c:showSerName val="0"/>
          <c:showPercent val="0"/>
          <c:showBubbleSize val="0"/>
        </c:dLbls>
        <c:marker val="1"/>
        <c:smooth val="0"/>
        <c:axId val="660498016"/>
        <c:axId val="660499584"/>
      </c:lineChart>
      <c:catAx>
        <c:axId val="6604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499584"/>
        <c:crosses val="autoZero"/>
        <c:auto val="1"/>
        <c:lblAlgn val="ctr"/>
        <c:lblOffset val="100"/>
        <c:tickLblSkip val="1"/>
        <c:tickMarkSkip val="1"/>
        <c:noMultiLvlLbl val="0"/>
      </c:catAx>
      <c:valAx>
        <c:axId val="66049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4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7.0000000000000007E-2</c:v>
                </c:pt>
                <c:pt idx="4">
                  <c:v>#N/A</c:v>
                </c:pt>
                <c:pt idx="5">
                  <c:v>0.04</c:v>
                </c:pt>
                <c:pt idx="6">
                  <c:v>#N/A</c:v>
                </c:pt>
                <c:pt idx="7">
                  <c:v>0.05</c:v>
                </c:pt>
                <c:pt idx="8">
                  <c:v>#N/A</c:v>
                </c:pt>
                <c:pt idx="9">
                  <c:v>0.09</c:v>
                </c:pt>
              </c:numCache>
            </c:numRef>
          </c:val>
          <c:extLst>
            <c:ext xmlns:c16="http://schemas.microsoft.com/office/drawing/2014/chart" uri="{C3380CC4-5D6E-409C-BE32-E72D297353CC}">
              <c16:uniqueId val="{00000000-E1EF-44C7-958B-A449AB8E01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EF-44C7-958B-A449AB8E01F2}"/>
            </c:ext>
          </c:extLst>
        </c:ser>
        <c:ser>
          <c:idx val="2"/>
          <c:order val="2"/>
          <c:tx>
            <c:strRef>
              <c:f>データシート!$A$29</c:f>
              <c:strCache>
                <c:ptCount val="1"/>
                <c:pt idx="0">
                  <c:v>富山市国民健康保険事業特別会計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0.36</c:v>
                </c:pt>
                <c:pt idx="2">
                  <c:v>#N/A</c:v>
                </c:pt>
                <c:pt idx="3">
                  <c:v>0.26</c:v>
                </c:pt>
                <c:pt idx="4">
                  <c:v>#N/A</c:v>
                </c:pt>
                <c:pt idx="5">
                  <c:v>1</c:v>
                </c:pt>
                <c:pt idx="6">
                  <c:v>#N/A</c:v>
                </c:pt>
                <c:pt idx="7">
                  <c:v>1.1200000000000001</c:v>
                </c:pt>
                <c:pt idx="8">
                  <c:v>#N/A</c:v>
                </c:pt>
                <c:pt idx="9">
                  <c:v>0.35</c:v>
                </c:pt>
              </c:numCache>
            </c:numRef>
          </c:val>
          <c:extLst>
            <c:ext xmlns:c16="http://schemas.microsoft.com/office/drawing/2014/chart" uri="{C3380CC4-5D6E-409C-BE32-E72D297353CC}">
              <c16:uniqueId val="{00000002-E1EF-44C7-958B-A449AB8E01F2}"/>
            </c:ext>
          </c:extLst>
        </c:ser>
        <c:ser>
          <c:idx val="3"/>
          <c:order val="3"/>
          <c:tx>
            <c:strRef>
              <c:f>データシート!$A$30</c:f>
              <c:strCache>
                <c:ptCount val="1"/>
                <c:pt idx="0">
                  <c:v>富山市企業団地造成事業特別会計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3.36</c:v>
                </c:pt>
                <c:pt idx="2">
                  <c:v>#N/A</c:v>
                </c:pt>
                <c:pt idx="3">
                  <c:v>2.0299999999999998</c:v>
                </c:pt>
                <c:pt idx="4">
                  <c:v>#N/A</c:v>
                </c:pt>
                <c:pt idx="5">
                  <c:v>3.81</c:v>
                </c:pt>
                <c:pt idx="6">
                  <c:v>#N/A</c:v>
                </c:pt>
                <c:pt idx="7">
                  <c:v>3.34</c:v>
                </c:pt>
                <c:pt idx="8">
                  <c:v>#N/A</c:v>
                </c:pt>
                <c:pt idx="9">
                  <c:v>0.35</c:v>
                </c:pt>
              </c:numCache>
            </c:numRef>
          </c:val>
          <c:extLst>
            <c:ext xmlns:c16="http://schemas.microsoft.com/office/drawing/2014/chart" uri="{C3380CC4-5D6E-409C-BE32-E72D297353CC}">
              <c16:uniqueId val="{00000003-E1EF-44C7-958B-A449AB8E01F2}"/>
            </c:ext>
          </c:extLst>
        </c:ser>
        <c:ser>
          <c:idx val="4"/>
          <c:order val="4"/>
          <c:tx>
            <c:strRef>
              <c:f>データシート!$A$31</c:f>
              <c:strCache>
                <c:ptCount val="1"/>
                <c:pt idx="0">
                  <c:v>富山市介護保険事業特別会計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0.56999999999999995</c:v>
                </c:pt>
                <c:pt idx="2">
                  <c:v>#N/A</c:v>
                </c:pt>
                <c:pt idx="3">
                  <c:v>0.7</c:v>
                </c:pt>
                <c:pt idx="4">
                  <c:v>#N/A</c:v>
                </c:pt>
                <c:pt idx="5">
                  <c:v>1.57</c:v>
                </c:pt>
                <c:pt idx="6">
                  <c:v>#N/A</c:v>
                </c:pt>
                <c:pt idx="7">
                  <c:v>1.45</c:v>
                </c:pt>
                <c:pt idx="8">
                  <c:v>#N/A</c:v>
                </c:pt>
                <c:pt idx="9">
                  <c:v>0.75</c:v>
                </c:pt>
              </c:numCache>
            </c:numRef>
          </c:val>
          <c:extLst>
            <c:ext xmlns:c16="http://schemas.microsoft.com/office/drawing/2014/chart" uri="{C3380CC4-5D6E-409C-BE32-E72D297353CC}">
              <c16:uniqueId val="{00000004-E1EF-44C7-958B-A449AB8E01F2}"/>
            </c:ext>
          </c:extLst>
        </c:ser>
        <c:ser>
          <c:idx val="5"/>
          <c:order val="5"/>
          <c:tx>
            <c:strRef>
              <c:f>データシート!$A$32</c:f>
              <c:strCache>
                <c:ptCount val="1"/>
                <c:pt idx="0">
                  <c:v>富山市公共下水道事業会計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1.45</c:v>
                </c:pt>
                <c:pt idx="2">
                  <c:v>#N/A</c:v>
                </c:pt>
                <c:pt idx="3">
                  <c:v>1.61</c:v>
                </c:pt>
                <c:pt idx="4">
                  <c:v>#N/A</c:v>
                </c:pt>
                <c:pt idx="5">
                  <c:v>1.47</c:v>
                </c:pt>
                <c:pt idx="6">
                  <c:v>#N/A</c:v>
                </c:pt>
                <c:pt idx="7">
                  <c:v>1.22</c:v>
                </c:pt>
                <c:pt idx="8">
                  <c:v>#N/A</c:v>
                </c:pt>
                <c:pt idx="9">
                  <c:v>1.44</c:v>
                </c:pt>
              </c:numCache>
            </c:numRef>
          </c:val>
          <c:extLst>
            <c:ext xmlns:c16="http://schemas.microsoft.com/office/drawing/2014/chart" uri="{C3380CC4-5D6E-409C-BE32-E72D297353CC}">
              <c16:uniqueId val="{00000005-E1EF-44C7-958B-A449AB8E01F2}"/>
            </c:ext>
          </c:extLst>
        </c:ser>
        <c:ser>
          <c:idx val="6"/>
          <c:order val="6"/>
          <c:tx>
            <c:strRef>
              <c:f>データシート!$A$33</c:f>
              <c:strCache>
                <c:ptCount val="1"/>
                <c:pt idx="0">
                  <c:v>富山市病院事業会計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c:v>
                </c:pt>
                <c:pt idx="2">
                  <c:v>#N/A</c:v>
                </c:pt>
                <c:pt idx="3">
                  <c:v>2.5099999999999998</c:v>
                </c:pt>
                <c:pt idx="4">
                  <c:v>#N/A</c:v>
                </c:pt>
                <c:pt idx="5">
                  <c:v>2.46</c:v>
                </c:pt>
                <c:pt idx="6">
                  <c:v>#N/A</c:v>
                </c:pt>
                <c:pt idx="7">
                  <c:v>1.84</c:v>
                </c:pt>
                <c:pt idx="8">
                  <c:v>#N/A</c:v>
                </c:pt>
                <c:pt idx="9">
                  <c:v>1.89</c:v>
                </c:pt>
              </c:numCache>
            </c:numRef>
          </c:val>
          <c:extLst>
            <c:ext xmlns:c16="http://schemas.microsoft.com/office/drawing/2014/chart" uri="{C3380CC4-5D6E-409C-BE32-E72D297353CC}">
              <c16:uniqueId val="{00000006-E1EF-44C7-958B-A449AB8E01F2}"/>
            </c:ext>
          </c:extLst>
        </c:ser>
        <c:ser>
          <c:idx val="7"/>
          <c:order val="7"/>
          <c:tx>
            <c:strRef>
              <c:f>データシート!$A$34</c:f>
              <c:strCache>
                <c:ptCount val="1"/>
                <c:pt idx="0">
                  <c:v>富山市工業用水道事業会計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1.88</c:v>
                </c:pt>
                <c:pt idx="2">
                  <c:v>#N/A</c:v>
                </c:pt>
                <c:pt idx="3">
                  <c:v>2.0099999999999998</c:v>
                </c:pt>
                <c:pt idx="4">
                  <c:v>#N/A</c:v>
                </c:pt>
                <c:pt idx="5">
                  <c:v>2.04</c:v>
                </c:pt>
                <c:pt idx="6">
                  <c:v>#N/A</c:v>
                </c:pt>
                <c:pt idx="7">
                  <c:v>2.12</c:v>
                </c:pt>
                <c:pt idx="8">
                  <c:v>#N/A</c:v>
                </c:pt>
                <c:pt idx="9">
                  <c:v>2.0499999999999998</c:v>
                </c:pt>
              </c:numCache>
            </c:numRef>
          </c:val>
          <c:extLst>
            <c:ext xmlns:c16="http://schemas.microsoft.com/office/drawing/2014/chart" uri="{C3380CC4-5D6E-409C-BE32-E72D297353CC}">
              <c16:uniqueId val="{00000007-E1EF-44C7-958B-A449AB8E01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1.29</c:v>
                </c:pt>
                <c:pt idx="2">
                  <c:v>#N/A</c:v>
                </c:pt>
                <c:pt idx="3">
                  <c:v>1.83</c:v>
                </c:pt>
                <c:pt idx="4">
                  <c:v>#N/A</c:v>
                </c:pt>
                <c:pt idx="5">
                  <c:v>2.34</c:v>
                </c:pt>
                <c:pt idx="6">
                  <c:v>#N/A</c:v>
                </c:pt>
                <c:pt idx="7">
                  <c:v>2.0699999999999998</c:v>
                </c:pt>
                <c:pt idx="8">
                  <c:v>#N/A</c:v>
                </c:pt>
                <c:pt idx="9">
                  <c:v>2.12</c:v>
                </c:pt>
              </c:numCache>
            </c:numRef>
          </c:val>
          <c:extLst>
            <c:ext xmlns:c16="http://schemas.microsoft.com/office/drawing/2014/chart" uri="{C3380CC4-5D6E-409C-BE32-E72D297353CC}">
              <c16:uniqueId val="{00000008-E1EF-44C7-958B-A449AB8E01F2}"/>
            </c:ext>
          </c:extLst>
        </c:ser>
        <c:ser>
          <c:idx val="9"/>
          <c:order val="9"/>
          <c:tx>
            <c:strRef>
              <c:f>データシート!$A$36</c:f>
              <c:strCache>
                <c:ptCount val="1"/>
                <c:pt idx="0">
                  <c:v>富山市水道事業会計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5.16</c:v>
                </c:pt>
                <c:pt idx="2">
                  <c:v>#N/A</c:v>
                </c:pt>
                <c:pt idx="3">
                  <c:v>4.34</c:v>
                </c:pt>
                <c:pt idx="4">
                  <c:v>#N/A</c:v>
                </c:pt>
                <c:pt idx="5">
                  <c:v>4.07</c:v>
                </c:pt>
                <c:pt idx="6">
                  <c:v>#N/A</c:v>
                </c:pt>
                <c:pt idx="7">
                  <c:v>3.57</c:v>
                </c:pt>
                <c:pt idx="8">
                  <c:v>#N/A</c:v>
                </c:pt>
                <c:pt idx="9">
                  <c:v>2.78</c:v>
                </c:pt>
              </c:numCache>
            </c:numRef>
          </c:val>
          <c:extLst>
            <c:ext xmlns:c16="http://schemas.microsoft.com/office/drawing/2014/chart" uri="{C3380CC4-5D6E-409C-BE32-E72D297353CC}">
              <c16:uniqueId val="{00000009-E1EF-44C7-958B-A449AB8E01F2}"/>
            </c:ext>
          </c:extLst>
        </c:ser>
        <c:dLbls>
          <c:showLegendKey val="0"/>
          <c:showVal val="0"/>
          <c:showCatName val="0"/>
          <c:showSerName val="0"/>
          <c:showPercent val="0"/>
          <c:showBubbleSize val="0"/>
        </c:dLbls>
        <c:gapWidth val="150"/>
        <c:overlap val="100"/>
        <c:axId val="660510952"/>
        <c:axId val="660508992"/>
      </c:barChart>
      <c:catAx>
        <c:axId val="66051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508992"/>
        <c:crosses val="autoZero"/>
        <c:auto val="1"/>
        <c:lblAlgn val="ctr"/>
        <c:lblOffset val="100"/>
        <c:tickLblSkip val="1"/>
        <c:tickMarkSkip val="1"/>
        <c:noMultiLvlLbl val="0"/>
      </c:catAx>
      <c:valAx>
        <c:axId val="66050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510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24929</c:v>
                </c:pt>
                <c:pt idx="5">
                  <c:v>26017</c:v>
                </c:pt>
                <c:pt idx="8">
                  <c:v>24021</c:v>
                </c:pt>
                <c:pt idx="11">
                  <c:v>23837</c:v>
                </c:pt>
                <c:pt idx="14">
                  <c:v>23492</c:v>
                </c:pt>
              </c:numCache>
            </c:numRef>
          </c:val>
          <c:extLst>
            <c:ext xmlns:c16="http://schemas.microsoft.com/office/drawing/2014/chart" uri="{C3380CC4-5D6E-409C-BE32-E72D297353CC}">
              <c16:uniqueId val="{00000000-DB25-4A83-A72C-93203C97A1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14</c:v>
                </c:pt>
                <c:pt idx="3">
                  <c:v>15</c:v>
                </c:pt>
                <c:pt idx="6">
                  <c:v>2</c:v>
                </c:pt>
                <c:pt idx="9">
                  <c:v>4</c:v>
                </c:pt>
                <c:pt idx="12">
                  <c:v>1</c:v>
                </c:pt>
              </c:numCache>
            </c:numRef>
          </c:val>
          <c:extLst>
            <c:ext xmlns:c16="http://schemas.microsoft.com/office/drawing/2014/chart" uri="{C3380CC4-5D6E-409C-BE32-E72D297353CC}">
              <c16:uniqueId val="{00000001-DB25-4A83-A72C-93203C97A1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404</c:v>
                </c:pt>
                <c:pt idx="3">
                  <c:v>328</c:v>
                </c:pt>
                <c:pt idx="6">
                  <c:v>284</c:v>
                </c:pt>
                <c:pt idx="9">
                  <c:v>253</c:v>
                </c:pt>
                <c:pt idx="12">
                  <c:v>350</c:v>
                </c:pt>
              </c:numCache>
            </c:numRef>
          </c:val>
          <c:extLst>
            <c:ext xmlns:c16="http://schemas.microsoft.com/office/drawing/2014/chart" uri="{C3380CC4-5D6E-409C-BE32-E72D297353CC}">
              <c16:uniqueId val="{00000002-DB25-4A83-A72C-93203C97A1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2072</c:v>
                </c:pt>
                <c:pt idx="3">
                  <c:v>2070</c:v>
                </c:pt>
                <c:pt idx="6">
                  <c:v>1151</c:v>
                </c:pt>
                <c:pt idx="9">
                  <c:v>701</c:v>
                </c:pt>
                <c:pt idx="12">
                  <c:v>221</c:v>
                </c:pt>
              </c:numCache>
            </c:numRef>
          </c:val>
          <c:extLst>
            <c:ext xmlns:c16="http://schemas.microsoft.com/office/drawing/2014/chart" uri="{C3380CC4-5D6E-409C-BE32-E72D297353CC}">
              <c16:uniqueId val="{00000003-DB25-4A83-A72C-93203C97A1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8120</c:v>
                </c:pt>
                <c:pt idx="3">
                  <c:v>9317</c:v>
                </c:pt>
                <c:pt idx="6">
                  <c:v>8342</c:v>
                </c:pt>
                <c:pt idx="9">
                  <c:v>7879</c:v>
                </c:pt>
                <c:pt idx="12">
                  <c:v>7680</c:v>
                </c:pt>
              </c:numCache>
            </c:numRef>
          </c:val>
          <c:extLst>
            <c:ext xmlns:c16="http://schemas.microsoft.com/office/drawing/2014/chart" uri="{C3380CC4-5D6E-409C-BE32-E72D297353CC}">
              <c16:uniqueId val="{00000004-DB25-4A83-A72C-93203C97A1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25-4A83-A72C-93203C97A1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25-4A83-A72C-93203C97A1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25054</c:v>
                </c:pt>
                <c:pt idx="3">
                  <c:v>26118</c:v>
                </c:pt>
                <c:pt idx="6">
                  <c:v>23070</c:v>
                </c:pt>
                <c:pt idx="9">
                  <c:v>22715</c:v>
                </c:pt>
                <c:pt idx="12">
                  <c:v>22334</c:v>
                </c:pt>
              </c:numCache>
            </c:numRef>
          </c:val>
          <c:extLst>
            <c:ext xmlns:c16="http://schemas.microsoft.com/office/drawing/2014/chart" uri="{C3380CC4-5D6E-409C-BE32-E72D297353CC}">
              <c16:uniqueId val="{00000007-DB25-4A83-A72C-93203C97A1CE}"/>
            </c:ext>
          </c:extLst>
        </c:ser>
        <c:dLbls>
          <c:showLegendKey val="0"/>
          <c:showVal val="0"/>
          <c:showCatName val="0"/>
          <c:showSerName val="0"/>
          <c:showPercent val="0"/>
          <c:showBubbleSize val="0"/>
        </c:dLbls>
        <c:gapWidth val="100"/>
        <c:overlap val="100"/>
        <c:axId val="599398352"/>
        <c:axId val="599390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10735</c:v>
                </c:pt>
                <c:pt idx="2">
                  <c:v>#N/A</c:v>
                </c:pt>
                <c:pt idx="3">
                  <c:v>#N/A</c:v>
                </c:pt>
                <c:pt idx="4">
                  <c:v>11831</c:v>
                </c:pt>
                <c:pt idx="5">
                  <c:v>#N/A</c:v>
                </c:pt>
                <c:pt idx="6">
                  <c:v>#N/A</c:v>
                </c:pt>
                <c:pt idx="7">
                  <c:v>8828</c:v>
                </c:pt>
                <c:pt idx="8">
                  <c:v>#N/A</c:v>
                </c:pt>
                <c:pt idx="9">
                  <c:v>#N/A</c:v>
                </c:pt>
                <c:pt idx="10">
                  <c:v>7715</c:v>
                </c:pt>
                <c:pt idx="11">
                  <c:v>#N/A</c:v>
                </c:pt>
                <c:pt idx="12">
                  <c:v>#N/A</c:v>
                </c:pt>
                <c:pt idx="13">
                  <c:v>7094</c:v>
                </c:pt>
                <c:pt idx="14">
                  <c:v>#N/A</c:v>
                </c:pt>
              </c:numCache>
            </c:numRef>
          </c:val>
          <c:smooth val="0"/>
          <c:extLst>
            <c:ext xmlns:c16="http://schemas.microsoft.com/office/drawing/2014/chart" uri="{C3380CC4-5D6E-409C-BE32-E72D297353CC}">
              <c16:uniqueId val="{00000008-DB25-4A83-A72C-93203C97A1CE}"/>
            </c:ext>
          </c:extLst>
        </c:ser>
        <c:dLbls>
          <c:showLegendKey val="0"/>
          <c:showVal val="0"/>
          <c:showCatName val="0"/>
          <c:showSerName val="0"/>
          <c:showPercent val="0"/>
          <c:showBubbleSize val="0"/>
        </c:dLbls>
        <c:marker val="1"/>
        <c:smooth val="0"/>
        <c:axId val="599398352"/>
        <c:axId val="599390904"/>
      </c:lineChart>
      <c:catAx>
        <c:axId val="59939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9390904"/>
        <c:crosses val="autoZero"/>
        <c:auto val="1"/>
        <c:lblAlgn val="ctr"/>
        <c:lblOffset val="100"/>
        <c:tickLblSkip val="1"/>
        <c:tickMarkSkip val="1"/>
        <c:noMultiLvlLbl val="0"/>
      </c:catAx>
      <c:valAx>
        <c:axId val="599390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939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218989</c:v>
                </c:pt>
                <c:pt idx="5">
                  <c:v>216220</c:v>
                </c:pt>
                <c:pt idx="8">
                  <c:v>209858</c:v>
                </c:pt>
                <c:pt idx="11">
                  <c:v>203243</c:v>
                </c:pt>
                <c:pt idx="14">
                  <c:v>198800</c:v>
                </c:pt>
              </c:numCache>
            </c:numRef>
          </c:val>
          <c:extLst>
            <c:ext xmlns:c16="http://schemas.microsoft.com/office/drawing/2014/chart" uri="{C3380CC4-5D6E-409C-BE32-E72D297353CC}">
              <c16:uniqueId val="{00000000-CED3-4F52-BE59-C524B7C489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28094</c:v>
                </c:pt>
                <c:pt idx="5">
                  <c:v>26608</c:v>
                </c:pt>
                <c:pt idx="8">
                  <c:v>27235</c:v>
                </c:pt>
                <c:pt idx="11">
                  <c:v>26587</c:v>
                </c:pt>
                <c:pt idx="14">
                  <c:v>26220</c:v>
                </c:pt>
              </c:numCache>
            </c:numRef>
          </c:val>
          <c:extLst>
            <c:ext xmlns:c16="http://schemas.microsoft.com/office/drawing/2014/chart" uri="{C3380CC4-5D6E-409C-BE32-E72D297353CC}">
              <c16:uniqueId val="{00000001-CED3-4F52-BE59-C524B7C489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20397</c:v>
                </c:pt>
                <c:pt idx="5">
                  <c:v>20550</c:v>
                </c:pt>
                <c:pt idx="8">
                  <c:v>21513</c:v>
                </c:pt>
                <c:pt idx="11">
                  <c:v>23537</c:v>
                </c:pt>
                <c:pt idx="14">
                  <c:v>28856</c:v>
                </c:pt>
              </c:numCache>
            </c:numRef>
          </c:val>
          <c:extLst>
            <c:ext xmlns:c16="http://schemas.microsoft.com/office/drawing/2014/chart" uri="{C3380CC4-5D6E-409C-BE32-E72D297353CC}">
              <c16:uniqueId val="{00000002-CED3-4F52-BE59-C524B7C489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D3-4F52-BE59-C524B7C489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D3-4F52-BE59-C524B7C489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452</c:v>
                </c:pt>
                <c:pt idx="9">
                  <c:v>496</c:v>
                </c:pt>
                <c:pt idx="12">
                  <c:v>507</c:v>
                </c:pt>
              </c:numCache>
            </c:numRef>
          </c:val>
          <c:extLst>
            <c:ext xmlns:c16="http://schemas.microsoft.com/office/drawing/2014/chart" uri="{C3380CC4-5D6E-409C-BE32-E72D297353CC}">
              <c16:uniqueId val="{00000005-CED3-4F52-BE59-C524B7C489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22326</c:v>
                </c:pt>
                <c:pt idx="3">
                  <c:v>20815</c:v>
                </c:pt>
                <c:pt idx="6">
                  <c:v>20070</c:v>
                </c:pt>
                <c:pt idx="9">
                  <c:v>19653</c:v>
                </c:pt>
                <c:pt idx="12">
                  <c:v>19002</c:v>
                </c:pt>
              </c:numCache>
            </c:numRef>
          </c:val>
          <c:extLst>
            <c:ext xmlns:c16="http://schemas.microsoft.com/office/drawing/2014/chart" uri="{C3380CC4-5D6E-409C-BE32-E72D297353CC}">
              <c16:uniqueId val="{00000006-CED3-4F52-BE59-C524B7C489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4644</c:v>
                </c:pt>
                <c:pt idx="3">
                  <c:v>2618</c:v>
                </c:pt>
                <c:pt idx="6">
                  <c:v>1490</c:v>
                </c:pt>
                <c:pt idx="9">
                  <c:v>801</c:v>
                </c:pt>
                <c:pt idx="12">
                  <c:v>579</c:v>
                </c:pt>
              </c:numCache>
            </c:numRef>
          </c:val>
          <c:extLst>
            <c:ext xmlns:c16="http://schemas.microsoft.com/office/drawing/2014/chart" uri="{C3380CC4-5D6E-409C-BE32-E72D297353CC}">
              <c16:uniqueId val="{00000007-CED3-4F52-BE59-C524B7C489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88696</c:v>
                </c:pt>
                <c:pt idx="3">
                  <c:v>86781</c:v>
                </c:pt>
                <c:pt idx="6">
                  <c:v>84300</c:v>
                </c:pt>
                <c:pt idx="9">
                  <c:v>78638</c:v>
                </c:pt>
                <c:pt idx="12">
                  <c:v>73808</c:v>
                </c:pt>
              </c:numCache>
            </c:numRef>
          </c:val>
          <c:extLst>
            <c:ext xmlns:c16="http://schemas.microsoft.com/office/drawing/2014/chart" uri="{C3380CC4-5D6E-409C-BE32-E72D297353CC}">
              <c16:uniqueId val="{00000008-CED3-4F52-BE59-C524B7C489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11547</c:v>
                </c:pt>
                <c:pt idx="3">
                  <c:v>10044</c:v>
                </c:pt>
                <c:pt idx="6">
                  <c:v>9612</c:v>
                </c:pt>
                <c:pt idx="9">
                  <c:v>10067</c:v>
                </c:pt>
                <c:pt idx="12">
                  <c:v>22451</c:v>
                </c:pt>
              </c:numCache>
            </c:numRef>
          </c:val>
          <c:extLst>
            <c:ext xmlns:c16="http://schemas.microsoft.com/office/drawing/2014/chart" uri="{C3380CC4-5D6E-409C-BE32-E72D297353CC}">
              <c16:uniqueId val="{00000009-CED3-4F52-BE59-C524B7C489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245482</c:v>
                </c:pt>
                <c:pt idx="3">
                  <c:v>245897</c:v>
                </c:pt>
                <c:pt idx="6">
                  <c:v>242257</c:v>
                </c:pt>
                <c:pt idx="9">
                  <c:v>238095</c:v>
                </c:pt>
                <c:pt idx="12">
                  <c:v>236141</c:v>
                </c:pt>
              </c:numCache>
            </c:numRef>
          </c:val>
          <c:extLst>
            <c:ext xmlns:c16="http://schemas.microsoft.com/office/drawing/2014/chart" uri="{C3380CC4-5D6E-409C-BE32-E72D297353CC}">
              <c16:uniqueId val="{0000000A-CED3-4F52-BE59-C524B7C489ED}"/>
            </c:ext>
          </c:extLst>
        </c:ser>
        <c:dLbls>
          <c:showLegendKey val="0"/>
          <c:showVal val="0"/>
          <c:showCatName val="0"/>
          <c:showSerName val="0"/>
          <c:showPercent val="0"/>
          <c:showBubbleSize val="0"/>
        </c:dLbls>
        <c:gapWidth val="100"/>
        <c:overlap val="100"/>
        <c:axId val="660505856"/>
        <c:axId val="66049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105215</c:v>
                </c:pt>
                <c:pt idx="2">
                  <c:v>#N/A</c:v>
                </c:pt>
                <c:pt idx="3">
                  <c:v>#N/A</c:v>
                </c:pt>
                <c:pt idx="4">
                  <c:v>102778</c:v>
                </c:pt>
                <c:pt idx="5">
                  <c:v>#N/A</c:v>
                </c:pt>
                <c:pt idx="6">
                  <c:v>#N/A</c:v>
                </c:pt>
                <c:pt idx="7">
                  <c:v>99573</c:v>
                </c:pt>
                <c:pt idx="8">
                  <c:v>#N/A</c:v>
                </c:pt>
                <c:pt idx="9">
                  <c:v>#N/A</c:v>
                </c:pt>
                <c:pt idx="10">
                  <c:v>94383</c:v>
                </c:pt>
                <c:pt idx="11">
                  <c:v>#N/A</c:v>
                </c:pt>
                <c:pt idx="12">
                  <c:v>#N/A</c:v>
                </c:pt>
                <c:pt idx="13">
                  <c:v>98611</c:v>
                </c:pt>
                <c:pt idx="14">
                  <c:v>#N/A</c:v>
                </c:pt>
              </c:numCache>
            </c:numRef>
          </c:val>
          <c:smooth val="0"/>
          <c:extLst>
            <c:ext xmlns:c16="http://schemas.microsoft.com/office/drawing/2014/chart" uri="{C3380CC4-5D6E-409C-BE32-E72D297353CC}">
              <c16:uniqueId val="{0000000B-CED3-4F52-BE59-C524B7C489ED}"/>
            </c:ext>
          </c:extLst>
        </c:ser>
        <c:dLbls>
          <c:showLegendKey val="0"/>
          <c:showVal val="0"/>
          <c:showCatName val="0"/>
          <c:showSerName val="0"/>
          <c:showPercent val="0"/>
          <c:showBubbleSize val="0"/>
        </c:dLbls>
        <c:marker val="1"/>
        <c:smooth val="0"/>
        <c:axId val="660505856"/>
        <c:axId val="660497232"/>
      </c:lineChart>
      <c:catAx>
        <c:axId val="6605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0497232"/>
        <c:crosses val="autoZero"/>
        <c:auto val="1"/>
        <c:lblAlgn val="ctr"/>
        <c:lblOffset val="100"/>
        <c:tickLblSkip val="1"/>
        <c:tickMarkSkip val="1"/>
        <c:noMultiLvlLbl val="0"/>
      </c:catAx>
      <c:valAx>
        <c:axId val="66049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50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6671</c:v>
                </c:pt>
                <c:pt idx="1">
                  <c:v>6772</c:v>
                </c:pt>
                <c:pt idx="2">
                  <c:v>8272</c:v>
                </c:pt>
              </c:numCache>
            </c:numRef>
          </c:val>
          <c:extLst>
            <c:ext xmlns:c16="http://schemas.microsoft.com/office/drawing/2014/chart" uri="{C3380CC4-5D6E-409C-BE32-E72D297353CC}">
              <c16:uniqueId val="{00000000-7067-4CD3-8CEF-319CCA85CC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3561</c:v>
                </c:pt>
                <c:pt idx="1">
                  <c:v>3562</c:v>
                </c:pt>
                <c:pt idx="2">
                  <c:v>4062</c:v>
                </c:pt>
              </c:numCache>
            </c:numRef>
          </c:val>
          <c:extLst>
            <c:ext xmlns:c16="http://schemas.microsoft.com/office/drawing/2014/chart" uri="{C3380CC4-5D6E-409C-BE32-E72D297353CC}">
              <c16:uniqueId val="{00000001-7067-4CD3-8CEF-319CCA85CC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5868</c:v>
                </c:pt>
                <c:pt idx="1">
                  <c:v>6026</c:v>
                </c:pt>
                <c:pt idx="2">
                  <c:v>7325</c:v>
                </c:pt>
              </c:numCache>
            </c:numRef>
          </c:val>
          <c:extLst>
            <c:ext xmlns:c16="http://schemas.microsoft.com/office/drawing/2014/chart" uri="{C3380CC4-5D6E-409C-BE32-E72D297353CC}">
              <c16:uniqueId val="{00000002-7067-4CD3-8CEF-319CCA85CCA1}"/>
            </c:ext>
          </c:extLst>
        </c:ser>
        <c:dLbls>
          <c:showLegendKey val="0"/>
          <c:showVal val="0"/>
          <c:showCatName val="0"/>
          <c:showSerName val="0"/>
          <c:showPercent val="0"/>
          <c:showBubbleSize val="0"/>
        </c:dLbls>
        <c:gapWidth val="120"/>
        <c:overlap val="100"/>
        <c:axId val="599396000"/>
        <c:axId val="599988008"/>
      </c:barChart>
      <c:catAx>
        <c:axId val="59939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9988008"/>
        <c:crosses val="autoZero"/>
        <c:auto val="1"/>
        <c:lblAlgn val="ctr"/>
        <c:lblOffset val="100"/>
        <c:tickLblSkip val="1"/>
        <c:tickMarkSkip val="1"/>
        <c:noMultiLvlLbl val="0"/>
      </c:catAx>
      <c:valAx>
        <c:axId val="599988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939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{2454E11B-2D39-4FAA-9FFA-8CB1BC5B5233}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8A2-4650-B58E-683BABD301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{5091C6A1-95BA-40C2-ADE6-B40C952C3ED1}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A2-4650-B58E-683BABD301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{C68057E3-065B-4B00-9AC3-003B684C8EEA}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A2-4650-B58E-683BABD301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{83E03174-4BF7-4E29-82D1-B3B3B700DB38}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A2-4650-B58E-683BABD301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{D8EFD4FE-84F8-48F0-A7D4-E5D6A2CBFC4B}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A2-4650-B58E-683BABD3018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{0247B03F-2B7E-4727-97BB-C506FEAB895C}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8A2-4650-B58E-683BABD30180}"/>
                </c:ext>
              </c:extLst>
            </c:dLbl>
            <c:dLbl>
              <c:idx val="16"/>
              <c:layout>
                <c:manualLayout>
                  <c:x val="-3.770542696161630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{A7F8B4F9-06FA-45D2-902D-B99D999B75FF}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8A2-4650-B58E-683BABD3018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{BCA17A6A-ADD8-4BD2-A444-3FECE006C1F5}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8A2-4650-B58E-683BABD30180}"/>
                </c:ext>
              </c:extLst>
            </c:dLbl>
            <c:dLbl>
              <c:idx val="32"/>
              <c:layout>
                <c:manualLayout>
                  <c:x val="-2.65849739775285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{7FF75C00-8B82-4B34-91AD-45057AAEF1DD}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8A2-4650-B58E-683BABD301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c:v>
                </c:pt>
                <c:pt idx="24">
                  <c:v>63.9</c:v>
                </c:pt>
                <c:pt idx="32">
                  <c:v>63.1</c:v>
                </c:pt>
              </c:numCache>
            </c:numRef>
          </c:xVal>
          <c:yVal>
            <c:numRef>
              <c:f>公会計指標分析・財政指標組合せ分析表!$BP$51:$DC$51</c:f>
              <c:numCache>
                <c:formatCode>#,##0.0;"▲ "#,##0.0</c:formatCode>
                <c:ptCount val="40"/>
                <c:pt idx="16">
                  <c:v>123.2</c:v>
                </c:pt>
                <c:pt idx="24">
                  <c:v>115.3</c:v>
                </c:pt>
                <c:pt idx="32">
                  <c:v>118.9</c:v>
                </c:pt>
              </c:numCache>
            </c:numRef>
          </c:yVal>
          <c:smooth val="0"/>
          <c:extLst>
            <c:ext xmlns:c16="http://schemas.microsoft.com/office/drawing/2014/chart" uri="{C3380CC4-5D6E-409C-BE32-E72D297353CC}">
              <c16:uniqueId val="{00000009-18A2-4650-B58E-683BABD301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{939C660A-6CA2-4879-B355-D9A7BFEA1F7B}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8A2-4650-B58E-683BABD301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{ADAE700A-4FDD-4282-AED3-0F86013B2A05}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A2-4650-B58E-683BABD301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{3ABF79A4-AB4A-4E6D-B5E3-38D71F1990D0}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A2-4650-B58E-683BABD301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{A1DD1421-DAB3-4D0B-BD57-12D14A32E4D2}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A2-4650-B58E-683BABD301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{AA25157C-7A3A-4012-9E82-6A4502D8FDED}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A2-4650-B58E-683BABD3018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{EB4E1991-434F-4674-BC4F-FDD77F391573}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8A2-4650-B58E-683BABD3018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{3E0626DA-D26F-4F42-A55B-2EDABF8BA3D8}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8A2-4650-B58E-683BABD3018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{8D719BFC-0066-41EB-9E80-E6CF209C57A6}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8A2-4650-B58E-683BABD3018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{F84B398C-0D00-4D0C-8BCC-CFFAE0923386}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8A2-4650-B58E-683BABD301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18A2-4650-B58E-683BABD30180}"/>
            </c:ext>
          </c:extLst>
        </c:ser>
        <c:dLbls>
          <c:showLegendKey val="0"/>
          <c:showVal val="1"/>
          <c:showCatName val="0"/>
          <c:showSerName val="0"/>
          <c:showPercent val="0"/>
          <c:showBubbleSize val="0"/>
        </c:dLbls>
        <c:axId val="46179840"/>
        <c:axId val="46181760"/>
      </c:scatterChart>
      <c:valAx>
        <c:axId val="46179840"/>
        <c:scaling>
          <c:orientation val="minMax"/>
          <c:max val="64.3"/>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{B31FC10A-C858-48AB-A4B9-5A79B06DFB24}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383-45C6-9C91-95CCAC620A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{6AA315AE-E7B3-49A5-911B-E334A6EB871B}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83-45C6-9C91-95CCAC620A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{1ADE2546-B8FE-430B-B006-4F818DD128CC}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83-45C6-9C91-95CCAC620A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{DF47869A-1C98-4DA5-B820-0F3C87647AC1}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83-45C6-9C91-95CCAC620A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{406F936A-2AF6-426E-9F7F-8012F663FBE7}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83-45C6-9C91-95CCAC620AC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{284406E0-C593-4AB9-8758-A1F941EE8D6A}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383-45C6-9C91-95CCAC620AC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{2878C831-8CAC-4D37-993D-4869421F1CFC}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383-45C6-9C91-95CCAC620AC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{C62C820F-82A7-4C2E-B859-F90782173E53}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383-45C6-9C91-95CCAC620AC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{1E8E1F15-81A7-4A77-8536-2FA7B477602F}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383-45C6-9C91-95CCAC620A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13.8</c:v>
                </c:pt>
                <c:pt idx="16">
                  <c:v>12.9</c:v>
                </c:pt>
                <c:pt idx="24">
                  <c:v>11.6</c:v>
                </c:pt>
                <c:pt idx="32">
                  <c:v>9.6</c:v>
                </c:pt>
              </c:numCache>
            </c:numRef>
          </c:xVal>
          <c:yVal>
            <c:numRef>
              <c:f>公会計指標分析・財政指標組合せ分析表!$BP$73:$DC$73</c:f>
              <c:numCache>
                <c:formatCode>#,##0.0;"▲ "#,##0.0</c:formatCode>
                <c:ptCount val="40"/>
                <c:pt idx="0">
                  <c:v>130.4</c:v>
                </c:pt>
                <c:pt idx="8">
                  <c:v>127</c:v>
                </c:pt>
                <c:pt idx="16">
                  <c:v>123.2</c:v>
                </c:pt>
                <c:pt idx="24">
                  <c:v>115.3</c:v>
                </c:pt>
                <c:pt idx="32">
                  <c:v>118.9</c:v>
                </c:pt>
              </c:numCache>
            </c:numRef>
          </c:yVal>
          <c:smooth val="0"/>
          <c:extLst>
            <c:ext xmlns:c16="http://schemas.microsoft.com/office/drawing/2014/chart" uri="{C3380CC4-5D6E-409C-BE32-E72D297353CC}">
              <c16:uniqueId val="{00000009-E383-45C6-9C91-95CCAC620A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{51534B8C-6ADA-4233-83A5-76BE5C16A4CB}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383-45C6-9C91-95CCAC620A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{DAC1C4AE-C9E4-495D-8844-6AED19AF57BE}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83-45C6-9C91-95CCAC620A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{AABA4AD8-9E90-48FF-9E12-C3CC1AAED9E7}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83-45C6-9C91-95CCAC620A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{FD0407EE-3AD5-49B2-A8A5-60E18AA71BED}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83-45C6-9C91-95CCAC620A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{67C00E20-1941-4FE6-A617-B8359EE811C0}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83-45C6-9C91-95CCAC620AC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{1DAC1788-A337-4795-B8AE-3D8AFA974EE2}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383-45C6-9C91-95CCAC620AC5}"/>
                </c:ext>
              </c:extLst>
            </c:dLbl>
            <c:dLbl>
              <c:idx val="16"/>
              <c:layout>
                <c:manualLayout>
                  <c:x val="-3.0131672203383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{3C15A6BA-4E89-466F-A1DA-827CB76162DB}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383-45C6-9C91-95CCAC620AC5}"/>
                </c:ext>
              </c:extLst>
            </c:dLbl>
            <c:dLbl>
              <c:idx val="24"/>
              <c:layout>
                <c:manualLayout>
                  <c:x val="-2.9115650185169904E-2"/>
                  <c:y val="-7.011782257362969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{6090F4B9-0386-420F-8B33-C57E51CDBD64}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383-45C6-9C91-95CCAC620AC5}"/>
                </c:ext>
              </c:extLst>
            </c:dLbl>
            <c:dLbl>
              <c:idx val="32"/>
              <c:layout>
                <c:manualLayout>
                  <c:x val="-3.5846724262307152E-2"/>
                  <c:y val="-5.471581408952769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{416B7D1E-6E6B-44E8-9FD0-7B8C8C2FC4D6}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383-45C6-9C91-95CCAC620A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E383-45C6-9C91-95CCAC620AC5}"/>
            </c:ext>
          </c:extLst>
        </c:ser>
        <c:dLbls>
          <c:showLegendKey val="0"/>
          <c:showVal val="1"/>
          <c:showCatName val="0"/>
          <c:showSerName val="0"/>
          <c:showPercent val="0"/>
          <c:showBubbleSize val="0"/>
        </c:dLbls>
        <c:axId val="84219776"/>
        <c:axId val="84234240"/>
      </c:scatterChart>
      <c:valAx>
        <c:axId val="84219776"/>
        <c:scaling>
          <c:orientation val="minMax"/>
          <c:max val="14.5"/>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7"/>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新総合体育館の整備などに充当してきた地域総合整備事業債の償還金が減少したために減となっている。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臨時財政対策債償還金が増加したものの、合併特例債償還金等の償還が減少していることから、緩やかな減少傾向にある。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市債の発行をできる限り抑制するとともに、発行にあたっては、交付税措置のある有利な市債を活用し、財政の健全化に努める。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該当するものは無い。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○一般会計等にかかる地方債の現在高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地域総合整備事業債や地方道路等整備事業債の減により残高が減少した。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〇債務負担行為に基づく支出予定額</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斎場の再整備事業や小・中学校の空調整備事業等にかかる大型の債務負担行為を設定したことにより増加した。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公共下水道事業における起債残高の減により算入額が減少傾向にある。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公共下水道事業等における公営企業債等繰入見込額の減など将来負担を減らす要因はあるものの、大型の施設整備事業が予定されていることから、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地方債の現在高の削減</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財政の健全化に努める。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見込まれる剰余金を活用し財政調整基金に１５億円、都市基盤整備基金に４億円を積み立てたこと、また決算剰余金を減債基金に５億円、都市基盤整備基金に６億円を積み立てたこと等により、基金全体としては３３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・財政調整基金、減債基金については、下記のとおり、残高は少なくとも維持されていくものと考えている。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については、それぞれ特定の目的で設置されており、設置目的が達成された場合は廃止することから、新たな基金を造成しなければ、中長期的には、基金の残高は減少していくもの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・都市基盤整備基金：都市基盤整備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・舞台芸術振興事業基金：舞台芸術の振興</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・文化事業基金：市民の文化活動の振興</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・福祉奨学事業基金：福祉奨学資金に充当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・都市基盤整備基金に見込まれる剰余金を活用し４億円を、決算剰余金を６億円を積み立てたこと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により、その他特定目的基金としては１３億円の増となった。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・都市基盤整備基金：富山駅周辺整備事業など今後も都市基盤整備事業に取組む必要があるため、一定の残高水準の確保に努めることとしている。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・福祉基金：果実運用型の基金であり、運用益は各種福祉事業に活用しており、現在の残高の維持に努めることとしている。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・舞台芸術振興事業基金：果実運用型の基金であり、運用益は施設の管理運営費に活用しており、また、今後施設の整備も想定されることから、現在の残高の維持・増加に努めることとしている。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・文化事業基金：果実運用型の基金であり、運用益は文化施設の管理運営費に活用しているが、原資を施設整備に活用する予定であり、残高は減少する予定である。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・福祉奨学事業基金：福祉奨学資金の原資としているものであり、事業継続のために現在の残高を維持するよう努めることとしている。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・見込まれる剰余金を活用し１５億円積み立てたことにより、１５億円の増となった。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・財政調整基金は、年度間の財源調整や大きな災害などに備えるための重要な基金であり、今後も、現在の残高の維持・増加に努めることとしている。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・決算剰余金を５億円積み立てたことにより、５億円の増となった。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市債の償還に必要な財源を確保するために設置しているものである。本市の市債残高は、今後、斎場の再整備事業や小・中学校の施設整備事業等の大型事業の実施により増加することが予想され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市債の繰上償還ができる環境になった場合に対応ができるように、残高</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維持・増加に努め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ることとしている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417,234
409,590
1,241.77
166,124,962
162,482,080
2,173,259
101,602,548
236,035,514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chemeClr val="dk1"/>
              </a:solidFill>
              <a:effectLst/>
              <a:latin typeface="+mn-lt"/>
              <a:ea typeface="+mn-ea"/>
              <a:cs typeface="+mn-cs"/>
            </a:rPr>
            <a:t>1970</a:t>
          </a:r>
          <a:r>
            <a:rPr kumimoji="1" lang="ja-JP" altLang="ja-JP" sz="900" b="1">
              <a:solidFill>
                <a:schemeClr val="dk1"/>
              </a:solidFill>
              <a:effectLst/>
              <a:latin typeface="+mn-lt"/>
              <a:ea typeface="+mn-ea"/>
              <a:cs typeface="+mn-cs"/>
            </a:rPr>
            <a:t>年代における人口の急増に伴い、学校、公営住宅、市民利用施設などの「公共建築物」や道路、橋りょう、上下水道などの「社会インフラ」を整備してきたところであり、市全体で膨大な資産を保有している。こうした施設の老朽化が相対的に進んでいることから、「公共施設等総合管理計画」及び「公共施設マネジメントアクションプラン」を策定してきたところであり、計画的に修繕や改修を実施することにより、資産の寿命を延ばし、適正な施設配置や運営により効率的な投資を行い財政負担の軽減を図りながら、資産管理をしていく必要がある。</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148717</xdr:rowOff>
    </xdr:from>
    <xdr:to>
      <xdr:col>23</xdr:col>
      <xdr:colOff>136525</xdr:colOff>
      <xdr:row>31</xdr:row>
      <xdr:rowOff>78867</xdr:rowOff>
    </xdr:to>
    <xdr:sp macro="" textlink="">
      <xdr:nvSpPr>
        <xdr:cNvPr id="77" name="楕円 76"/>
        <xdr:cNvSpPr/>
      </xdr:nvSpPr>
      <xdr:spPr>
        <a:xfrm>
          <a:off x="47117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xdr:rowOff>
    </xdr:from>
    <xdr:ext cx="405111" cy="259045"/>
    <xdr:sp macro="" textlink="">
      <xdr:nvSpPr>
        <xdr:cNvPr id="78" name="有形固定資産減価償却率該当値テキスト"/>
        <xdr:cNvSpPr txBox="1"/>
      </xdr:nvSpPr>
      <xdr:spPr>
        <a:xfrm>
          <a:off x="4813300" y="591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79" name="楕円 78"/>
        <xdr:cNvSpPr/>
      </xdr:nvSpPr>
      <xdr:spPr>
        <a:xfrm>
          <a:off x="4000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28067</xdr:rowOff>
    </xdr:to>
    <xdr:cxnSp macro="">
      <xdr:nvCxnSpPr>
        <xdr:cNvPr id="80" name="直線コネクタ 79"/>
        <xdr:cNvCxnSpPr/>
      </xdr:nvCxnSpPr>
      <xdr:spPr>
        <a:xfrm>
          <a:off x="4051300" y="607999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1" name="楕円 80"/>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164973</xdr:rowOff>
    </xdr:from>
    <xdr:to>
      <xdr:col>19</xdr:col>
      <xdr:colOff>136525</xdr:colOff>
      <xdr:row>31</xdr:row>
      <xdr:rowOff>32385</xdr:rowOff>
    </xdr:to>
    <xdr:cxnSp macro="">
      <xdr:nvCxnSpPr>
        <xdr:cNvPr id="82" name="直線コネクタ 81"/>
        <xdr:cNvCxnSpPr/>
      </xdr:nvCxnSpPr>
      <xdr:spPr>
        <a:xfrm flipV="1">
          <a:off x="3289300" y="607999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3"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4"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60850</xdr:rowOff>
    </xdr:from>
    <xdr:ext cx="405111" cy="259045"/>
    <xdr:sp macro="" textlink="">
      <xdr:nvSpPr>
        <xdr:cNvPr id="86" name="n_1mainValue有形固定資産減価償却率"/>
        <xdr:cNvSpPr txBox="1"/>
      </xdr:nvSpPr>
      <xdr:spPr>
        <a:xfrm>
          <a:off x="38360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99712</xdr:rowOff>
    </xdr:from>
    <xdr:ext cx="405111" cy="259045"/>
    <xdr:sp macro="" textlink="">
      <xdr:nvSpPr>
        <xdr:cNvPr id="87" name="n_2mainValue有形固定資産減価償却率"/>
        <xdr:cNvSpPr txBox="1"/>
      </xdr:nvSpPr>
      <xdr:spPr>
        <a:xfrm>
          <a:off x="3086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全国及び県内平均を上回っており、地方債残高は高水準である。今後も大幅な市税収入の増加が見込まれないことから、市債の活用にあたっては、地方交付税措置のある有利な地方債を活用するとともに、起債を充当する事業そのものの必要性・緊急性・費用対効果などを十分に精査した上で事業を行い、新発債の抑制を図る必要が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31221</xdr:rowOff>
    </xdr:from>
    <xdr:to>
      <xdr:col>76</xdr:col>
      <xdr:colOff>73025</xdr:colOff>
      <xdr:row>29</xdr:row>
      <xdr:rowOff>132821</xdr:rowOff>
    </xdr:to>
    <xdr:sp macro="" textlink="">
      <xdr:nvSpPr>
        <xdr:cNvPr id="129" name="楕円 128"/>
        <xdr:cNvSpPr/>
      </xdr:nvSpPr>
      <xdr:spPr>
        <a:xfrm>
          <a:off x="14744700" y="57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54098</xdr:rowOff>
    </xdr:from>
    <xdr:ext cx="469744" cy="259045"/>
    <xdr:sp macro="" textlink="">
      <xdr:nvSpPr>
        <xdr:cNvPr id="130" name="債務償還比率該当値テキスト"/>
        <xdr:cNvSpPr txBox="1"/>
      </xdr:nvSpPr>
      <xdr:spPr>
        <a:xfrm>
          <a:off x="14846300" y="56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140300</xdr:rowOff>
    </xdr:from>
    <xdr:to>
      <xdr:col>72</xdr:col>
      <xdr:colOff>123825</xdr:colOff>
      <xdr:row>29</xdr:row>
      <xdr:rowOff>70450</xdr:rowOff>
    </xdr:to>
    <xdr:sp macro="" textlink="">
      <xdr:nvSpPr>
        <xdr:cNvPr id="131" name="楕円 130"/>
        <xdr:cNvSpPr/>
      </xdr:nvSpPr>
      <xdr:spPr>
        <a:xfrm>
          <a:off x="14033500" y="57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19650</xdr:rowOff>
    </xdr:from>
    <xdr:to>
      <xdr:col>76</xdr:col>
      <xdr:colOff>22225</xdr:colOff>
      <xdr:row>29</xdr:row>
      <xdr:rowOff>82021</xdr:rowOff>
    </xdr:to>
    <xdr:cxnSp macro="">
      <xdr:nvCxnSpPr>
        <xdr:cNvPr id="132" name="直線コネクタ 131"/>
        <xdr:cNvCxnSpPr/>
      </xdr:nvCxnSpPr>
      <xdr:spPr>
        <a:xfrm>
          <a:off x="14084300" y="5763225"/>
          <a:ext cx="711200" cy="6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86977</xdr:rowOff>
    </xdr:from>
    <xdr:ext cx="469744" cy="259045"/>
    <xdr:sp macro="" textlink="">
      <xdr:nvSpPr>
        <xdr:cNvPr id="134" name="n_1mainValue債務償還比率"/>
        <xdr:cNvSpPr txBox="1"/>
      </xdr:nvSpPr>
      <xdr:spPr>
        <a:xfrm>
          <a:off x="13836727" y="54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417,234
409,590
1,241.77
166,124,962
162,482,080
2,173,259
101,602,548
236,035,514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1" name="楕円 70"/>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41927</xdr:rowOff>
    </xdr:from>
    <xdr:ext cx="405111" cy="259045"/>
    <xdr:sp macro="" textlink="">
      <xdr:nvSpPr>
        <xdr:cNvPr id="72" name="【道路】&#10;有形固定資産減価償却率該当値テキスト"/>
        <xdr:cNvSpPr txBox="1"/>
      </xdr:nvSpPr>
      <xdr:spPr>
        <a:xfrm>
          <a:off x="4673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3" name="楕円 72"/>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137160</xdr:rowOff>
    </xdr:to>
    <xdr:cxnSp macro="">
      <xdr:nvCxnSpPr>
        <xdr:cNvPr id="74" name="直線コネクタ 73"/>
        <xdr:cNvCxnSpPr/>
      </xdr:nvCxnSpPr>
      <xdr:spPr>
        <a:xfrm flipV="1">
          <a:off x="3797300" y="64579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5" name="楕円 74"/>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140970</xdr:rowOff>
    </xdr:to>
    <xdr:cxnSp macro="">
      <xdr:nvCxnSpPr>
        <xdr:cNvPr id="76" name="直線コネクタ 75"/>
        <xdr:cNvCxnSpPr/>
      </xdr:nvCxnSpPr>
      <xdr:spPr>
        <a:xfrm flipV="1">
          <a:off x="2908300" y="6480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8"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7637</xdr:rowOff>
    </xdr:from>
    <xdr:ext cx="405111" cy="259045"/>
    <xdr:sp macro="" textlink="">
      <xdr:nvSpPr>
        <xdr:cNvPr id="80" name="n_1main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1" name="n_2main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8"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61427</xdr:rowOff>
    </xdr:from>
    <xdr:to>
      <xdr:col>55</xdr:col>
      <xdr:colOff>50800</xdr:colOff>
      <xdr:row>40</xdr:row>
      <xdr:rowOff>163027</xdr:rowOff>
    </xdr:to>
    <xdr:sp macro="" textlink="">
      <xdr:nvSpPr>
        <xdr:cNvPr id="118" name="楕円 117"/>
        <xdr:cNvSpPr/>
      </xdr:nvSpPr>
      <xdr:spPr>
        <a:xfrm>
          <a:off x="10426700" y="69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84304</xdr:rowOff>
    </xdr:from>
    <xdr:ext cx="469744" cy="259045"/>
    <xdr:sp macro="" textlink="">
      <xdr:nvSpPr>
        <xdr:cNvPr id="119" name="【道路】&#10;一人当たり延長該当値テキスト"/>
        <xdr:cNvSpPr txBox="1"/>
      </xdr:nvSpPr>
      <xdr:spPr>
        <a:xfrm>
          <a:off x="10515600" y="677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68697</xdr:rowOff>
    </xdr:from>
    <xdr:to>
      <xdr:col>50</xdr:col>
      <xdr:colOff>165100</xdr:colOff>
      <xdr:row>40</xdr:row>
      <xdr:rowOff>170297</xdr:rowOff>
    </xdr:to>
    <xdr:sp macro="" textlink="">
      <xdr:nvSpPr>
        <xdr:cNvPr id="120" name="楕円 119"/>
        <xdr:cNvSpPr/>
      </xdr:nvSpPr>
      <xdr:spPr>
        <a:xfrm>
          <a:off x="9588500" y="69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112227</xdr:rowOff>
    </xdr:from>
    <xdr:to>
      <xdr:col>55</xdr:col>
      <xdr:colOff>0</xdr:colOff>
      <xdr:row>40</xdr:row>
      <xdr:rowOff>119497</xdr:rowOff>
    </xdr:to>
    <xdr:cxnSp macro="">
      <xdr:nvCxnSpPr>
        <xdr:cNvPr id="121" name="直線コネクタ 120"/>
        <xdr:cNvCxnSpPr/>
      </xdr:nvCxnSpPr>
      <xdr:spPr>
        <a:xfrm flipV="1">
          <a:off x="9639300" y="6970227"/>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81201</xdr:rowOff>
    </xdr:from>
    <xdr:to>
      <xdr:col>46</xdr:col>
      <xdr:colOff>38100</xdr:colOff>
      <xdr:row>41</xdr:row>
      <xdr:rowOff>11351</xdr:rowOff>
    </xdr:to>
    <xdr:sp macro="" textlink="">
      <xdr:nvSpPr>
        <xdr:cNvPr id="122" name="楕円 121"/>
        <xdr:cNvSpPr/>
      </xdr:nvSpPr>
      <xdr:spPr>
        <a:xfrm>
          <a:off x="8699500" y="69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119497</xdr:rowOff>
    </xdr:from>
    <xdr:to>
      <xdr:col>50</xdr:col>
      <xdr:colOff>114300</xdr:colOff>
      <xdr:row>40</xdr:row>
      <xdr:rowOff>132001</xdr:rowOff>
    </xdr:to>
    <xdr:cxnSp macro="">
      <xdr:nvCxnSpPr>
        <xdr:cNvPr id="123" name="直線コネクタ 122"/>
        <xdr:cNvCxnSpPr/>
      </xdr:nvCxnSpPr>
      <xdr:spPr>
        <a:xfrm flipV="1">
          <a:off x="8750300" y="6977497"/>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15374</xdr:rowOff>
    </xdr:from>
    <xdr:ext cx="469744" cy="259045"/>
    <xdr:sp macro="" textlink="">
      <xdr:nvSpPr>
        <xdr:cNvPr id="127" name="n_1mainValue【道路】&#10;一人当たり延長"/>
        <xdr:cNvSpPr txBox="1"/>
      </xdr:nvSpPr>
      <xdr:spPr>
        <a:xfrm>
          <a:off x="9391727" y="670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27878</xdr:rowOff>
    </xdr:from>
    <xdr:ext cx="469744" cy="259045"/>
    <xdr:sp macro="" textlink="">
      <xdr:nvSpPr>
        <xdr:cNvPr id="128" name="n_2mainValue【道路】&#10;一人当たり延長"/>
        <xdr:cNvSpPr txBox="1"/>
      </xdr:nvSpPr>
      <xdr:spPr>
        <a:xfrm>
          <a:off x="8515427" y="671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78740</xdr:rowOff>
    </xdr:from>
    <xdr:to>
      <xdr:col>24</xdr:col>
      <xdr:colOff>114300</xdr:colOff>
      <xdr:row>57</xdr:row>
      <xdr:rowOff>8890</xdr:rowOff>
    </xdr:to>
    <xdr:sp macro="" textlink="">
      <xdr:nvSpPr>
        <xdr:cNvPr id="167" name="楕円 166"/>
        <xdr:cNvSpPr/>
      </xdr:nvSpPr>
      <xdr:spPr>
        <a:xfrm>
          <a:off x="4584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165117</xdr:rowOff>
    </xdr:from>
    <xdr:ext cx="405111" cy="259045"/>
    <xdr:sp macro="" textlink="">
      <xdr:nvSpPr>
        <xdr:cNvPr id="168" name="【橋りょう・トンネル】&#10;有形固定資産減価償却率該当値テキスト"/>
        <xdr:cNvSpPr txBox="1"/>
      </xdr:nvSpPr>
      <xdr:spPr>
        <a:xfrm>
          <a:off x="4673600" y="959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69" name="楕円 168"/>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129540</xdr:rowOff>
    </xdr:from>
    <xdr:to>
      <xdr:col>24</xdr:col>
      <xdr:colOff>63500</xdr:colOff>
      <xdr:row>56</xdr:row>
      <xdr:rowOff>160020</xdr:rowOff>
    </xdr:to>
    <xdr:cxnSp macro="">
      <xdr:nvCxnSpPr>
        <xdr:cNvPr id="170" name="直線コネクタ 169"/>
        <xdr:cNvCxnSpPr/>
      </xdr:nvCxnSpPr>
      <xdr:spPr>
        <a:xfrm flipV="1">
          <a:off x="3797300" y="9730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137795</xdr:rowOff>
    </xdr:from>
    <xdr:to>
      <xdr:col>15</xdr:col>
      <xdr:colOff>101600</xdr:colOff>
      <xdr:row>57</xdr:row>
      <xdr:rowOff>67945</xdr:rowOff>
    </xdr:to>
    <xdr:sp macro="" textlink="">
      <xdr:nvSpPr>
        <xdr:cNvPr id="171" name="楕円 170"/>
        <xdr:cNvSpPr/>
      </xdr:nvSpPr>
      <xdr:spPr>
        <a:xfrm>
          <a:off x="2857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17145</xdr:rowOff>
    </xdr:to>
    <xdr:cxnSp macro="">
      <xdr:nvCxnSpPr>
        <xdr:cNvPr id="172" name="直線コネクタ 171"/>
        <xdr:cNvCxnSpPr/>
      </xdr:nvCxnSpPr>
      <xdr:spPr>
        <a:xfrm flipV="1">
          <a:off x="2908300" y="9761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55897</xdr:rowOff>
    </xdr:from>
    <xdr:ext cx="405111" cy="259045"/>
    <xdr:sp macro="" textlink="">
      <xdr:nvSpPr>
        <xdr:cNvPr id="176" name="n_1mainValue【橋りょう・トンネル】&#10;有形固定資産減価償却率"/>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84472</xdr:rowOff>
    </xdr:from>
    <xdr:ext cx="405111" cy="259045"/>
    <xdr:sp macro="" textlink="">
      <xdr:nvSpPr>
        <xdr:cNvPr id="177" name="n_2mainValue【橋りょう・トンネル】&#10;有形固定資産減価償却率"/>
        <xdr:cNvSpPr txBox="1"/>
      </xdr:nvSpPr>
      <xdr:spPr>
        <a:xfrm>
          <a:off x="2705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135687</xdr:rowOff>
    </xdr:from>
    <xdr:to>
      <xdr:col>55</xdr:col>
      <xdr:colOff>50800</xdr:colOff>
      <xdr:row>59</xdr:row>
      <xdr:rowOff>65837</xdr:rowOff>
    </xdr:to>
    <xdr:sp macro="" textlink="">
      <xdr:nvSpPr>
        <xdr:cNvPr id="214" name="楕円 213"/>
        <xdr:cNvSpPr/>
      </xdr:nvSpPr>
      <xdr:spPr>
        <a:xfrm>
          <a:off x="10426700" y="10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158564</xdr:rowOff>
    </xdr:from>
    <xdr:ext cx="599010" cy="259045"/>
    <xdr:sp macro="" textlink="">
      <xdr:nvSpPr>
        <xdr:cNvPr id="215" name="【橋りょう・トンネル】&#10;一人当たり有形固定資産（償却資産）額該当値テキスト"/>
        <xdr:cNvSpPr txBox="1"/>
      </xdr:nvSpPr>
      <xdr:spPr>
        <a:xfrm>
          <a:off x="10515600" y="993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137320</xdr:rowOff>
    </xdr:from>
    <xdr:to>
      <xdr:col>50</xdr:col>
      <xdr:colOff>165100</xdr:colOff>
      <xdr:row>59</xdr:row>
      <xdr:rowOff>67470</xdr:rowOff>
    </xdr:to>
    <xdr:sp macro="" textlink="">
      <xdr:nvSpPr>
        <xdr:cNvPr id="216" name="楕円 215"/>
        <xdr:cNvSpPr/>
      </xdr:nvSpPr>
      <xdr:spPr>
        <a:xfrm>
          <a:off x="9588500" y="10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15037</xdr:rowOff>
    </xdr:from>
    <xdr:to>
      <xdr:col>55</xdr:col>
      <xdr:colOff>0</xdr:colOff>
      <xdr:row>59</xdr:row>
      <xdr:rowOff>16670</xdr:rowOff>
    </xdr:to>
    <xdr:cxnSp macro="">
      <xdr:nvCxnSpPr>
        <xdr:cNvPr id="217" name="直線コネクタ 216"/>
        <xdr:cNvCxnSpPr/>
      </xdr:nvCxnSpPr>
      <xdr:spPr>
        <a:xfrm flipV="1">
          <a:off x="9639300" y="101305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139866</xdr:rowOff>
    </xdr:from>
    <xdr:to>
      <xdr:col>46</xdr:col>
      <xdr:colOff>38100</xdr:colOff>
      <xdr:row>59</xdr:row>
      <xdr:rowOff>70016</xdr:rowOff>
    </xdr:to>
    <xdr:sp macro="" textlink="">
      <xdr:nvSpPr>
        <xdr:cNvPr id="218" name="楕円 217"/>
        <xdr:cNvSpPr/>
      </xdr:nvSpPr>
      <xdr:spPr>
        <a:xfrm>
          <a:off x="8699500" y="100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16670</xdr:rowOff>
    </xdr:from>
    <xdr:to>
      <xdr:col>50</xdr:col>
      <xdr:colOff>114300</xdr:colOff>
      <xdr:row>59</xdr:row>
      <xdr:rowOff>19216</xdr:rowOff>
    </xdr:to>
    <xdr:cxnSp macro="">
      <xdr:nvCxnSpPr>
        <xdr:cNvPr id="219" name="直線コネクタ 218"/>
        <xdr:cNvCxnSpPr/>
      </xdr:nvCxnSpPr>
      <xdr:spPr>
        <a:xfrm flipV="1">
          <a:off x="8750300" y="10132220"/>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83997</xdr:rowOff>
    </xdr:from>
    <xdr:ext cx="599010" cy="259045"/>
    <xdr:sp macro="" textlink="">
      <xdr:nvSpPr>
        <xdr:cNvPr id="223" name="n_1mainValue【橋りょう・トンネル】&#10;一人当たり有形固定資産（償却資産）額"/>
        <xdr:cNvSpPr txBox="1"/>
      </xdr:nvSpPr>
      <xdr:spPr>
        <a:xfrm>
          <a:off x="9327095" y="985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86543</xdr:rowOff>
    </xdr:from>
    <xdr:ext cx="599010" cy="259045"/>
    <xdr:sp macro="" textlink="">
      <xdr:nvSpPr>
        <xdr:cNvPr id="224" name="n_2mainValue【橋りょう・トンネル】&#10;一人当たり有形固定資産（償却資産）額"/>
        <xdr:cNvSpPr txBox="1"/>
      </xdr:nvSpPr>
      <xdr:spPr>
        <a:xfrm>
          <a:off x="8450795" y="985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64" name="楕円 263"/>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80027</xdr:rowOff>
    </xdr:from>
    <xdr:ext cx="405111" cy="259045"/>
    <xdr:sp macro="" textlink="">
      <xdr:nvSpPr>
        <xdr:cNvPr id="265" name="【公営住宅】&#10;有形固定資産減価償却率該当値テキスト"/>
        <xdr:cNvSpPr txBox="1"/>
      </xdr:nvSpPr>
      <xdr:spPr>
        <a:xfrm>
          <a:off x="4673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66" name="楕円 265"/>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3811</xdr:rowOff>
    </xdr:to>
    <xdr:cxnSp macro="">
      <xdr:nvCxnSpPr>
        <xdr:cNvPr id="267" name="直線コネクタ 266"/>
        <xdr:cNvCxnSpPr/>
      </xdr:nvCxnSpPr>
      <xdr:spPr>
        <a:xfrm flipV="1">
          <a:off x="3797300" y="140398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2539</xdr:rowOff>
    </xdr:from>
    <xdr:to>
      <xdr:col>15</xdr:col>
      <xdr:colOff>101600</xdr:colOff>
      <xdr:row>82</xdr:row>
      <xdr:rowOff>104139</xdr:rowOff>
    </xdr:to>
    <xdr:sp macro="" textlink="">
      <xdr:nvSpPr>
        <xdr:cNvPr id="268" name="楕円 267"/>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53339</xdr:rowOff>
    </xdr:to>
    <xdr:cxnSp macro="">
      <xdr:nvCxnSpPr>
        <xdr:cNvPr id="269" name="直線コネクタ 268"/>
        <xdr:cNvCxnSpPr/>
      </xdr:nvCxnSpPr>
      <xdr:spPr>
        <a:xfrm flipV="1">
          <a:off x="2908300" y="140627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1"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73" name="n_1mainValue【公営住宅】&#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95266</xdr:rowOff>
    </xdr:from>
    <xdr:ext cx="405111" cy="259045"/>
    <xdr:sp macro="" textlink="">
      <xdr:nvSpPr>
        <xdr:cNvPr id="274" name="n_2mainValue【公営住宅】&#10;有形固定資産減価償却率"/>
        <xdr:cNvSpPr txBox="1"/>
      </xdr:nvSpPr>
      <xdr:spPr>
        <a:xfrm>
          <a:off x="2705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13" name="楕円 312"/>
        <xdr:cNvSpPr/>
      </xdr:nvSpPr>
      <xdr:spPr>
        <a:xfrm>
          <a:off x="10426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59453</xdr:rowOff>
    </xdr:from>
    <xdr:ext cx="469744" cy="259045"/>
    <xdr:sp macro="" textlink="">
      <xdr:nvSpPr>
        <xdr:cNvPr id="314" name="【公営住宅】&#10;一人当たり面積該当値テキスト"/>
        <xdr:cNvSpPr txBox="1"/>
      </xdr:nvSpPr>
      <xdr:spPr>
        <a:xfrm>
          <a:off x="10515600"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74168</xdr:rowOff>
    </xdr:from>
    <xdr:to>
      <xdr:col>50</xdr:col>
      <xdr:colOff>165100</xdr:colOff>
      <xdr:row>84</xdr:row>
      <xdr:rowOff>4318</xdr:rowOff>
    </xdr:to>
    <xdr:sp macro="" textlink="">
      <xdr:nvSpPr>
        <xdr:cNvPr id="315" name="楕円 314"/>
        <xdr:cNvSpPr/>
      </xdr:nvSpPr>
      <xdr:spPr>
        <a:xfrm>
          <a:off x="9588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124968</xdr:rowOff>
    </xdr:from>
    <xdr:to>
      <xdr:col>55</xdr:col>
      <xdr:colOff>0</xdr:colOff>
      <xdr:row>83</xdr:row>
      <xdr:rowOff>131826</xdr:rowOff>
    </xdr:to>
    <xdr:cxnSp macro="">
      <xdr:nvCxnSpPr>
        <xdr:cNvPr id="316" name="直線コネクタ 315"/>
        <xdr:cNvCxnSpPr/>
      </xdr:nvCxnSpPr>
      <xdr:spPr>
        <a:xfrm>
          <a:off x="9639300" y="143553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79502</xdr:rowOff>
    </xdr:from>
    <xdr:to>
      <xdr:col>46</xdr:col>
      <xdr:colOff>38100</xdr:colOff>
      <xdr:row>84</xdr:row>
      <xdr:rowOff>9652</xdr:rowOff>
    </xdr:to>
    <xdr:sp macro="" textlink="">
      <xdr:nvSpPr>
        <xdr:cNvPr id="317" name="楕円 316"/>
        <xdr:cNvSpPr/>
      </xdr:nvSpPr>
      <xdr:spPr>
        <a:xfrm>
          <a:off x="8699500" y="143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124968</xdr:rowOff>
    </xdr:from>
    <xdr:to>
      <xdr:col>50</xdr:col>
      <xdr:colOff>114300</xdr:colOff>
      <xdr:row>83</xdr:row>
      <xdr:rowOff>130302</xdr:rowOff>
    </xdr:to>
    <xdr:cxnSp macro="">
      <xdr:nvCxnSpPr>
        <xdr:cNvPr id="318" name="直線コネクタ 317"/>
        <xdr:cNvCxnSpPr/>
      </xdr:nvCxnSpPr>
      <xdr:spPr>
        <a:xfrm flipV="1">
          <a:off x="8750300" y="143553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166895</xdr:rowOff>
    </xdr:from>
    <xdr:ext cx="469744" cy="259045"/>
    <xdr:sp macro="" textlink="">
      <xdr:nvSpPr>
        <xdr:cNvPr id="322" name="n_1mainValue【公営住宅】&#10;一人当たり面積"/>
        <xdr:cNvSpPr txBox="1"/>
      </xdr:nvSpPr>
      <xdr:spPr>
        <a:xfrm>
          <a:off x="9391727" y="14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779</xdr:rowOff>
    </xdr:from>
    <xdr:ext cx="469744" cy="259045"/>
    <xdr:sp macro="" textlink="">
      <xdr:nvSpPr>
        <xdr:cNvPr id="323" name="n_2mainValue【公営住宅】&#10;一人当たり面積"/>
        <xdr:cNvSpPr txBox="1"/>
      </xdr:nvSpPr>
      <xdr:spPr>
        <a:xfrm>
          <a:off x="8515427" y="144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53"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63" name="楕円 362"/>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106697</xdr:rowOff>
    </xdr:from>
    <xdr:ext cx="405111" cy="259045"/>
    <xdr:sp macro="" textlink="">
      <xdr:nvSpPr>
        <xdr:cNvPr id="364" name="【港湾・漁港】&#10;有形固定資産減価償却率該当値テキスト"/>
        <xdr:cNvSpPr txBox="1"/>
      </xdr:nvSpPr>
      <xdr:spPr>
        <a:xfrm>
          <a:off x="4673600"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90170</xdr:rowOff>
    </xdr:from>
    <xdr:to>
      <xdr:col>20</xdr:col>
      <xdr:colOff>38100</xdr:colOff>
      <xdr:row>104</xdr:row>
      <xdr:rowOff>20320</xdr:rowOff>
    </xdr:to>
    <xdr:sp macro="" textlink="">
      <xdr:nvSpPr>
        <xdr:cNvPr id="365" name="楕円 364"/>
        <xdr:cNvSpPr/>
      </xdr:nvSpPr>
      <xdr:spPr>
        <a:xfrm>
          <a:off x="3746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140970</xdr:rowOff>
    </xdr:from>
    <xdr:to>
      <xdr:col>24</xdr:col>
      <xdr:colOff>63500</xdr:colOff>
      <xdr:row>104</xdr:row>
      <xdr:rowOff>7620</xdr:rowOff>
    </xdr:to>
    <xdr:cxnSp macro="">
      <xdr:nvCxnSpPr>
        <xdr:cNvPr id="366" name="直線コネクタ 365"/>
        <xdr:cNvCxnSpPr/>
      </xdr:nvCxnSpPr>
      <xdr:spPr>
        <a:xfrm>
          <a:off x="3797300" y="17800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107314</xdr:rowOff>
    </xdr:from>
    <xdr:to>
      <xdr:col>15</xdr:col>
      <xdr:colOff>101600</xdr:colOff>
      <xdr:row>104</xdr:row>
      <xdr:rowOff>37464</xdr:rowOff>
    </xdr:to>
    <xdr:sp macro="" textlink="">
      <xdr:nvSpPr>
        <xdr:cNvPr id="367" name="楕円 366"/>
        <xdr:cNvSpPr/>
      </xdr:nvSpPr>
      <xdr:spPr>
        <a:xfrm>
          <a:off x="2857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140970</xdr:rowOff>
    </xdr:from>
    <xdr:to>
      <xdr:col>19</xdr:col>
      <xdr:colOff>177800</xdr:colOff>
      <xdr:row>103</xdr:row>
      <xdr:rowOff>158114</xdr:rowOff>
    </xdr:to>
    <xdr:cxnSp macro="">
      <xdr:nvCxnSpPr>
        <xdr:cNvPr id="368" name="直線コネクタ 367"/>
        <xdr:cNvCxnSpPr/>
      </xdr:nvCxnSpPr>
      <xdr:spPr>
        <a:xfrm flipV="1">
          <a:off x="2908300" y="178003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69"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70" name="n_2aveValue【港湾・漁港】&#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11447</xdr:rowOff>
    </xdr:from>
    <xdr:ext cx="405111" cy="259045"/>
    <xdr:sp macro="" textlink="">
      <xdr:nvSpPr>
        <xdr:cNvPr id="372" name="n_1mainValue【港湾・漁港】&#10;有形固定資産減価償却率"/>
        <xdr:cNvSpPr txBox="1"/>
      </xdr:nvSpPr>
      <xdr:spPr>
        <a:xfrm>
          <a:off x="3582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28591</xdr:rowOff>
    </xdr:from>
    <xdr:ext cx="405111" cy="259045"/>
    <xdr:sp macro="" textlink="">
      <xdr:nvSpPr>
        <xdr:cNvPr id="373" name="n_2mainValue【港湾・漁港】&#10;有形固定資産減価償却率"/>
        <xdr:cNvSpPr txBox="1"/>
      </xdr:nvSpPr>
      <xdr:spPr>
        <a:xfrm>
          <a:off x="2705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04"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51685</xdr:rowOff>
    </xdr:from>
    <xdr:to>
      <xdr:col>55</xdr:col>
      <xdr:colOff>50800</xdr:colOff>
      <xdr:row>108</xdr:row>
      <xdr:rowOff>153285</xdr:rowOff>
    </xdr:to>
    <xdr:sp macro="" textlink="">
      <xdr:nvSpPr>
        <xdr:cNvPr id="414" name="楕円 413"/>
        <xdr:cNvSpPr/>
      </xdr:nvSpPr>
      <xdr:spPr>
        <a:xfrm>
          <a:off x="10426700" y="185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138062</xdr:rowOff>
    </xdr:from>
    <xdr:ext cx="534377" cy="259045"/>
    <xdr:sp macro="" textlink="">
      <xdr:nvSpPr>
        <xdr:cNvPr id="415" name="【港湾・漁港】&#10;一人当たり有形固定資産（償却資産）額該当値テキスト"/>
        <xdr:cNvSpPr txBox="1"/>
      </xdr:nvSpPr>
      <xdr:spPr>
        <a:xfrm>
          <a:off x="10515600" y="1848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57059</xdr:rowOff>
    </xdr:from>
    <xdr:to>
      <xdr:col>50</xdr:col>
      <xdr:colOff>165100</xdr:colOff>
      <xdr:row>108</xdr:row>
      <xdr:rowOff>158659</xdr:rowOff>
    </xdr:to>
    <xdr:sp macro="" textlink="">
      <xdr:nvSpPr>
        <xdr:cNvPr id="416" name="楕円 415"/>
        <xdr:cNvSpPr/>
      </xdr:nvSpPr>
      <xdr:spPr>
        <a:xfrm>
          <a:off x="9588500" y="185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102485</xdr:rowOff>
    </xdr:from>
    <xdr:to>
      <xdr:col>55</xdr:col>
      <xdr:colOff>0</xdr:colOff>
      <xdr:row>108</xdr:row>
      <xdr:rowOff>107859</xdr:rowOff>
    </xdr:to>
    <xdr:cxnSp macro="">
      <xdr:nvCxnSpPr>
        <xdr:cNvPr id="417" name="直線コネクタ 416"/>
        <xdr:cNvCxnSpPr/>
      </xdr:nvCxnSpPr>
      <xdr:spPr>
        <a:xfrm flipV="1">
          <a:off x="9639300" y="18619085"/>
          <a:ext cx="8382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57975</xdr:rowOff>
    </xdr:from>
    <xdr:to>
      <xdr:col>46</xdr:col>
      <xdr:colOff>38100</xdr:colOff>
      <xdr:row>108</xdr:row>
      <xdr:rowOff>159575</xdr:rowOff>
    </xdr:to>
    <xdr:sp macro="" textlink="">
      <xdr:nvSpPr>
        <xdr:cNvPr id="418" name="楕円 417"/>
        <xdr:cNvSpPr/>
      </xdr:nvSpPr>
      <xdr:spPr>
        <a:xfrm>
          <a:off x="8699500" y="185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107859</xdr:rowOff>
    </xdr:from>
    <xdr:to>
      <xdr:col>50</xdr:col>
      <xdr:colOff>114300</xdr:colOff>
      <xdr:row>108</xdr:row>
      <xdr:rowOff>108775</xdr:rowOff>
    </xdr:to>
    <xdr:cxnSp macro="">
      <xdr:nvCxnSpPr>
        <xdr:cNvPr id="419" name="直線コネクタ 418"/>
        <xdr:cNvCxnSpPr/>
      </xdr:nvCxnSpPr>
      <xdr:spPr>
        <a:xfrm flipV="1">
          <a:off x="8750300" y="18624459"/>
          <a:ext cx="8890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20"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21"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149786</xdr:rowOff>
    </xdr:from>
    <xdr:ext cx="534377" cy="259045"/>
    <xdr:sp macro="" textlink="">
      <xdr:nvSpPr>
        <xdr:cNvPr id="423" name="n_1mainValue【港湾・漁港】&#10;一人当たり有形固定資産（償却資産）額"/>
        <xdr:cNvSpPr txBox="1"/>
      </xdr:nvSpPr>
      <xdr:spPr>
        <a:xfrm>
          <a:off x="9359411" y="186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150702</xdr:rowOff>
    </xdr:from>
    <xdr:ext cx="534377" cy="259045"/>
    <xdr:sp macro="" textlink="">
      <xdr:nvSpPr>
        <xdr:cNvPr id="424" name="n_2mainValue【港湾・漁港】&#10;一人当たり有形固定資産（償却資産）額"/>
        <xdr:cNvSpPr txBox="1"/>
      </xdr:nvSpPr>
      <xdr:spPr>
        <a:xfrm>
          <a:off x="8483111" y="186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54"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464" name="楕円 463"/>
        <xdr:cNvSpPr/>
      </xdr:nvSpPr>
      <xdr:spPr>
        <a:xfrm>
          <a:off x="16268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13352</xdr:rowOff>
    </xdr:from>
    <xdr:ext cx="405111" cy="259045"/>
    <xdr:sp macro="" textlink="">
      <xdr:nvSpPr>
        <xdr:cNvPr id="465" name="【認定こども園・幼稚園・保育所】&#10;有形固定資産減価償却率該当値テキスト"/>
        <xdr:cNvSpPr txBox="1"/>
      </xdr:nvSpPr>
      <xdr:spPr>
        <a:xfrm>
          <a:off x="16357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66" name="楕円 465"/>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85725</xdr:rowOff>
    </xdr:to>
    <xdr:cxnSp macro="">
      <xdr:nvCxnSpPr>
        <xdr:cNvPr id="467" name="直線コネクタ 466"/>
        <xdr:cNvCxnSpPr/>
      </xdr:nvCxnSpPr>
      <xdr:spPr>
        <a:xfrm>
          <a:off x="15481300" y="6576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68" name="楕円 467"/>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60960</xdr:rowOff>
    </xdr:to>
    <xdr:cxnSp macro="">
      <xdr:nvCxnSpPr>
        <xdr:cNvPr id="469" name="直線コネクタ 468"/>
        <xdr:cNvCxnSpPr/>
      </xdr:nvCxnSpPr>
      <xdr:spPr>
        <a:xfrm>
          <a:off x="14592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70"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71"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473" name="n_1mainValue【認定こども園・幼稚園・保育所】&#10;有形固定資産減価償却率"/>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74" name="n_2main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01"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511" name="楕円 510"/>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13987</xdr:rowOff>
    </xdr:from>
    <xdr:ext cx="469744" cy="259045"/>
    <xdr:sp macro="" textlink="">
      <xdr:nvSpPr>
        <xdr:cNvPr id="512" name="【認定こども園・幼稚園・保育所】&#10;一人当たり面積該当値テキスト"/>
        <xdr:cNvSpPr txBox="1"/>
      </xdr:nvSpPr>
      <xdr:spPr>
        <a:xfrm>
          <a:off x="22199600"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513" name="楕円 512"/>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41910</xdr:rowOff>
    </xdr:to>
    <xdr:cxnSp macro="">
      <xdr:nvCxnSpPr>
        <xdr:cNvPr id="514" name="直線コネクタ 513"/>
        <xdr:cNvCxnSpPr/>
      </xdr:nvCxnSpPr>
      <xdr:spPr>
        <a:xfrm>
          <a:off x="21323300" y="689076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515" name="楕円 514"/>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32766</xdr:rowOff>
    </xdr:to>
    <xdr:cxnSp macro="">
      <xdr:nvCxnSpPr>
        <xdr:cNvPr id="516" name="直線コネクタ 515"/>
        <xdr:cNvCxnSpPr/>
      </xdr:nvCxnSpPr>
      <xdr:spPr>
        <a:xfrm>
          <a:off x="20434300" y="68839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517"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18"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100093</xdr:rowOff>
    </xdr:from>
    <xdr:ext cx="469744" cy="259045"/>
    <xdr:sp macro="" textlink="">
      <xdr:nvSpPr>
        <xdr:cNvPr id="520" name="n_1mainValue【認定こども園・幼稚園・保育所】&#10;一人当たり面積"/>
        <xdr:cNvSpPr txBox="1"/>
      </xdr:nvSpPr>
      <xdr:spPr>
        <a:xfrm>
          <a:off x="210757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521" name="n_2mainValue【認定こども園・幼稚園・保育所】&#10;一人当たり面積"/>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51"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128270</xdr:rowOff>
    </xdr:from>
    <xdr:to>
      <xdr:col>85</xdr:col>
      <xdr:colOff>177800</xdr:colOff>
      <xdr:row>64</xdr:row>
      <xdr:rowOff>58420</xdr:rowOff>
    </xdr:to>
    <xdr:sp macro="" textlink="">
      <xdr:nvSpPr>
        <xdr:cNvPr id="561" name="楕円 560"/>
        <xdr:cNvSpPr/>
      </xdr:nvSpPr>
      <xdr:spPr>
        <a:xfrm>
          <a:off x="162687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43197</xdr:rowOff>
    </xdr:from>
    <xdr:ext cx="405111" cy="259045"/>
    <xdr:sp macro="" textlink="">
      <xdr:nvSpPr>
        <xdr:cNvPr id="562" name="【学校施設】&#10;有形固定資産減価償却率該当値テキスト"/>
        <xdr:cNvSpPr txBox="1"/>
      </xdr:nvSpPr>
      <xdr:spPr>
        <a:xfrm>
          <a:off x="16357600" y="1084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563" name="楕円 562"/>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64</xdr:row>
      <xdr:rowOff>7620</xdr:rowOff>
    </xdr:to>
    <xdr:cxnSp macro="">
      <xdr:nvCxnSpPr>
        <xdr:cNvPr id="564" name="直線コネクタ 563"/>
        <xdr:cNvCxnSpPr/>
      </xdr:nvCxnSpPr>
      <xdr:spPr>
        <a:xfrm>
          <a:off x="15481300" y="10271760"/>
          <a:ext cx="8382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65" name="楕円 564"/>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59</xdr:row>
      <xdr:rowOff>156210</xdr:rowOff>
    </xdr:to>
    <xdr:cxnSp macro="">
      <xdr:nvCxnSpPr>
        <xdr:cNvPr id="566" name="直線コネクタ 565"/>
        <xdr:cNvCxnSpPr/>
      </xdr:nvCxnSpPr>
      <xdr:spPr>
        <a:xfrm>
          <a:off x="14592300" y="10267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67"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68"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26687</xdr:rowOff>
    </xdr:from>
    <xdr:ext cx="405111" cy="259045"/>
    <xdr:sp macro="" textlink="">
      <xdr:nvSpPr>
        <xdr:cNvPr id="570" name="n_1main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71" name="n_2main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01"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xdr:rowOff>
    </xdr:from>
    <xdr:to>
      <xdr:col>116</xdr:col>
      <xdr:colOff>114300</xdr:colOff>
      <xdr:row>63</xdr:row>
      <xdr:rowOff>110236</xdr:rowOff>
    </xdr:to>
    <xdr:sp macro="" textlink="">
      <xdr:nvSpPr>
        <xdr:cNvPr id="611" name="楕円 610"/>
        <xdr:cNvSpPr/>
      </xdr:nvSpPr>
      <xdr:spPr>
        <a:xfrm>
          <a:off x="221107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31513</xdr:rowOff>
    </xdr:from>
    <xdr:ext cx="469744" cy="259045"/>
    <xdr:sp macro="" textlink="">
      <xdr:nvSpPr>
        <xdr:cNvPr id="612" name="【学校施設】&#10;一人当たり面積該当値テキスト"/>
        <xdr:cNvSpPr txBox="1"/>
      </xdr:nvSpPr>
      <xdr:spPr>
        <a:xfrm>
          <a:off x="22199600" y="106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xdr:rowOff>
    </xdr:from>
    <xdr:to>
      <xdr:col>112</xdr:col>
      <xdr:colOff>38100</xdr:colOff>
      <xdr:row>63</xdr:row>
      <xdr:rowOff>107188</xdr:rowOff>
    </xdr:to>
    <xdr:sp macro="" textlink="">
      <xdr:nvSpPr>
        <xdr:cNvPr id="613" name="楕円 612"/>
        <xdr:cNvSpPr/>
      </xdr:nvSpPr>
      <xdr:spPr>
        <a:xfrm>
          <a:off x="212725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56388</xdr:rowOff>
    </xdr:from>
    <xdr:to>
      <xdr:col>116</xdr:col>
      <xdr:colOff>63500</xdr:colOff>
      <xdr:row>63</xdr:row>
      <xdr:rowOff>59436</xdr:rowOff>
    </xdr:to>
    <xdr:cxnSp macro="">
      <xdr:nvCxnSpPr>
        <xdr:cNvPr id="614" name="直線コネクタ 613"/>
        <xdr:cNvCxnSpPr/>
      </xdr:nvCxnSpPr>
      <xdr:spPr>
        <a:xfrm>
          <a:off x="21323300" y="1085773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xdr:rowOff>
    </xdr:from>
    <xdr:to>
      <xdr:col>107</xdr:col>
      <xdr:colOff>101600</xdr:colOff>
      <xdr:row>63</xdr:row>
      <xdr:rowOff>110998</xdr:rowOff>
    </xdr:to>
    <xdr:sp macro="" textlink="">
      <xdr:nvSpPr>
        <xdr:cNvPr id="615" name="楕円 614"/>
        <xdr:cNvSpPr/>
      </xdr:nvSpPr>
      <xdr:spPr>
        <a:xfrm>
          <a:off x="20383500" y="108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56388</xdr:rowOff>
    </xdr:from>
    <xdr:to>
      <xdr:col>111</xdr:col>
      <xdr:colOff>177800</xdr:colOff>
      <xdr:row>63</xdr:row>
      <xdr:rowOff>60198</xdr:rowOff>
    </xdr:to>
    <xdr:cxnSp macro="">
      <xdr:nvCxnSpPr>
        <xdr:cNvPr id="616" name="直線コネクタ 615"/>
        <xdr:cNvCxnSpPr/>
      </xdr:nvCxnSpPr>
      <xdr:spPr>
        <a:xfrm flipV="1">
          <a:off x="20434300" y="1085773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617"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8"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123715</xdr:rowOff>
    </xdr:from>
    <xdr:ext cx="469744" cy="259045"/>
    <xdr:sp macro="" textlink="">
      <xdr:nvSpPr>
        <xdr:cNvPr id="620" name="n_1mainValue【学校施設】&#10;一人当たり面積"/>
        <xdr:cNvSpPr txBox="1"/>
      </xdr:nvSpPr>
      <xdr:spPr>
        <a:xfrm>
          <a:off x="21075727" y="1058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127525</xdr:rowOff>
    </xdr:from>
    <xdr:ext cx="469744" cy="259045"/>
    <xdr:sp macro="" textlink="">
      <xdr:nvSpPr>
        <xdr:cNvPr id="621" name="n_2mainValue【学校施設】&#10;一人当たり面積"/>
        <xdr:cNvSpPr txBox="1"/>
      </xdr:nvSpPr>
      <xdr:spPr>
        <a:xfrm>
          <a:off x="20199427" y="1058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51"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61" name="楕円 660"/>
        <xdr:cNvSpPr/>
      </xdr:nvSpPr>
      <xdr:spPr>
        <a:xfrm>
          <a:off x="16268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41927</xdr:rowOff>
    </xdr:from>
    <xdr:ext cx="405111" cy="259045"/>
    <xdr:sp macro="" textlink="">
      <xdr:nvSpPr>
        <xdr:cNvPr id="662" name="【児童館】&#10;有形固定資産減価償却率該当値テキスト"/>
        <xdr:cNvSpPr txBox="1"/>
      </xdr:nvSpPr>
      <xdr:spPr>
        <a:xfrm>
          <a:off x="16357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663" name="楕円 662"/>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114300</xdr:rowOff>
    </xdr:to>
    <xdr:cxnSp macro="">
      <xdr:nvCxnSpPr>
        <xdr:cNvPr id="664" name="直線コネクタ 663"/>
        <xdr:cNvCxnSpPr/>
      </xdr:nvCxnSpPr>
      <xdr:spPr>
        <a:xfrm>
          <a:off x="15481300" y="142951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xdr:rowOff>
    </xdr:from>
    <xdr:to>
      <xdr:col>76</xdr:col>
      <xdr:colOff>165100</xdr:colOff>
      <xdr:row>83</xdr:row>
      <xdr:rowOff>109855</xdr:rowOff>
    </xdr:to>
    <xdr:sp macro="" textlink="">
      <xdr:nvSpPr>
        <xdr:cNvPr id="665" name="楕円 664"/>
        <xdr:cNvSpPr/>
      </xdr:nvSpPr>
      <xdr:spPr>
        <a:xfrm>
          <a:off x="14541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59055</xdr:rowOff>
    </xdr:from>
    <xdr:to>
      <xdr:col>81</xdr:col>
      <xdr:colOff>50800</xdr:colOff>
      <xdr:row>83</xdr:row>
      <xdr:rowOff>64770</xdr:rowOff>
    </xdr:to>
    <xdr:cxnSp macro="">
      <xdr:nvCxnSpPr>
        <xdr:cNvPr id="666" name="直線コネクタ 665"/>
        <xdr:cNvCxnSpPr/>
      </xdr:nvCxnSpPr>
      <xdr:spPr>
        <a:xfrm>
          <a:off x="14592300" y="14289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67"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68"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670" name="n_1mainValue【児童館】&#10;有形固定資産減価償却率"/>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671" name="n_2mainValue【児童館】&#10;有形固定資産減価償却率"/>
        <xdr:cNvSpPr txBox="1"/>
      </xdr:nvSpPr>
      <xdr:spPr>
        <a:xfrm>
          <a:off x="14389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700"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0" name="楕円 709"/>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711" name="【児童館】&#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88900</xdr:rowOff>
    </xdr:from>
    <xdr:to>
      <xdr:col>112</xdr:col>
      <xdr:colOff>38100</xdr:colOff>
      <xdr:row>85</xdr:row>
      <xdr:rowOff>19050</xdr:rowOff>
    </xdr:to>
    <xdr:sp macro="" textlink="">
      <xdr:nvSpPr>
        <xdr:cNvPr id="712" name="楕円 711"/>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139700</xdr:rowOff>
    </xdr:from>
    <xdr:to>
      <xdr:col>116</xdr:col>
      <xdr:colOff>63500</xdr:colOff>
      <xdr:row>84</xdr:row>
      <xdr:rowOff>152400</xdr:rowOff>
    </xdr:to>
    <xdr:cxnSp macro="">
      <xdr:nvCxnSpPr>
        <xdr:cNvPr id="713" name="直線コネクタ 712"/>
        <xdr:cNvCxnSpPr/>
      </xdr:nvCxnSpPr>
      <xdr:spPr>
        <a:xfrm>
          <a:off x="21323300" y="1454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14" name="楕円 713"/>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139700</xdr:rowOff>
    </xdr:to>
    <xdr:cxnSp macro="">
      <xdr:nvCxnSpPr>
        <xdr:cNvPr id="715" name="直線コネクタ 714"/>
        <xdr:cNvCxnSpPr/>
      </xdr:nvCxnSpPr>
      <xdr:spPr>
        <a:xfrm>
          <a:off x="20434300" y="1451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716" name="n_1ave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17" name="n_2ave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35577</xdr:rowOff>
    </xdr:from>
    <xdr:ext cx="469744" cy="259045"/>
    <xdr:sp macro="" textlink="">
      <xdr:nvSpPr>
        <xdr:cNvPr id="719" name="n_1mainValue【児童館】&#10;一人当たり面積"/>
        <xdr:cNvSpPr txBox="1"/>
      </xdr:nvSpPr>
      <xdr:spPr>
        <a:xfrm>
          <a:off x="210757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720" name="n_2mainValue【児童館】&#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48"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155702</xdr:rowOff>
    </xdr:from>
    <xdr:to>
      <xdr:col>85</xdr:col>
      <xdr:colOff>177800</xdr:colOff>
      <xdr:row>106</xdr:row>
      <xdr:rowOff>85852</xdr:rowOff>
    </xdr:to>
    <xdr:sp macro="" textlink="">
      <xdr:nvSpPr>
        <xdr:cNvPr id="758" name="楕円 757"/>
        <xdr:cNvSpPr/>
      </xdr:nvSpPr>
      <xdr:spPr>
        <a:xfrm>
          <a:off x="16268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7129</xdr:rowOff>
    </xdr:from>
    <xdr:ext cx="405111" cy="259045"/>
    <xdr:sp macro="" textlink="">
      <xdr:nvSpPr>
        <xdr:cNvPr id="759" name="【公民館】&#10;有形固定資産減価償却率該当値テキスト"/>
        <xdr:cNvSpPr txBox="1"/>
      </xdr:nvSpPr>
      <xdr:spPr>
        <a:xfrm>
          <a:off x="16357600" y="18009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96265</xdr:rowOff>
    </xdr:from>
    <xdr:to>
      <xdr:col>81</xdr:col>
      <xdr:colOff>101600</xdr:colOff>
      <xdr:row>106</xdr:row>
      <xdr:rowOff>26415</xdr:rowOff>
    </xdr:to>
    <xdr:sp macro="" textlink="">
      <xdr:nvSpPr>
        <xdr:cNvPr id="760" name="楕円 759"/>
        <xdr:cNvSpPr/>
      </xdr:nvSpPr>
      <xdr:spPr>
        <a:xfrm>
          <a:off x="15430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147065</xdr:rowOff>
    </xdr:from>
    <xdr:to>
      <xdr:col>85</xdr:col>
      <xdr:colOff>127000</xdr:colOff>
      <xdr:row>106</xdr:row>
      <xdr:rowOff>35052</xdr:rowOff>
    </xdr:to>
    <xdr:cxnSp macro="">
      <xdr:nvCxnSpPr>
        <xdr:cNvPr id="761" name="直線コネクタ 760"/>
        <xdr:cNvCxnSpPr/>
      </xdr:nvCxnSpPr>
      <xdr:spPr>
        <a:xfrm>
          <a:off x="15481300" y="181493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762" name="楕円 761"/>
        <xdr:cNvSpPr/>
      </xdr:nvSpPr>
      <xdr:spPr>
        <a:xfrm>
          <a:off x="14541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147065</xdr:rowOff>
    </xdr:from>
    <xdr:to>
      <xdr:col>81</xdr:col>
      <xdr:colOff>50800</xdr:colOff>
      <xdr:row>105</xdr:row>
      <xdr:rowOff>151637</xdr:rowOff>
    </xdr:to>
    <xdr:cxnSp macro="">
      <xdr:nvCxnSpPr>
        <xdr:cNvPr id="763" name="直線コネクタ 762"/>
        <xdr:cNvCxnSpPr/>
      </xdr:nvCxnSpPr>
      <xdr:spPr>
        <a:xfrm flipV="1">
          <a:off x="14592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64"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65"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42942</xdr:rowOff>
    </xdr:from>
    <xdr:ext cx="405111" cy="259045"/>
    <xdr:sp macro="" textlink="">
      <xdr:nvSpPr>
        <xdr:cNvPr id="767" name="n_1mainValue【公民館】&#10;有形固定資産減価償却率"/>
        <xdr:cNvSpPr txBox="1"/>
      </xdr:nvSpPr>
      <xdr:spPr>
        <a:xfrm>
          <a:off x="15266044" y="178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768" name="n_2main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97"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807" name="楕円 806"/>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808" name="【公民館】&#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10161</xdr:rowOff>
    </xdr:from>
    <xdr:to>
      <xdr:col>112</xdr:col>
      <xdr:colOff>38100</xdr:colOff>
      <xdr:row>104</xdr:row>
      <xdr:rowOff>111761</xdr:rowOff>
    </xdr:to>
    <xdr:sp macro="" textlink="">
      <xdr:nvSpPr>
        <xdr:cNvPr id="809" name="楕円 808"/>
        <xdr:cNvSpPr/>
      </xdr:nvSpPr>
      <xdr:spPr>
        <a:xfrm>
          <a:off x="2127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60961</xdr:rowOff>
    </xdr:from>
    <xdr:to>
      <xdr:col>116</xdr:col>
      <xdr:colOff>63500</xdr:colOff>
      <xdr:row>104</xdr:row>
      <xdr:rowOff>99061</xdr:rowOff>
    </xdr:to>
    <xdr:cxnSp macro="">
      <xdr:nvCxnSpPr>
        <xdr:cNvPr id="810" name="直線コネクタ 809"/>
        <xdr:cNvCxnSpPr/>
      </xdr:nvCxnSpPr>
      <xdr:spPr>
        <a:xfrm>
          <a:off x="21323300" y="17891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811" name="楕円 810"/>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60961</xdr:rowOff>
    </xdr:from>
    <xdr:to>
      <xdr:col>111</xdr:col>
      <xdr:colOff>177800</xdr:colOff>
      <xdr:row>104</xdr:row>
      <xdr:rowOff>121920</xdr:rowOff>
    </xdr:to>
    <xdr:cxnSp macro="">
      <xdr:nvCxnSpPr>
        <xdr:cNvPr id="812" name="直線コネクタ 811"/>
        <xdr:cNvCxnSpPr/>
      </xdr:nvCxnSpPr>
      <xdr:spPr>
        <a:xfrm flipV="1">
          <a:off x="20434300" y="17891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13"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14"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128288</xdr:rowOff>
    </xdr:from>
    <xdr:ext cx="469744" cy="259045"/>
    <xdr:sp macro="" textlink="">
      <xdr:nvSpPr>
        <xdr:cNvPr id="816" name="n_1mainValue【公民館】&#10;一人当たり面積"/>
        <xdr:cNvSpPr txBox="1"/>
      </xdr:nvSpPr>
      <xdr:spPr>
        <a:xfrm>
          <a:off x="210757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817" name="n_2mainValue【公民館】&#10;一人当たり面積"/>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endParaRPr lang="ja-JP" altLang="ja-JP" sz="1400">
            <a:effectLst/>
          </a:endParaRPr>
        </a:p>
        <a:p>
          <a:r>
            <a:rPr kumimoji="1" lang="ja-JP" altLang="ja-JP" sz="1100" b="1">
              <a:solidFill>
                <a:schemeClr val="dk1"/>
              </a:solidFill>
              <a:effectLst/>
              <a:latin typeface="+mn-lt"/>
              <a:ea typeface="+mn-ea"/>
              <a:cs typeface="+mn-cs"/>
            </a:rPr>
            <a:t>　そのうち、インフラ資産では、有形固定資産原価償却率が類似団体内平均値を大きく上回る「橋りょう・トンネル」について、引き続き、点検や診断、維持修繕等の各業務の改善や効率化を図るとともに、橋りょうの構造の特性や老朽化の状況、さらには人口動態や社会経済情勢の変化を踏まえ、維持修繕等の優先順位を明確にすることで、選択と集中による適正な維持管理、更新を推進する必要がある。</a:t>
          </a:r>
          <a:endParaRPr kumimoji="1" lang="en-US" altLang="ja-JP" sz="1100" b="1">
            <a:solidFill>
              <a:schemeClr val="dk1"/>
            </a:solidFill>
            <a:effectLst/>
            <a:latin typeface="+mn-lt"/>
            <a:ea typeface="+mn-ea"/>
            <a:cs typeface="+mn-cs"/>
          </a:endParaRPr>
        </a:p>
        <a:p>
          <a:r>
            <a:rPr kumimoji="1" lang="ja-JP" altLang="en-US" sz="1100" b="1" i="1">
              <a:solidFill>
                <a:schemeClr val="dk1"/>
              </a:solidFill>
              <a:effectLst/>
              <a:latin typeface="+mn-lt"/>
              <a:ea typeface="+mn-ea"/>
              <a:cs typeface="+mn-cs"/>
            </a:rPr>
            <a:t>　</a:t>
          </a:r>
          <a:r>
            <a:rPr kumimoji="1" lang="ja-JP" altLang="en-US" sz="1100" b="1" i="0">
              <a:solidFill>
                <a:schemeClr val="dk1"/>
              </a:solidFill>
              <a:effectLst/>
              <a:latin typeface="+mn-lt"/>
              <a:ea typeface="+mn-ea"/>
              <a:cs typeface="+mn-cs"/>
            </a:rPr>
            <a:t>なお、学校施設について、前年度より有形固定資産減価償却率が大幅に減少しているが、その要因は</a:t>
          </a:r>
          <a:r>
            <a:rPr kumimoji="1" lang="ja-JP" altLang="ja-JP" sz="1100" b="1" i="0">
              <a:solidFill>
                <a:schemeClr val="dk1"/>
              </a:solidFill>
              <a:effectLst/>
              <a:latin typeface="+mn-lt"/>
              <a:ea typeface="+mn-ea"/>
              <a:cs typeface="+mn-cs"/>
            </a:rPr>
            <a:t>過年度の有形固定資産額の計上誤り</a:t>
          </a:r>
          <a:r>
            <a:rPr kumimoji="1" lang="ja-JP" altLang="en-US" sz="1100" b="1" i="0">
              <a:solidFill>
                <a:schemeClr val="dk1"/>
              </a:solidFill>
              <a:effectLst/>
              <a:latin typeface="+mn-lt"/>
              <a:ea typeface="+mn-ea"/>
              <a:cs typeface="+mn-cs"/>
            </a:rPr>
            <a:t>を</a:t>
          </a:r>
          <a:r>
            <a:rPr kumimoji="1" lang="ja-JP" altLang="ja-JP" sz="1100" b="1" i="0">
              <a:solidFill>
                <a:schemeClr val="dk1"/>
              </a:solidFill>
              <a:effectLst/>
              <a:latin typeface="+mn-lt"/>
              <a:ea typeface="+mn-ea"/>
              <a:cs typeface="+mn-cs"/>
            </a:rPr>
            <a:t>修正</a:t>
          </a:r>
          <a:r>
            <a:rPr kumimoji="1" lang="ja-JP" altLang="en-US" sz="1100" b="1" i="0">
              <a:solidFill>
                <a:schemeClr val="dk1"/>
              </a:solidFill>
              <a:effectLst/>
              <a:latin typeface="+mn-lt"/>
              <a:ea typeface="+mn-ea"/>
              <a:cs typeface="+mn-cs"/>
            </a:rPr>
            <a:t>したためである。</a:t>
          </a:r>
          <a:endParaRPr lang="ja-JP" altLang="ja-JP" sz="1400" i="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417,234
409,590
1,241.77
166,124,962
162,482,080
2,173,259
101,602,548
236,035,514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xdr:rowOff>
    </xdr:from>
    <xdr:to>
      <xdr:col>24</xdr:col>
      <xdr:colOff>114300</xdr:colOff>
      <xdr:row>40</xdr:row>
      <xdr:rowOff>113937</xdr:rowOff>
    </xdr:to>
    <xdr:sp macro="" textlink="">
      <xdr:nvSpPr>
        <xdr:cNvPr id="72" name="楕円 71"/>
        <xdr:cNvSpPr/>
      </xdr:nvSpPr>
      <xdr:spPr>
        <a:xfrm>
          <a:off x="4584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162214</xdr:rowOff>
    </xdr:from>
    <xdr:ext cx="405111" cy="259045"/>
    <xdr:sp macro="" textlink="">
      <xdr:nvSpPr>
        <xdr:cNvPr id="73" name="【図書館】&#10;有形固定資産減価償却率該当値テキスト"/>
        <xdr:cNvSpPr txBox="1"/>
      </xdr:nvSpPr>
      <xdr:spPr>
        <a:xfrm>
          <a:off x="4673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120106</xdr:rowOff>
    </xdr:from>
    <xdr:to>
      <xdr:col>20</xdr:col>
      <xdr:colOff>38100</xdr:colOff>
      <xdr:row>42</xdr:row>
      <xdr:rowOff>50256</xdr:rowOff>
    </xdr:to>
    <xdr:sp macro="" textlink="">
      <xdr:nvSpPr>
        <xdr:cNvPr id="74" name="楕円 73"/>
        <xdr:cNvSpPr/>
      </xdr:nvSpPr>
      <xdr:spPr>
        <a:xfrm>
          <a:off x="3746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63137</xdr:rowOff>
    </xdr:from>
    <xdr:to>
      <xdr:col>24</xdr:col>
      <xdr:colOff>63500</xdr:colOff>
      <xdr:row>41</xdr:row>
      <xdr:rowOff>170906</xdr:rowOff>
    </xdr:to>
    <xdr:cxnSp macro="">
      <xdr:nvCxnSpPr>
        <xdr:cNvPr id="75" name="直線コネクタ 74"/>
        <xdr:cNvCxnSpPr/>
      </xdr:nvCxnSpPr>
      <xdr:spPr>
        <a:xfrm flipV="1">
          <a:off x="3797300" y="6921137"/>
          <a:ext cx="8382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162560</xdr:rowOff>
    </xdr:from>
    <xdr:to>
      <xdr:col>15</xdr:col>
      <xdr:colOff>101600</xdr:colOff>
      <xdr:row>42</xdr:row>
      <xdr:rowOff>92710</xdr:rowOff>
    </xdr:to>
    <xdr:sp macro="" textlink="">
      <xdr:nvSpPr>
        <xdr:cNvPr id="76" name="楕円 75"/>
        <xdr:cNvSpPr/>
      </xdr:nvSpPr>
      <xdr:spPr>
        <a:xfrm>
          <a:off x="2857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170906</xdr:rowOff>
    </xdr:from>
    <xdr:to>
      <xdr:col>19</xdr:col>
      <xdr:colOff>177800</xdr:colOff>
      <xdr:row>42</xdr:row>
      <xdr:rowOff>41910</xdr:rowOff>
    </xdr:to>
    <xdr:cxnSp macro="">
      <xdr:nvCxnSpPr>
        <xdr:cNvPr id="77" name="直線コネクタ 76"/>
        <xdr:cNvCxnSpPr/>
      </xdr:nvCxnSpPr>
      <xdr:spPr>
        <a:xfrm flipV="1">
          <a:off x="2908300" y="720035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9"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41383</xdr:rowOff>
    </xdr:from>
    <xdr:ext cx="340478" cy="259045"/>
    <xdr:sp macro="" textlink="">
      <xdr:nvSpPr>
        <xdr:cNvPr id="81" name="n_1mainValue【図書館】&#10;有形固定資産減価償却率"/>
        <xdr:cNvSpPr txBox="1"/>
      </xdr:nvSpPr>
      <xdr:spPr>
        <a:xfrm>
          <a:off x="3614361" y="72422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83837</xdr:rowOff>
    </xdr:from>
    <xdr:ext cx="340478" cy="259045"/>
    <xdr:sp macro="" textlink="">
      <xdr:nvSpPr>
        <xdr:cNvPr id="82" name="n_2mainValue【図書館】&#10;有形固定資産減価償却率"/>
        <xdr:cNvSpPr txBox="1"/>
      </xdr:nvSpPr>
      <xdr:spPr>
        <a:xfrm>
          <a:off x="2738061" y="7284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21" name="楕円 120"/>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22" name="【図書館】&#10;一人当たり面積該当値テキスト"/>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23" name="楕円 122"/>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40</xdr:row>
      <xdr:rowOff>50800</xdr:rowOff>
    </xdr:to>
    <xdr:cxnSp macro="">
      <xdr:nvCxnSpPr>
        <xdr:cNvPr id="124" name="直線コネクタ 123"/>
        <xdr:cNvCxnSpPr/>
      </xdr:nvCxnSpPr>
      <xdr:spPr>
        <a:xfrm flipV="1">
          <a:off x="9639300" y="6807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5" name="楕円 124"/>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26" name="直線コネクタ 125"/>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30"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1"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168656</xdr:rowOff>
    </xdr:from>
    <xdr:to>
      <xdr:col>24</xdr:col>
      <xdr:colOff>114300</xdr:colOff>
      <xdr:row>60</xdr:row>
      <xdr:rowOff>98806</xdr:rowOff>
    </xdr:to>
    <xdr:sp macro="" textlink="">
      <xdr:nvSpPr>
        <xdr:cNvPr id="169" name="楕円 168"/>
        <xdr:cNvSpPr/>
      </xdr:nvSpPr>
      <xdr:spPr>
        <a:xfrm>
          <a:off x="4584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147083</xdr:rowOff>
    </xdr:from>
    <xdr:ext cx="405111" cy="259045"/>
    <xdr:sp macro="" textlink="">
      <xdr:nvSpPr>
        <xdr:cNvPr id="170" name="【体育館・プール】&#10;有形固定資産減価償却率該当値テキスト"/>
        <xdr:cNvSpPr txBox="1"/>
      </xdr:nvSpPr>
      <xdr:spPr>
        <a:xfrm>
          <a:off x="4673600"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xdr:rowOff>
    </xdr:from>
    <xdr:to>
      <xdr:col>20</xdr:col>
      <xdr:colOff>38100</xdr:colOff>
      <xdr:row>60</xdr:row>
      <xdr:rowOff>110236</xdr:rowOff>
    </xdr:to>
    <xdr:sp macro="" textlink="">
      <xdr:nvSpPr>
        <xdr:cNvPr id="171" name="楕円 170"/>
        <xdr:cNvSpPr/>
      </xdr:nvSpPr>
      <xdr:spPr>
        <a:xfrm>
          <a:off x="3746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48006</xdr:rowOff>
    </xdr:from>
    <xdr:to>
      <xdr:col>24</xdr:col>
      <xdr:colOff>63500</xdr:colOff>
      <xdr:row>60</xdr:row>
      <xdr:rowOff>59436</xdr:rowOff>
    </xdr:to>
    <xdr:cxnSp macro="">
      <xdr:nvCxnSpPr>
        <xdr:cNvPr id="172" name="直線コネクタ 171"/>
        <xdr:cNvCxnSpPr/>
      </xdr:nvCxnSpPr>
      <xdr:spPr>
        <a:xfrm flipV="1">
          <a:off x="3797300" y="1033500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70358</xdr:rowOff>
    </xdr:from>
    <xdr:to>
      <xdr:col>15</xdr:col>
      <xdr:colOff>101600</xdr:colOff>
      <xdr:row>61</xdr:row>
      <xdr:rowOff>508</xdr:rowOff>
    </xdr:to>
    <xdr:sp macro="" textlink="">
      <xdr:nvSpPr>
        <xdr:cNvPr id="173" name="楕円 172"/>
        <xdr:cNvSpPr/>
      </xdr:nvSpPr>
      <xdr:spPr>
        <a:xfrm>
          <a:off x="2857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59436</xdr:rowOff>
    </xdr:from>
    <xdr:to>
      <xdr:col>19</xdr:col>
      <xdr:colOff>177800</xdr:colOff>
      <xdr:row>60</xdr:row>
      <xdr:rowOff>121158</xdr:rowOff>
    </xdr:to>
    <xdr:cxnSp macro="">
      <xdr:nvCxnSpPr>
        <xdr:cNvPr id="174" name="直線コネクタ 173"/>
        <xdr:cNvCxnSpPr/>
      </xdr:nvCxnSpPr>
      <xdr:spPr>
        <a:xfrm flipV="1">
          <a:off x="2908300" y="103464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5"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76"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101363</xdr:rowOff>
    </xdr:from>
    <xdr:ext cx="405111" cy="259045"/>
    <xdr:sp macro="" textlink="">
      <xdr:nvSpPr>
        <xdr:cNvPr id="178" name="n_1mainValue【体育館・プール】&#10;有形固定資産減価償却率"/>
        <xdr:cNvSpPr txBox="1"/>
      </xdr:nvSpPr>
      <xdr:spPr>
        <a:xfrm>
          <a:off x="35820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163085</xdr:rowOff>
    </xdr:from>
    <xdr:ext cx="405111" cy="259045"/>
    <xdr:sp macro="" textlink="">
      <xdr:nvSpPr>
        <xdr:cNvPr id="179" name="n_2mainValue【体育館・プール】&#10;有形固定資産減価償却率"/>
        <xdr:cNvSpPr txBox="1"/>
      </xdr:nvSpPr>
      <xdr:spPr>
        <a:xfrm>
          <a:off x="27057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08"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96520</xdr:rowOff>
    </xdr:from>
    <xdr:to>
      <xdr:col>55</xdr:col>
      <xdr:colOff>50800</xdr:colOff>
      <xdr:row>63</xdr:row>
      <xdr:rowOff>26670</xdr:rowOff>
    </xdr:to>
    <xdr:sp macro="" textlink="">
      <xdr:nvSpPr>
        <xdr:cNvPr id="218" name="楕円 217"/>
        <xdr:cNvSpPr/>
      </xdr:nvSpPr>
      <xdr:spPr>
        <a:xfrm>
          <a:off x="104267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119397</xdr:rowOff>
    </xdr:from>
    <xdr:ext cx="469744" cy="259045"/>
    <xdr:sp macro="" textlink="">
      <xdr:nvSpPr>
        <xdr:cNvPr id="219" name="【体育館・プール】&#10;一人当たり面積該当値テキスト"/>
        <xdr:cNvSpPr txBox="1"/>
      </xdr:nvSpPr>
      <xdr:spPr>
        <a:xfrm>
          <a:off x="105156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102870</xdr:rowOff>
    </xdr:from>
    <xdr:to>
      <xdr:col>50</xdr:col>
      <xdr:colOff>165100</xdr:colOff>
      <xdr:row>63</xdr:row>
      <xdr:rowOff>33020</xdr:rowOff>
    </xdr:to>
    <xdr:sp macro="" textlink="">
      <xdr:nvSpPr>
        <xdr:cNvPr id="220" name="楕円 219"/>
        <xdr:cNvSpPr/>
      </xdr:nvSpPr>
      <xdr:spPr>
        <a:xfrm>
          <a:off x="9588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147320</xdr:rowOff>
    </xdr:from>
    <xdr:to>
      <xdr:col>55</xdr:col>
      <xdr:colOff>0</xdr:colOff>
      <xdr:row>62</xdr:row>
      <xdr:rowOff>153670</xdr:rowOff>
    </xdr:to>
    <xdr:cxnSp macro="">
      <xdr:nvCxnSpPr>
        <xdr:cNvPr id="221" name="直線コネクタ 220"/>
        <xdr:cNvCxnSpPr/>
      </xdr:nvCxnSpPr>
      <xdr:spPr>
        <a:xfrm flipV="1">
          <a:off x="9639300" y="107772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104140</xdr:rowOff>
    </xdr:from>
    <xdr:to>
      <xdr:col>46</xdr:col>
      <xdr:colOff>38100</xdr:colOff>
      <xdr:row>63</xdr:row>
      <xdr:rowOff>34290</xdr:rowOff>
    </xdr:to>
    <xdr:sp macro="" textlink="">
      <xdr:nvSpPr>
        <xdr:cNvPr id="222" name="楕円 221"/>
        <xdr:cNvSpPr/>
      </xdr:nvSpPr>
      <xdr:spPr>
        <a:xfrm>
          <a:off x="86995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153670</xdr:rowOff>
    </xdr:from>
    <xdr:to>
      <xdr:col>50</xdr:col>
      <xdr:colOff>114300</xdr:colOff>
      <xdr:row>62</xdr:row>
      <xdr:rowOff>154940</xdr:rowOff>
    </xdr:to>
    <xdr:cxnSp macro="">
      <xdr:nvCxnSpPr>
        <xdr:cNvPr id="223" name="直線コネクタ 222"/>
        <xdr:cNvCxnSpPr/>
      </xdr:nvCxnSpPr>
      <xdr:spPr>
        <a:xfrm flipV="1">
          <a:off x="8750300" y="107835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24" name="n_1aveValue【体育館・プール】&#10;一人当たり面積"/>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25"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49547</xdr:rowOff>
    </xdr:from>
    <xdr:ext cx="469744" cy="259045"/>
    <xdr:sp macro="" textlink="">
      <xdr:nvSpPr>
        <xdr:cNvPr id="227" name="n_1mainValue【体育館・プール】&#10;一人当たり面積"/>
        <xdr:cNvSpPr txBox="1"/>
      </xdr:nvSpPr>
      <xdr:spPr>
        <a:xfrm>
          <a:off x="93917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50817</xdr:rowOff>
    </xdr:from>
    <xdr:ext cx="469744" cy="259045"/>
    <xdr:sp macro="" textlink="">
      <xdr:nvSpPr>
        <xdr:cNvPr id="228" name="n_2mainValue【体育館・プール】&#10;一人当たり面積"/>
        <xdr:cNvSpPr txBox="1"/>
      </xdr:nvSpPr>
      <xdr:spPr>
        <a:xfrm>
          <a:off x="8515427" y="1050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68" name="楕円 267"/>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269" name="【福祉施設】&#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70" name="楕円 269"/>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83</xdr:row>
      <xdr:rowOff>150495</xdr:rowOff>
    </xdr:to>
    <xdr:cxnSp macro="">
      <xdr:nvCxnSpPr>
        <xdr:cNvPr id="271" name="直線コネクタ 270"/>
        <xdr:cNvCxnSpPr/>
      </xdr:nvCxnSpPr>
      <xdr:spPr>
        <a:xfrm flipV="1">
          <a:off x="3797300" y="143408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272" name="楕円 271"/>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20955</xdr:rowOff>
    </xdr:to>
    <xdr:cxnSp macro="">
      <xdr:nvCxnSpPr>
        <xdr:cNvPr id="273" name="直線コネクタ 272"/>
        <xdr:cNvCxnSpPr/>
      </xdr:nvCxnSpPr>
      <xdr:spPr>
        <a:xfrm flipV="1">
          <a:off x="2908300" y="14380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74"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75"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77" name="n_1mainValue【福祉施設】&#10;有形固定資産減価償却率"/>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278" name="n_2mainValue【福祉施設】&#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97789</xdr:rowOff>
    </xdr:from>
    <xdr:to>
      <xdr:col>55</xdr:col>
      <xdr:colOff>50800</xdr:colOff>
      <xdr:row>82</xdr:row>
      <xdr:rowOff>27939</xdr:rowOff>
    </xdr:to>
    <xdr:sp macro="" textlink="">
      <xdr:nvSpPr>
        <xdr:cNvPr id="317" name="楕円 316"/>
        <xdr:cNvSpPr/>
      </xdr:nvSpPr>
      <xdr:spPr>
        <a:xfrm>
          <a:off x="10426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120666</xdr:rowOff>
    </xdr:from>
    <xdr:ext cx="469744" cy="259045"/>
    <xdr:sp macro="" textlink="">
      <xdr:nvSpPr>
        <xdr:cNvPr id="318" name="【福祉施設】&#10;一人当たり面積該当値テキスト"/>
        <xdr:cNvSpPr txBox="1"/>
      </xdr:nvSpPr>
      <xdr:spPr>
        <a:xfrm>
          <a:off x="10515600"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97789</xdr:rowOff>
    </xdr:from>
    <xdr:to>
      <xdr:col>50</xdr:col>
      <xdr:colOff>165100</xdr:colOff>
      <xdr:row>82</xdr:row>
      <xdr:rowOff>27939</xdr:rowOff>
    </xdr:to>
    <xdr:sp macro="" textlink="">
      <xdr:nvSpPr>
        <xdr:cNvPr id="319" name="楕円 318"/>
        <xdr:cNvSpPr/>
      </xdr:nvSpPr>
      <xdr:spPr>
        <a:xfrm>
          <a:off x="958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148589</xdr:rowOff>
    </xdr:from>
    <xdr:to>
      <xdr:col>55</xdr:col>
      <xdr:colOff>0</xdr:colOff>
      <xdr:row>81</xdr:row>
      <xdr:rowOff>148589</xdr:rowOff>
    </xdr:to>
    <xdr:cxnSp macro="">
      <xdr:nvCxnSpPr>
        <xdr:cNvPr id="320" name="直線コネクタ 319"/>
        <xdr:cNvCxnSpPr/>
      </xdr:nvCxnSpPr>
      <xdr:spPr>
        <a:xfrm>
          <a:off x="9639300" y="14036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90170</xdr:rowOff>
    </xdr:from>
    <xdr:to>
      <xdr:col>46</xdr:col>
      <xdr:colOff>38100</xdr:colOff>
      <xdr:row>82</xdr:row>
      <xdr:rowOff>20320</xdr:rowOff>
    </xdr:to>
    <xdr:sp macro="" textlink="">
      <xdr:nvSpPr>
        <xdr:cNvPr id="321" name="楕円 320"/>
        <xdr:cNvSpPr/>
      </xdr:nvSpPr>
      <xdr:spPr>
        <a:xfrm>
          <a:off x="869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140970</xdr:rowOff>
    </xdr:from>
    <xdr:to>
      <xdr:col>50</xdr:col>
      <xdr:colOff>114300</xdr:colOff>
      <xdr:row>81</xdr:row>
      <xdr:rowOff>148589</xdr:rowOff>
    </xdr:to>
    <xdr:cxnSp macro="">
      <xdr:nvCxnSpPr>
        <xdr:cNvPr id="322" name="直線コネクタ 321"/>
        <xdr:cNvCxnSpPr/>
      </xdr:nvCxnSpPr>
      <xdr:spPr>
        <a:xfrm>
          <a:off x="8750300" y="14028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44466</xdr:rowOff>
    </xdr:from>
    <xdr:ext cx="469744" cy="259045"/>
    <xdr:sp macro="" textlink="">
      <xdr:nvSpPr>
        <xdr:cNvPr id="326" name="n_1mainValue【福祉施設】&#10;一人当たり面積"/>
        <xdr:cNvSpPr txBox="1"/>
      </xdr:nvSpPr>
      <xdr:spPr>
        <a:xfrm>
          <a:off x="9391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36847</xdr:rowOff>
    </xdr:from>
    <xdr:ext cx="469744" cy="259045"/>
    <xdr:sp macro="" textlink="">
      <xdr:nvSpPr>
        <xdr:cNvPr id="327" name="n_2mainValue【福祉施設】&#10;一人当たり面積"/>
        <xdr:cNvSpPr txBox="1"/>
      </xdr:nvSpPr>
      <xdr:spPr>
        <a:xfrm>
          <a:off x="8515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126637</xdr:rowOff>
    </xdr:from>
    <xdr:to>
      <xdr:col>24</xdr:col>
      <xdr:colOff>114300</xdr:colOff>
      <xdr:row>102</xdr:row>
      <xdr:rowOff>56787</xdr:rowOff>
    </xdr:to>
    <xdr:sp macro="" textlink="">
      <xdr:nvSpPr>
        <xdr:cNvPr id="368" name="楕円 367"/>
        <xdr:cNvSpPr/>
      </xdr:nvSpPr>
      <xdr:spPr>
        <a:xfrm>
          <a:off x="4584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149514</xdr:rowOff>
    </xdr:from>
    <xdr:ext cx="405111" cy="259045"/>
    <xdr:sp macro="" textlink="">
      <xdr:nvSpPr>
        <xdr:cNvPr id="369" name="【市民会館】&#10;有形固定資産減価償却率該当値テキスト"/>
        <xdr:cNvSpPr txBox="1"/>
      </xdr:nvSpPr>
      <xdr:spPr>
        <a:xfrm>
          <a:off x="4673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151130</xdr:rowOff>
    </xdr:from>
    <xdr:to>
      <xdr:col>20</xdr:col>
      <xdr:colOff>38100</xdr:colOff>
      <xdr:row>102</xdr:row>
      <xdr:rowOff>81280</xdr:rowOff>
    </xdr:to>
    <xdr:sp macro="" textlink="">
      <xdr:nvSpPr>
        <xdr:cNvPr id="370" name="楕円 369"/>
        <xdr:cNvSpPr/>
      </xdr:nvSpPr>
      <xdr:spPr>
        <a:xfrm>
          <a:off x="3746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xdr:rowOff>
    </xdr:from>
    <xdr:to>
      <xdr:col>24</xdr:col>
      <xdr:colOff>63500</xdr:colOff>
      <xdr:row>102</xdr:row>
      <xdr:rowOff>30480</xdr:rowOff>
    </xdr:to>
    <xdr:cxnSp macro="">
      <xdr:nvCxnSpPr>
        <xdr:cNvPr id="371" name="直線コネクタ 370"/>
        <xdr:cNvCxnSpPr/>
      </xdr:nvCxnSpPr>
      <xdr:spPr>
        <a:xfrm flipV="1">
          <a:off x="3797300" y="174938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2539</xdr:rowOff>
    </xdr:from>
    <xdr:to>
      <xdr:col>15</xdr:col>
      <xdr:colOff>101600</xdr:colOff>
      <xdr:row>102</xdr:row>
      <xdr:rowOff>104139</xdr:rowOff>
    </xdr:to>
    <xdr:sp macro="" textlink="">
      <xdr:nvSpPr>
        <xdr:cNvPr id="372" name="楕円 371"/>
        <xdr:cNvSpPr/>
      </xdr:nvSpPr>
      <xdr:spPr>
        <a:xfrm>
          <a:off x="2857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30480</xdr:rowOff>
    </xdr:from>
    <xdr:to>
      <xdr:col>19</xdr:col>
      <xdr:colOff>177800</xdr:colOff>
      <xdr:row>102</xdr:row>
      <xdr:rowOff>53339</xdr:rowOff>
    </xdr:to>
    <xdr:cxnSp macro="">
      <xdr:nvCxnSpPr>
        <xdr:cNvPr id="373" name="直線コネクタ 372"/>
        <xdr:cNvCxnSpPr/>
      </xdr:nvCxnSpPr>
      <xdr:spPr>
        <a:xfrm flipV="1">
          <a:off x="2908300" y="17518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7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97807</xdr:rowOff>
    </xdr:from>
    <xdr:ext cx="405111" cy="259045"/>
    <xdr:sp macro="" textlink="">
      <xdr:nvSpPr>
        <xdr:cNvPr id="377" name="n_1mainValue【市民会館】&#10;有形固定資産減価償却率"/>
        <xdr:cNvSpPr txBox="1"/>
      </xdr:nvSpPr>
      <xdr:spPr>
        <a:xfrm>
          <a:off x="35820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378" name="n_2mainValue【市民会館】&#10;有形固定資産減価償却率"/>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156845</xdr:rowOff>
    </xdr:from>
    <xdr:to>
      <xdr:col>55</xdr:col>
      <xdr:colOff>50800</xdr:colOff>
      <xdr:row>107</xdr:row>
      <xdr:rowOff>86995</xdr:rowOff>
    </xdr:to>
    <xdr:sp macro="" textlink="">
      <xdr:nvSpPr>
        <xdr:cNvPr id="413" name="楕円 412"/>
        <xdr:cNvSpPr/>
      </xdr:nvSpPr>
      <xdr:spPr>
        <a:xfrm>
          <a:off x="10426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71772</xdr:rowOff>
    </xdr:from>
    <xdr:ext cx="469744" cy="259045"/>
    <xdr:sp macro="" textlink="">
      <xdr:nvSpPr>
        <xdr:cNvPr id="414" name="【市民会館】&#10;一人当たり面積該当値テキスト"/>
        <xdr:cNvSpPr txBox="1"/>
      </xdr:nvSpPr>
      <xdr:spPr>
        <a:xfrm>
          <a:off x="10515600" y="182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15" name="楕円 414"/>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107</xdr:row>
      <xdr:rowOff>36195</xdr:rowOff>
    </xdr:to>
    <xdr:cxnSp macro="">
      <xdr:nvCxnSpPr>
        <xdr:cNvPr id="416" name="直線コネクタ 415"/>
        <xdr:cNvCxnSpPr/>
      </xdr:nvCxnSpPr>
      <xdr:spPr>
        <a:xfrm>
          <a:off x="9639300" y="183299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17" name="楕円 416"/>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156211</xdr:rowOff>
    </xdr:to>
    <xdr:cxnSp macro="">
      <xdr:nvCxnSpPr>
        <xdr:cNvPr id="418" name="直線コネクタ 417"/>
        <xdr:cNvCxnSpPr/>
      </xdr:nvCxnSpPr>
      <xdr:spPr>
        <a:xfrm>
          <a:off x="8750300" y="182384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1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22"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23" name="n_2mainValue【市民会館】&#10;一人当たり面積"/>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57785</xdr:rowOff>
    </xdr:from>
    <xdr:to>
      <xdr:col>85</xdr:col>
      <xdr:colOff>177800</xdr:colOff>
      <xdr:row>36</xdr:row>
      <xdr:rowOff>159385</xdr:rowOff>
    </xdr:to>
    <xdr:sp macro="" textlink="">
      <xdr:nvSpPr>
        <xdr:cNvPr id="463" name="楕円 462"/>
        <xdr:cNvSpPr/>
      </xdr:nvSpPr>
      <xdr:spPr>
        <a:xfrm>
          <a:off x="16268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80662</xdr:rowOff>
    </xdr:from>
    <xdr:ext cx="405111" cy="259045"/>
    <xdr:sp macro="" textlink="">
      <xdr:nvSpPr>
        <xdr:cNvPr id="464" name="【一般廃棄物処理施設】&#10;有形固定資産減価償却率該当値テキスト"/>
        <xdr:cNvSpPr txBox="1"/>
      </xdr:nvSpPr>
      <xdr:spPr>
        <a:xfrm>
          <a:off x="16357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109220</xdr:rowOff>
    </xdr:from>
    <xdr:to>
      <xdr:col>81</xdr:col>
      <xdr:colOff>101600</xdr:colOff>
      <xdr:row>37</xdr:row>
      <xdr:rowOff>39370</xdr:rowOff>
    </xdr:to>
    <xdr:sp macro="" textlink="">
      <xdr:nvSpPr>
        <xdr:cNvPr id="465" name="楕円 464"/>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160020</xdr:rowOff>
    </xdr:to>
    <xdr:cxnSp macro="">
      <xdr:nvCxnSpPr>
        <xdr:cNvPr id="466" name="直線コネクタ 465"/>
        <xdr:cNvCxnSpPr/>
      </xdr:nvCxnSpPr>
      <xdr:spPr>
        <a:xfrm flipV="1">
          <a:off x="15481300" y="62807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67" name="楕円 466"/>
        <xdr:cNvSpPr/>
      </xdr:nvSpPr>
      <xdr:spPr>
        <a:xfrm>
          <a:off x="14541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40005</xdr:rowOff>
    </xdr:to>
    <xdr:cxnSp macro="">
      <xdr:nvCxnSpPr>
        <xdr:cNvPr id="468" name="直線コネクタ 467"/>
        <xdr:cNvCxnSpPr/>
      </xdr:nvCxnSpPr>
      <xdr:spPr>
        <a:xfrm flipV="1">
          <a:off x="14592300" y="6332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55897</xdr:rowOff>
    </xdr:from>
    <xdr:ext cx="405111" cy="259045"/>
    <xdr:sp macro="" textlink="">
      <xdr:nvSpPr>
        <xdr:cNvPr id="472" name="n_1mainValue【一般廃棄物処理施設】&#10;有形固定資産減価償却率"/>
        <xdr:cNvSpPr txBox="1"/>
      </xdr:nvSpPr>
      <xdr:spPr>
        <a:xfrm>
          <a:off x="15266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73" name="n_2mainValue【一般廃棄物処理施設】&#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12795</xdr:rowOff>
    </xdr:from>
    <xdr:to>
      <xdr:col>116</xdr:col>
      <xdr:colOff>114300</xdr:colOff>
      <xdr:row>42</xdr:row>
      <xdr:rowOff>114395</xdr:rowOff>
    </xdr:to>
    <xdr:sp macro="" textlink="">
      <xdr:nvSpPr>
        <xdr:cNvPr id="514" name="楕円 513"/>
        <xdr:cNvSpPr/>
      </xdr:nvSpPr>
      <xdr:spPr>
        <a:xfrm>
          <a:off x="22110700" y="72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99172</xdr:rowOff>
    </xdr:from>
    <xdr:ext cx="469744" cy="259045"/>
    <xdr:sp macro="" textlink="">
      <xdr:nvSpPr>
        <xdr:cNvPr id="515" name="【一般廃棄物処理施設】&#10;一人当たり有形固定資産（償却資産）額該当値テキスト"/>
        <xdr:cNvSpPr txBox="1"/>
      </xdr:nvSpPr>
      <xdr:spPr>
        <a:xfrm>
          <a:off x="22199600" y="71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12816</xdr:rowOff>
    </xdr:from>
    <xdr:to>
      <xdr:col>112</xdr:col>
      <xdr:colOff>38100</xdr:colOff>
      <xdr:row>42</xdr:row>
      <xdr:rowOff>114416</xdr:rowOff>
    </xdr:to>
    <xdr:sp macro="" textlink="">
      <xdr:nvSpPr>
        <xdr:cNvPr id="516" name="楕円 515"/>
        <xdr:cNvSpPr/>
      </xdr:nvSpPr>
      <xdr:spPr>
        <a:xfrm>
          <a:off x="21272500" y="72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63595</xdr:rowOff>
    </xdr:from>
    <xdr:to>
      <xdr:col>116</xdr:col>
      <xdr:colOff>63500</xdr:colOff>
      <xdr:row>42</xdr:row>
      <xdr:rowOff>63616</xdr:rowOff>
    </xdr:to>
    <xdr:cxnSp macro="">
      <xdr:nvCxnSpPr>
        <xdr:cNvPr id="517" name="直線コネクタ 516"/>
        <xdr:cNvCxnSpPr/>
      </xdr:nvCxnSpPr>
      <xdr:spPr>
        <a:xfrm flipV="1">
          <a:off x="21323300" y="7264495"/>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12871</xdr:rowOff>
    </xdr:from>
    <xdr:to>
      <xdr:col>107</xdr:col>
      <xdr:colOff>101600</xdr:colOff>
      <xdr:row>42</xdr:row>
      <xdr:rowOff>114471</xdr:rowOff>
    </xdr:to>
    <xdr:sp macro="" textlink="">
      <xdr:nvSpPr>
        <xdr:cNvPr id="518" name="楕円 517"/>
        <xdr:cNvSpPr/>
      </xdr:nvSpPr>
      <xdr:spPr>
        <a:xfrm>
          <a:off x="20383500" y="72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63616</xdr:rowOff>
    </xdr:from>
    <xdr:to>
      <xdr:col>111</xdr:col>
      <xdr:colOff>177800</xdr:colOff>
      <xdr:row>42</xdr:row>
      <xdr:rowOff>63671</xdr:rowOff>
    </xdr:to>
    <xdr:cxnSp macro="">
      <xdr:nvCxnSpPr>
        <xdr:cNvPr id="519" name="直線コネクタ 518"/>
        <xdr:cNvCxnSpPr/>
      </xdr:nvCxnSpPr>
      <xdr:spPr>
        <a:xfrm flipV="1">
          <a:off x="20434300" y="7264516"/>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20"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105543</xdr:rowOff>
    </xdr:from>
    <xdr:ext cx="469744" cy="259045"/>
    <xdr:sp macro="" textlink="">
      <xdr:nvSpPr>
        <xdr:cNvPr id="523" name="n_1mainValue【一般廃棄物処理施設】&#10;一人当たり有形固定資産（償却資産）額"/>
        <xdr:cNvSpPr txBox="1"/>
      </xdr:nvSpPr>
      <xdr:spPr>
        <a:xfrm>
          <a:off x="21075728" y="730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105598</xdr:rowOff>
    </xdr:from>
    <xdr:ext cx="469744" cy="259045"/>
    <xdr:sp macro="" textlink="">
      <xdr:nvSpPr>
        <xdr:cNvPr id="524" name="n_2mainValue【一般廃棄物処理施設】&#10;一人当たり有形固定資産（償却資産）額"/>
        <xdr:cNvSpPr txBox="1"/>
      </xdr:nvSpPr>
      <xdr:spPr>
        <a:xfrm>
          <a:off x="20199428" y="730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63" name="楕円 562"/>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564" name="【保健センター・保健所】&#10;有形固定資産減価償却率該当値テキスト"/>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565" name="楕円 564"/>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123825</xdr:rowOff>
    </xdr:from>
    <xdr:to>
      <xdr:col>85</xdr:col>
      <xdr:colOff>127000</xdr:colOff>
      <xdr:row>60</xdr:row>
      <xdr:rowOff>161925</xdr:rowOff>
    </xdr:to>
    <xdr:cxnSp macro="">
      <xdr:nvCxnSpPr>
        <xdr:cNvPr id="566" name="直線コネクタ 565"/>
        <xdr:cNvCxnSpPr/>
      </xdr:nvCxnSpPr>
      <xdr:spPr>
        <a:xfrm flipV="1">
          <a:off x="15481300" y="10410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149225</xdr:rowOff>
    </xdr:from>
    <xdr:to>
      <xdr:col>76</xdr:col>
      <xdr:colOff>165100</xdr:colOff>
      <xdr:row>61</xdr:row>
      <xdr:rowOff>79375</xdr:rowOff>
    </xdr:to>
    <xdr:sp macro="" textlink="">
      <xdr:nvSpPr>
        <xdr:cNvPr id="567" name="楕円 566"/>
        <xdr:cNvSpPr/>
      </xdr:nvSpPr>
      <xdr:spPr>
        <a:xfrm>
          <a:off x="1454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161925</xdr:rowOff>
    </xdr:from>
    <xdr:to>
      <xdr:col>81</xdr:col>
      <xdr:colOff>50800</xdr:colOff>
      <xdr:row>61</xdr:row>
      <xdr:rowOff>28575</xdr:rowOff>
    </xdr:to>
    <xdr:cxnSp macro="">
      <xdr:nvCxnSpPr>
        <xdr:cNvPr id="568" name="直線コネクタ 567"/>
        <xdr:cNvCxnSpPr/>
      </xdr:nvCxnSpPr>
      <xdr:spPr>
        <a:xfrm flipV="1">
          <a:off x="14592300" y="10448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69"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70"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572" name="n_1mainValue【保健センター・保健所】&#10;有形固定資産減価償却率"/>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70502</xdr:rowOff>
    </xdr:from>
    <xdr:ext cx="405111" cy="259045"/>
    <xdr:sp macro="" textlink="">
      <xdr:nvSpPr>
        <xdr:cNvPr id="573" name="n_2mainValue【保健センター・保健所】&#10;有形固定資産減価償却率"/>
        <xdr:cNvSpPr txBox="1"/>
      </xdr:nvSpPr>
      <xdr:spPr>
        <a:xfrm>
          <a:off x="14389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612" name="楕円 611"/>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613"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14" name="楕円 613"/>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615" name="直線コネクタ 614"/>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16" name="楕円 615"/>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617" name="直線コネクタ 616"/>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21"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22"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99313</xdr:rowOff>
    </xdr:from>
    <xdr:to>
      <xdr:col>85</xdr:col>
      <xdr:colOff>177800</xdr:colOff>
      <xdr:row>83</xdr:row>
      <xdr:rowOff>29463</xdr:rowOff>
    </xdr:to>
    <xdr:sp macro="" textlink="">
      <xdr:nvSpPr>
        <xdr:cNvPr id="660" name="楕円 659"/>
        <xdr:cNvSpPr/>
      </xdr:nvSpPr>
      <xdr:spPr>
        <a:xfrm>
          <a:off x="16268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77740</xdr:rowOff>
    </xdr:from>
    <xdr:ext cx="405111" cy="259045"/>
    <xdr:sp macro="" textlink="">
      <xdr:nvSpPr>
        <xdr:cNvPr id="661" name="【消防施設】&#10;有形固定資産減価償却率該当値テキスト"/>
        <xdr:cNvSpPr txBox="1"/>
      </xdr:nvSpPr>
      <xdr:spPr>
        <a:xfrm>
          <a:off x="16357600"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46737</xdr:rowOff>
    </xdr:from>
    <xdr:to>
      <xdr:col>81</xdr:col>
      <xdr:colOff>101600</xdr:colOff>
      <xdr:row>82</xdr:row>
      <xdr:rowOff>148337</xdr:rowOff>
    </xdr:to>
    <xdr:sp macro="" textlink="">
      <xdr:nvSpPr>
        <xdr:cNvPr id="662" name="楕円 661"/>
        <xdr:cNvSpPr/>
      </xdr:nvSpPr>
      <xdr:spPr>
        <a:xfrm>
          <a:off x="15430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97537</xdr:rowOff>
    </xdr:from>
    <xdr:to>
      <xdr:col>85</xdr:col>
      <xdr:colOff>127000</xdr:colOff>
      <xdr:row>82</xdr:row>
      <xdr:rowOff>150113</xdr:rowOff>
    </xdr:to>
    <xdr:cxnSp macro="">
      <xdr:nvCxnSpPr>
        <xdr:cNvPr id="663" name="直線コネクタ 662"/>
        <xdr:cNvCxnSpPr/>
      </xdr:nvCxnSpPr>
      <xdr:spPr>
        <a:xfrm>
          <a:off x="15481300" y="1415643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129032</xdr:rowOff>
    </xdr:from>
    <xdr:to>
      <xdr:col>76</xdr:col>
      <xdr:colOff>165100</xdr:colOff>
      <xdr:row>82</xdr:row>
      <xdr:rowOff>59182</xdr:rowOff>
    </xdr:to>
    <xdr:sp macro="" textlink="">
      <xdr:nvSpPr>
        <xdr:cNvPr id="664" name="楕円 663"/>
        <xdr:cNvSpPr/>
      </xdr:nvSpPr>
      <xdr:spPr>
        <a:xfrm>
          <a:off x="14541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xdr:rowOff>
    </xdr:from>
    <xdr:to>
      <xdr:col>81</xdr:col>
      <xdr:colOff>50800</xdr:colOff>
      <xdr:row>82</xdr:row>
      <xdr:rowOff>97537</xdr:rowOff>
    </xdr:to>
    <xdr:cxnSp macro="">
      <xdr:nvCxnSpPr>
        <xdr:cNvPr id="665" name="直線コネクタ 664"/>
        <xdr:cNvCxnSpPr/>
      </xdr:nvCxnSpPr>
      <xdr:spPr>
        <a:xfrm>
          <a:off x="14592300" y="14067282"/>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139464</xdr:rowOff>
    </xdr:from>
    <xdr:ext cx="405111" cy="259045"/>
    <xdr:sp macro="" textlink="">
      <xdr:nvSpPr>
        <xdr:cNvPr id="669" name="n_1mainValue【消防施設】&#10;有形固定資産減価償却率"/>
        <xdr:cNvSpPr txBox="1"/>
      </xdr:nvSpPr>
      <xdr:spPr>
        <a:xfrm>
          <a:off x="15266044"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50309</xdr:rowOff>
    </xdr:from>
    <xdr:ext cx="405111" cy="259045"/>
    <xdr:sp macro="" textlink="">
      <xdr:nvSpPr>
        <xdr:cNvPr id="670" name="n_2mainValue【消防施設】&#10;有形固定資産減価償却率"/>
        <xdr:cNvSpPr txBox="1"/>
      </xdr:nvSpPr>
      <xdr:spPr>
        <a:xfrm>
          <a:off x="143897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23876</xdr:rowOff>
    </xdr:from>
    <xdr:to>
      <xdr:col>116</xdr:col>
      <xdr:colOff>114300</xdr:colOff>
      <xdr:row>82</xdr:row>
      <xdr:rowOff>125476</xdr:rowOff>
    </xdr:to>
    <xdr:sp macro="" textlink="">
      <xdr:nvSpPr>
        <xdr:cNvPr id="707" name="楕円 706"/>
        <xdr:cNvSpPr/>
      </xdr:nvSpPr>
      <xdr:spPr>
        <a:xfrm>
          <a:off x="22110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46753</xdr:rowOff>
    </xdr:from>
    <xdr:ext cx="469744" cy="259045"/>
    <xdr:sp macro="" textlink="">
      <xdr:nvSpPr>
        <xdr:cNvPr id="708" name="【消防施設】&#10;一人当たり面積該当値テキスト"/>
        <xdr:cNvSpPr txBox="1"/>
      </xdr:nvSpPr>
      <xdr:spPr>
        <a:xfrm>
          <a:off x="22199600" y="1393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709" name="楕円 708"/>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74676</xdr:rowOff>
    </xdr:to>
    <xdr:cxnSp macro="">
      <xdr:nvCxnSpPr>
        <xdr:cNvPr id="710" name="直線コネクタ 709"/>
        <xdr:cNvCxnSpPr/>
      </xdr:nvCxnSpPr>
      <xdr:spPr>
        <a:xfrm>
          <a:off x="21323300" y="141152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711" name="楕円 710"/>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83820</xdr:rowOff>
    </xdr:to>
    <xdr:cxnSp macro="">
      <xdr:nvCxnSpPr>
        <xdr:cNvPr id="712" name="直線コネクタ 711"/>
        <xdr:cNvCxnSpPr/>
      </xdr:nvCxnSpPr>
      <xdr:spPr>
        <a:xfrm flipV="1">
          <a:off x="20434300" y="141152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123714</xdr:rowOff>
    </xdr:from>
    <xdr:ext cx="469744" cy="259045"/>
    <xdr:sp macro="" textlink="">
      <xdr:nvSpPr>
        <xdr:cNvPr id="716" name="n_1mainValue【消防施設】&#10;一人当たり面積"/>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717" name="n_2mainValue【消防施設】&#10;一人当たり面積"/>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757" name="楕円 756"/>
        <xdr:cNvSpPr/>
      </xdr:nvSpPr>
      <xdr:spPr>
        <a:xfrm>
          <a:off x="16268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63516</xdr:rowOff>
    </xdr:from>
    <xdr:ext cx="405111" cy="259045"/>
    <xdr:sp macro="" textlink="">
      <xdr:nvSpPr>
        <xdr:cNvPr id="758" name="【庁舎】&#10;有形固定資産減価償却率該当値テキスト"/>
        <xdr:cNvSpPr txBox="1"/>
      </xdr:nvSpPr>
      <xdr:spPr>
        <a:xfrm>
          <a:off x="16357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80645</xdr:rowOff>
    </xdr:from>
    <xdr:to>
      <xdr:col>81</xdr:col>
      <xdr:colOff>101600</xdr:colOff>
      <xdr:row>105</xdr:row>
      <xdr:rowOff>10795</xdr:rowOff>
    </xdr:to>
    <xdr:sp macro="" textlink="">
      <xdr:nvSpPr>
        <xdr:cNvPr id="759" name="楕円 758"/>
        <xdr:cNvSpPr/>
      </xdr:nvSpPr>
      <xdr:spPr>
        <a:xfrm>
          <a:off x="15430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91439</xdr:rowOff>
    </xdr:from>
    <xdr:to>
      <xdr:col>85</xdr:col>
      <xdr:colOff>127000</xdr:colOff>
      <xdr:row>104</xdr:row>
      <xdr:rowOff>131445</xdr:rowOff>
    </xdr:to>
    <xdr:cxnSp macro="">
      <xdr:nvCxnSpPr>
        <xdr:cNvPr id="760" name="直線コネクタ 759"/>
        <xdr:cNvCxnSpPr/>
      </xdr:nvCxnSpPr>
      <xdr:spPr>
        <a:xfrm flipV="1">
          <a:off x="15481300" y="179222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61" name="楕円 760"/>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131445</xdr:rowOff>
    </xdr:from>
    <xdr:to>
      <xdr:col>81</xdr:col>
      <xdr:colOff>50800</xdr:colOff>
      <xdr:row>105</xdr:row>
      <xdr:rowOff>7620</xdr:rowOff>
    </xdr:to>
    <xdr:cxnSp macro="">
      <xdr:nvCxnSpPr>
        <xdr:cNvPr id="762" name="直線コネクタ 761"/>
        <xdr:cNvCxnSpPr/>
      </xdr:nvCxnSpPr>
      <xdr:spPr>
        <a:xfrm flipV="1">
          <a:off x="14592300" y="179622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27322</xdr:rowOff>
    </xdr:from>
    <xdr:ext cx="405111" cy="259045"/>
    <xdr:sp macro="" textlink="">
      <xdr:nvSpPr>
        <xdr:cNvPr id="766" name="n_1mainValue【庁舎】&#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67" name="n_2main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06" name="楕円 805"/>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807" name="【庁舎】&#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08" name="楕円 807"/>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87630</xdr:rowOff>
    </xdr:to>
    <xdr:cxnSp macro="">
      <xdr:nvCxnSpPr>
        <xdr:cNvPr id="809" name="直線コネクタ 808"/>
        <xdr:cNvCxnSpPr/>
      </xdr:nvCxnSpPr>
      <xdr:spPr>
        <a:xfrm flipV="1">
          <a:off x="21323300" y="1807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10" name="楕円 809"/>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811" name="直線コネクタ 810"/>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815"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16" name="n_2mainValue【庁舎】&#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endParaRPr lang="ja-JP" altLang="ja-JP" sz="1400">
            <a:effectLst/>
          </a:endParaRPr>
        </a:p>
        <a:p>
          <a:r>
            <a:rPr kumimoji="1" lang="ja-JP" altLang="ja-JP" sz="1100" b="1">
              <a:solidFill>
                <a:schemeClr val="dk1"/>
              </a:solidFill>
              <a:effectLst/>
              <a:latin typeface="+mn-lt"/>
              <a:ea typeface="+mn-ea"/>
              <a:cs typeface="+mn-cs"/>
            </a:rPr>
            <a:t>　今後、有形固定資産原価償却率が類似団体内平均値を大きく上回る「市民会館」については、引き続き、規模や地域における役割、周辺の類似施設との連携や稼働率等を総合的に勘案し、将来のあり方について、廃止や民間への譲渡も視野に入れて検討を行う必要がある。</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なお、</a:t>
          </a:r>
          <a:r>
            <a:rPr kumimoji="1" lang="ja-JP" altLang="en-US" sz="1100" b="1" i="0">
              <a:solidFill>
                <a:schemeClr val="dk1"/>
              </a:solidFill>
              <a:effectLst/>
              <a:latin typeface="+mn-lt"/>
              <a:ea typeface="+mn-ea"/>
              <a:cs typeface="+mn-cs"/>
            </a:rPr>
            <a:t>図書館</a:t>
          </a:r>
          <a:r>
            <a:rPr kumimoji="1" lang="ja-JP" altLang="ja-JP" sz="1100" b="1" i="0">
              <a:solidFill>
                <a:schemeClr val="dk1"/>
              </a:solidFill>
              <a:effectLst/>
              <a:latin typeface="+mn-lt"/>
              <a:ea typeface="+mn-ea"/>
              <a:cs typeface="+mn-cs"/>
            </a:rPr>
            <a:t>について、</a:t>
          </a:r>
          <a:r>
            <a:rPr kumimoji="1" lang="ja-JP" altLang="en-US" sz="1100" b="1" i="0">
              <a:solidFill>
                <a:schemeClr val="dk1"/>
              </a:solidFill>
              <a:effectLst/>
              <a:latin typeface="+mn-lt"/>
              <a:ea typeface="+mn-ea"/>
              <a:cs typeface="+mn-cs"/>
            </a:rPr>
            <a:t>前年度より</a:t>
          </a:r>
          <a:r>
            <a:rPr kumimoji="1" lang="ja-JP" altLang="ja-JP" sz="1100" b="1" i="0">
              <a:solidFill>
                <a:schemeClr val="dk1"/>
              </a:solidFill>
              <a:effectLst/>
              <a:latin typeface="+mn-lt"/>
              <a:ea typeface="+mn-ea"/>
              <a:cs typeface="+mn-cs"/>
            </a:rPr>
            <a:t>有形固定資産減価償却率が</a:t>
          </a:r>
          <a:r>
            <a:rPr kumimoji="1" lang="ja-JP" altLang="en-US" sz="1100" b="1" i="0">
              <a:solidFill>
                <a:schemeClr val="dk1"/>
              </a:solidFill>
              <a:effectLst/>
              <a:latin typeface="+mn-lt"/>
              <a:ea typeface="+mn-ea"/>
              <a:cs typeface="+mn-cs"/>
            </a:rPr>
            <a:t>大きく増加</a:t>
          </a:r>
          <a:r>
            <a:rPr kumimoji="1" lang="ja-JP" altLang="ja-JP" sz="1100" b="1" i="0">
              <a:solidFill>
                <a:schemeClr val="dk1"/>
              </a:solidFill>
              <a:effectLst/>
              <a:latin typeface="+mn-lt"/>
              <a:ea typeface="+mn-ea"/>
              <a:cs typeface="+mn-cs"/>
            </a:rPr>
            <a:t>しているが、その要因は</a:t>
          </a:r>
          <a:r>
            <a:rPr kumimoji="1" lang="ja-JP" altLang="en-US" sz="1100" b="1" i="0">
              <a:solidFill>
                <a:schemeClr val="dk1"/>
              </a:solidFill>
              <a:effectLst/>
              <a:latin typeface="+mn-lt"/>
              <a:ea typeface="+mn-ea"/>
              <a:cs typeface="+mn-cs"/>
            </a:rPr>
            <a:t>大山文化会館の市民会館としての機能を廃止して、図書館へ移管したためである。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417,234
409,590
1,241.77
166,124,962
162,482,080
2,173,259
101,602,548
236,035,514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ここ数年は０．８０前後で推移しており、ほぼ類似団体の平均値である。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今後の対応策としては、市税の課税客体を確実に把握するとともに、収納率の向上を図るなど、歳入の確保に努める。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flipV="1">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89605</xdr:rowOff>
    </xdr:to>
    <xdr:cxnSp macro="">
      <xdr:nvCxnSpPr>
        <xdr:cNvPr id="72" name="直線コネクタ 71"/>
        <xdr:cNvCxnSpPr/>
      </xdr:nvCxnSpPr>
      <xdr:spPr>
        <a:xfrm flipV="1">
          <a:off x="3225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116417</xdr:rowOff>
    </xdr:to>
    <xdr:cxnSp macro="">
      <xdr:nvCxnSpPr>
        <xdr:cNvPr id="78" name="直線コネクタ 77"/>
        <xdr:cNvCxnSpPr/>
      </xdr:nvCxnSpPr>
      <xdr:spPr>
        <a:xfrm flipV="1">
          <a:off x="1447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前年度と比較し、指標は改善した。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主な要因としては、地方税や地方消費税交付金が増加したことが挙げられる。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169672</xdr:rowOff>
    </xdr:to>
    <xdr:cxnSp macro="">
      <xdr:nvCxnSpPr>
        <xdr:cNvPr id="130" name="直線コネクタ 129"/>
        <xdr:cNvCxnSpPr/>
      </xdr:nvCxnSpPr>
      <xdr:spPr>
        <a:xfrm flipV="1">
          <a:off x="4114800" y="1101217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17526</xdr:rowOff>
    </xdr:to>
    <xdr:cxnSp macro="">
      <xdr:nvCxnSpPr>
        <xdr:cNvPr id="133" name="直線コネクタ 132"/>
        <xdr:cNvCxnSpPr/>
      </xdr:nvCxnSpPr>
      <xdr:spPr>
        <a:xfrm flipV="1">
          <a:off x="3225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17526</xdr:rowOff>
    </xdr:to>
    <xdr:cxnSp macro="">
      <xdr:nvCxnSpPr>
        <xdr:cNvPr id="136" name="直線コネクタ 135"/>
        <xdr:cNvCxnSpPr/>
      </xdr:nvCxnSpPr>
      <xdr:spPr>
        <a:xfrm>
          <a:off x="2336800" y="1101217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63500</xdr:rowOff>
    </xdr:to>
    <xdr:cxnSp macro="">
      <xdr:nvCxnSpPr>
        <xdr:cNvPr id="139" name="直線コネクタ 138"/>
        <xdr:cNvCxnSpPr/>
      </xdr:nvCxnSpPr>
      <xdr:spPr>
        <a:xfrm flipV="1">
          <a:off x="1447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5097</xdr:rowOff>
    </xdr:from>
    <xdr:ext cx="762000" cy="259045"/>
    <xdr:sp macro="" textlink="">
      <xdr:nvSpPr>
        <xdr:cNvPr id="150" name="財政構造の弾力性該当値テキスト"/>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1" name="楕円 150"/>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2" name="テキスト ボックス 151"/>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4" name="テキスト ボックス 153"/>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6" name="テキスト ボックス 155"/>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58" name="テキスト ボックス 157"/>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前年度と比較し、指標は減少した。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主な要因としては、退職手当が減少したことが挙げられる。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今後の対応策としては、公共施設の再編整備や施設管理の適正化を行うなど、財政の健全化に努めていく。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131606</xdr:rowOff>
    </xdr:from>
    <xdr:to>
      <xdr:col>23</xdr:col>
      <xdr:colOff>133350</xdr:colOff>
      <xdr:row>81</xdr:row>
      <xdr:rowOff>155536</xdr:rowOff>
    </xdr:to>
    <xdr:cxnSp macro="">
      <xdr:nvCxnSpPr>
        <xdr:cNvPr id="193" name="直線コネクタ 192"/>
        <xdr:cNvCxnSpPr/>
      </xdr:nvCxnSpPr>
      <xdr:spPr>
        <a:xfrm flipV="1">
          <a:off x="4114800" y="14019056"/>
          <a:ext cx="838200" cy="2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96337</xdr:rowOff>
    </xdr:from>
    <xdr:to>
      <xdr:col>19</xdr:col>
      <xdr:colOff>133350</xdr:colOff>
      <xdr:row>81</xdr:row>
      <xdr:rowOff>155536</xdr:rowOff>
    </xdr:to>
    <xdr:cxnSp macro="">
      <xdr:nvCxnSpPr>
        <xdr:cNvPr id="196" name="直線コネクタ 195"/>
        <xdr:cNvCxnSpPr/>
      </xdr:nvCxnSpPr>
      <xdr:spPr>
        <a:xfrm>
          <a:off x="3225800" y="13983787"/>
          <a:ext cx="889000" cy="5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96337</xdr:rowOff>
    </xdr:from>
    <xdr:to>
      <xdr:col>15</xdr:col>
      <xdr:colOff>82550</xdr:colOff>
      <xdr:row>81</xdr:row>
      <xdr:rowOff>101592</xdr:rowOff>
    </xdr:to>
    <xdr:cxnSp macro="">
      <xdr:nvCxnSpPr>
        <xdr:cNvPr id="199" name="直線コネクタ 198"/>
        <xdr:cNvCxnSpPr/>
      </xdr:nvCxnSpPr>
      <xdr:spPr>
        <a:xfrm flipV="1">
          <a:off x="2336800" y="13983787"/>
          <a:ext cx="8890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93763</xdr:rowOff>
    </xdr:from>
    <xdr:to>
      <xdr:col>11</xdr:col>
      <xdr:colOff>31750</xdr:colOff>
      <xdr:row>81</xdr:row>
      <xdr:rowOff>101592</xdr:rowOff>
    </xdr:to>
    <xdr:cxnSp macro="">
      <xdr:nvCxnSpPr>
        <xdr:cNvPr id="202" name="直線コネクタ 201"/>
        <xdr:cNvCxnSpPr/>
      </xdr:nvCxnSpPr>
      <xdr:spPr>
        <a:xfrm>
          <a:off x="1447800" y="1398121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80806</xdr:rowOff>
    </xdr:from>
    <xdr:to>
      <xdr:col>23</xdr:col>
      <xdr:colOff>184150</xdr:colOff>
      <xdr:row>82</xdr:row>
      <xdr:rowOff>10956</xdr:rowOff>
    </xdr:to>
    <xdr:sp macro="" textlink="">
      <xdr:nvSpPr>
        <xdr:cNvPr id="212" name="楕円 211"/>
        <xdr:cNvSpPr/>
      </xdr:nvSpPr>
      <xdr:spPr>
        <a:xfrm>
          <a:off x="4902200" y="139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97333</xdr:rowOff>
    </xdr:from>
    <xdr:ext cx="762000" cy="259045"/>
    <xdr:sp macro="" textlink="">
      <xdr:nvSpPr>
        <xdr:cNvPr id="213" name="人件費・物件費等の状況該当値テキスト"/>
        <xdr:cNvSpPr txBox="1"/>
      </xdr:nvSpPr>
      <xdr:spPr>
        <a:xfrm>
          <a:off x="5041900" y="138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104736</xdr:rowOff>
    </xdr:from>
    <xdr:to>
      <xdr:col>19</xdr:col>
      <xdr:colOff>184150</xdr:colOff>
      <xdr:row>82</xdr:row>
      <xdr:rowOff>34886</xdr:rowOff>
    </xdr:to>
    <xdr:sp macro="" textlink="">
      <xdr:nvSpPr>
        <xdr:cNvPr id="214" name="楕円 213"/>
        <xdr:cNvSpPr/>
      </xdr:nvSpPr>
      <xdr:spPr>
        <a:xfrm>
          <a:off x="4064000" y="139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19663</xdr:rowOff>
    </xdr:from>
    <xdr:ext cx="736600" cy="259045"/>
    <xdr:sp macro="" textlink="">
      <xdr:nvSpPr>
        <xdr:cNvPr id="215" name="テキスト ボックス 214"/>
        <xdr:cNvSpPr txBox="1"/>
      </xdr:nvSpPr>
      <xdr:spPr>
        <a:xfrm>
          <a:off x="3733800" y="140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45537</xdr:rowOff>
    </xdr:from>
    <xdr:to>
      <xdr:col>15</xdr:col>
      <xdr:colOff>133350</xdr:colOff>
      <xdr:row>81</xdr:row>
      <xdr:rowOff>147137</xdr:rowOff>
    </xdr:to>
    <xdr:sp macro="" textlink="">
      <xdr:nvSpPr>
        <xdr:cNvPr id="216" name="楕円 215"/>
        <xdr:cNvSpPr/>
      </xdr:nvSpPr>
      <xdr:spPr>
        <a:xfrm>
          <a:off x="3175000" y="1393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157314</xdr:rowOff>
    </xdr:from>
    <xdr:ext cx="762000" cy="259045"/>
    <xdr:sp macro="" textlink="">
      <xdr:nvSpPr>
        <xdr:cNvPr id="217" name="テキスト ボックス 216"/>
        <xdr:cNvSpPr txBox="1"/>
      </xdr:nvSpPr>
      <xdr:spPr>
        <a:xfrm>
          <a:off x="2844800" y="1370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50792</xdr:rowOff>
    </xdr:from>
    <xdr:to>
      <xdr:col>11</xdr:col>
      <xdr:colOff>82550</xdr:colOff>
      <xdr:row>81</xdr:row>
      <xdr:rowOff>152392</xdr:rowOff>
    </xdr:to>
    <xdr:sp macro="" textlink="">
      <xdr:nvSpPr>
        <xdr:cNvPr id="218" name="楕円 217"/>
        <xdr:cNvSpPr/>
      </xdr:nvSpPr>
      <xdr:spPr>
        <a:xfrm>
          <a:off x="2286000" y="139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162569</xdr:rowOff>
    </xdr:from>
    <xdr:ext cx="762000" cy="259045"/>
    <xdr:sp macro="" textlink="">
      <xdr:nvSpPr>
        <xdr:cNvPr id="219" name="テキスト ボックス 218"/>
        <xdr:cNvSpPr txBox="1"/>
      </xdr:nvSpPr>
      <xdr:spPr>
        <a:xfrm>
          <a:off x="1955800" y="1370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42963</xdr:rowOff>
    </xdr:from>
    <xdr:to>
      <xdr:col>7</xdr:col>
      <xdr:colOff>31750</xdr:colOff>
      <xdr:row>81</xdr:row>
      <xdr:rowOff>144563</xdr:rowOff>
    </xdr:to>
    <xdr:sp macro="" textlink="">
      <xdr:nvSpPr>
        <xdr:cNvPr id="220" name="楕円 219"/>
        <xdr:cNvSpPr/>
      </xdr:nvSpPr>
      <xdr:spPr>
        <a:xfrm>
          <a:off x="1397000" y="139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154740</xdr:rowOff>
    </xdr:from>
    <xdr:ext cx="762000" cy="259045"/>
    <xdr:sp macro="" textlink="">
      <xdr:nvSpPr>
        <xdr:cNvPr id="221" name="テキスト ボックス 220"/>
        <xdr:cNvSpPr txBox="1"/>
      </xdr:nvSpPr>
      <xdr:spPr>
        <a:xfrm>
          <a:off x="1066800" y="1369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給与の適正化に努めたことや職員の平均年齢が低下したことにより、おおむね類似団体平均の水準にある。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21166</xdr:rowOff>
    </xdr:to>
    <xdr:cxnSp macro="">
      <xdr:nvCxnSpPr>
        <xdr:cNvPr id="255" name="直線コネクタ 254"/>
        <xdr:cNvCxnSpPr/>
      </xdr:nvCxnSpPr>
      <xdr:spPr>
        <a:xfrm flipV="1">
          <a:off x="16179800" y="146854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41275</xdr:rowOff>
    </xdr:to>
    <xdr:cxnSp macro="">
      <xdr:nvCxnSpPr>
        <xdr:cNvPr id="258" name="直線コネクタ 257"/>
        <xdr:cNvCxnSpPr/>
      </xdr:nvCxnSpPr>
      <xdr:spPr>
        <a:xfrm flipV="1">
          <a:off x="15290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1" name="直線コネクタ 260"/>
        <xdr:cNvCxnSpPr/>
      </xdr:nvCxnSpPr>
      <xdr:spPr>
        <a:xfrm flipV="1">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81491</xdr:rowOff>
    </xdr:to>
    <xdr:cxnSp macro="">
      <xdr:nvCxnSpPr>
        <xdr:cNvPr id="264" name="直線コネクタ 263"/>
        <xdr:cNvCxnSpPr/>
      </xdr:nvCxnSpPr>
      <xdr:spPr>
        <a:xfrm>
          <a:off x="13512800" y="147256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7" name="テキスト ボックス 276"/>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8" name="楕円 277"/>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9" name="テキスト ボックス 27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小学校区単位を基本として地区センター（住民サービス関連施設）を設置しているほか、公立保育所の比率が他の自治体と比較して多いことなどから、類似団体平均を上回っている。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本市では、合併後１０年（平成２７年度まで）で職員総数の１２％以上（約５４４人）の削減を図ることを目標とし、達成後もその水準を維持し続けている。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148772</xdr:rowOff>
    </xdr:from>
    <xdr:to>
      <xdr:col>81</xdr:col>
      <xdr:colOff>44450</xdr:colOff>
      <xdr:row>63</xdr:row>
      <xdr:rowOff>166007</xdr:rowOff>
    </xdr:to>
    <xdr:cxnSp macro="">
      <xdr:nvCxnSpPr>
        <xdr:cNvPr id="320" name="直線コネクタ 319"/>
        <xdr:cNvCxnSpPr/>
      </xdr:nvCxnSpPr>
      <xdr:spPr>
        <a:xfrm>
          <a:off x="16179800" y="1095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138430</xdr:rowOff>
    </xdr:from>
    <xdr:to>
      <xdr:col>77</xdr:col>
      <xdr:colOff>44450</xdr:colOff>
      <xdr:row>63</xdr:row>
      <xdr:rowOff>148772</xdr:rowOff>
    </xdr:to>
    <xdr:cxnSp macro="">
      <xdr:nvCxnSpPr>
        <xdr:cNvPr id="323" name="直線コネクタ 322"/>
        <xdr:cNvCxnSpPr/>
      </xdr:nvCxnSpPr>
      <xdr:spPr>
        <a:xfrm>
          <a:off x="15290800" y="1093978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134983</xdr:rowOff>
    </xdr:from>
    <xdr:to>
      <xdr:col>72</xdr:col>
      <xdr:colOff>203200</xdr:colOff>
      <xdr:row>63</xdr:row>
      <xdr:rowOff>138430</xdr:rowOff>
    </xdr:to>
    <xdr:cxnSp macro="">
      <xdr:nvCxnSpPr>
        <xdr:cNvPr id="326" name="直線コネクタ 325"/>
        <xdr:cNvCxnSpPr/>
      </xdr:nvCxnSpPr>
      <xdr:spPr>
        <a:xfrm>
          <a:off x="14401800" y="1093633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134983</xdr:rowOff>
    </xdr:from>
    <xdr:to>
      <xdr:col>68</xdr:col>
      <xdr:colOff>152400</xdr:colOff>
      <xdr:row>64</xdr:row>
      <xdr:rowOff>8346</xdr:rowOff>
    </xdr:to>
    <xdr:cxnSp macro="">
      <xdr:nvCxnSpPr>
        <xdr:cNvPr id="329" name="直線コネクタ 328"/>
        <xdr:cNvCxnSpPr/>
      </xdr:nvCxnSpPr>
      <xdr:spPr>
        <a:xfrm flipV="1">
          <a:off x="13512800" y="1093633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115207</xdr:rowOff>
    </xdr:from>
    <xdr:to>
      <xdr:col>81</xdr:col>
      <xdr:colOff>95250</xdr:colOff>
      <xdr:row>64</xdr:row>
      <xdr:rowOff>45357</xdr:rowOff>
    </xdr:to>
    <xdr:sp macro="" textlink="">
      <xdr:nvSpPr>
        <xdr:cNvPr id="339" name="楕円 338"/>
        <xdr:cNvSpPr/>
      </xdr:nvSpPr>
      <xdr:spPr>
        <a:xfrm>
          <a:off x="16967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87284</xdr:rowOff>
    </xdr:from>
    <xdr:ext cx="762000" cy="259045"/>
    <xdr:sp macro="" textlink="">
      <xdr:nvSpPr>
        <xdr:cNvPr id="340" name="定員管理の状況該当値テキスト"/>
        <xdr:cNvSpPr txBox="1"/>
      </xdr:nvSpPr>
      <xdr:spPr>
        <a:xfrm>
          <a:off x="17106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97972</xdr:rowOff>
    </xdr:from>
    <xdr:to>
      <xdr:col>77</xdr:col>
      <xdr:colOff>95250</xdr:colOff>
      <xdr:row>64</xdr:row>
      <xdr:rowOff>28122</xdr:rowOff>
    </xdr:to>
    <xdr:sp macro="" textlink="">
      <xdr:nvSpPr>
        <xdr:cNvPr id="341" name="楕円 340"/>
        <xdr:cNvSpPr/>
      </xdr:nvSpPr>
      <xdr:spPr>
        <a:xfrm>
          <a:off x="16129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12899</xdr:rowOff>
    </xdr:from>
    <xdr:ext cx="736600" cy="259045"/>
    <xdr:sp macro="" textlink="">
      <xdr:nvSpPr>
        <xdr:cNvPr id="342" name="テキスト ボックス 341"/>
        <xdr:cNvSpPr txBox="1"/>
      </xdr:nvSpPr>
      <xdr:spPr>
        <a:xfrm>
          <a:off x="15798800" y="1098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87630</xdr:rowOff>
    </xdr:from>
    <xdr:to>
      <xdr:col>73</xdr:col>
      <xdr:colOff>44450</xdr:colOff>
      <xdr:row>64</xdr:row>
      <xdr:rowOff>17780</xdr:rowOff>
    </xdr:to>
    <xdr:sp macro="" textlink="">
      <xdr:nvSpPr>
        <xdr:cNvPr id="343" name="楕円 342"/>
        <xdr:cNvSpPr/>
      </xdr:nvSpPr>
      <xdr:spPr>
        <a:xfrm>
          <a:off x="15240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2557</xdr:rowOff>
    </xdr:from>
    <xdr:ext cx="762000" cy="259045"/>
    <xdr:sp macro="" textlink="">
      <xdr:nvSpPr>
        <xdr:cNvPr id="344" name="テキスト ボックス 343"/>
        <xdr:cNvSpPr txBox="1"/>
      </xdr:nvSpPr>
      <xdr:spPr>
        <a:xfrm>
          <a:off x="14909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84183</xdr:rowOff>
    </xdr:from>
    <xdr:to>
      <xdr:col>68</xdr:col>
      <xdr:colOff>203200</xdr:colOff>
      <xdr:row>64</xdr:row>
      <xdr:rowOff>14333</xdr:rowOff>
    </xdr:to>
    <xdr:sp macro="" textlink="">
      <xdr:nvSpPr>
        <xdr:cNvPr id="345" name="楕円 344"/>
        <xdr:cNvSpPr/>
      </xdr:nvSpPr>
      <xdr:spPr>
        <a:xfrm>
          <a:off x="14351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170560</xdr:rowOff>
    </xdr:from>
    <xdr:ext cx="762000" cy="259045"/>
    <xdr:sp macro="" textlink="">
      <xdr:nvSpPr>
        <xdr:cNvPr id="346" name="テキスト ボックス 345"/>
        <xdr:cNvSpPr txBox="1"/>
      </xdr:nvSpPr>
      <xdr:spPr>
        <a:xfrm>
          <a:off x="14020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128996</xdr:rowOff>
    </xdr:from>
    <xdr:to>
      <xdr:col>64</xdr:col>
      <xdr:colOff>152400</xdr:colOff>
      <xdr:row>64</xdr:row>
      <xdr:rowOff>59146</xdr:rowOff>
    </xdr:to>
    <xdr:sp macro="" textlink="">
      <xdr:nvSpPr>
        <xdr:cNvPr id="347" name="楕円 346"/>
        <xdr:cNvSpPr/>
      </xdr:nvSpPr>
      <xdr:spPr>
        <a:xfrm>
          <a:off x="13462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43923</xdr:rowOff>
    </xdr:from>
    <xdr:ext cx="762000" cy="259045"/>
    <xdr:sp macro="" textlink="">
      <xdr:nvSpPr>
        <xdr:cNvPr id="348" name="テキスト ボックス 347"/>
        <xdr:cNvSpPr txBox="1"/>
      </xdr:nvSpPr>
      <xdr:spPr>
        <a:xfrm>
          <a:off x="13131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類似団体平均を上回っているが、前年度と比較し指標は改善した。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これは主に、地域総合整備事業や地方道路整備事業債の元利償還が減少したことなどによるものである。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や、学校の整備や公民館の整備などに充当してきた起債の償還が依然として高水準にあるものの、市債の発行をできる限り抑制するとともに、発行にあたっては、交付税措置のある有利な市債を活用し、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43</xdr:row>
      <xdr:rowOff>8382</xdr:rowOff>
    </xdr:to>
    <xdr:cxnSp macro="">
      <xdr:nvCxnSpPr>
        <xdr:cNvPr id="380" name="直線コネクタ 379"/>
        <xdr:cNvCxnSpPr/>
      </xdr:nvCxnSpPr>
      <xdr:spPr>
        <a:xfrm flipV="1">
          <a:off x="16179800" y="718769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133858</xdr:rowOff>
    </xdr:to>
    <xdr:cxnSp macro="">
      <xdr:nvCxnSpPr>
        <xdr:cNvPr id="383" name="直線コネクタ 382"/>
        <xdr:cNvCxnSpPr/>
      </xdr:nvCxnSpPr>
      <xdr:spPr>
        <a:xfrm flipV="1">
          <a:off x="15290800" y="73807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133858</xdr:rowOff>
    </xdr:from>
    <xdr:to>
      <xdr:col>72</xdr:col>
      <xdr:colOff>203200</xdr:colOff>
      <xdr:row>44</xdr:row>
      <xdr:rowOff>49276</xdr:rowOff>
    </xdr:to>
    <xdr:cxnSp macro="">
      <xdr:nvCxnSpPr>
        <xdr:cNvPr id="386" name="直線コネクタ 385"/>
        <xdr:cNvCxnSpPr/>
      </xdr:nvCxnSpPr>
      <xdr:spPr>
        <a:xfrm flipV="1">
          <a:off x="14401800" y="750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49276</xdr:rowOff>
    </xdr:to>
    <xdr:cxnSp macro="">
      <xdr:nvCxnSpPr>
        <xdr:cNvPr id="389" name="直線コネクタ 388"/>
        <xdr:cNvCxnSpPr/>
      </xdr:nvCxnSpPr>
      <xdr:spPr>
        <a:xfrm>
          <a:off x="13512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401" name="楕円 400"/>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402" name="テキスト ボックス 401"/>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83058</xdr:rowOff>
    </xdr:from>
    <xdr:to>
      <xdr:col>73</xdr:col>
      <xdr:colOff>44450</xdr:colOff>
      <xdr:row>44</xdr:row>
      <xdr:rowOff>13208</xdr:rowOff>
    </xdr:to>
    <xdr:sp macro="" textlink="">
      <xdr:nvSpPr>
        <xdr:cNvPr id="403" name="楕円 402"/>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169435</xdr:rowOff>
    </xdr:from>
    <xdr:ext cx="762000" cy="259045"/>
    <xdr:sp macro="" textlink="">
      <xdr:nvSpPr>
        <xdr:cNvPr id="404" name="テキスト ボックス 403"/>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5" name="楕円 404"/>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06" name="テキスト ボックス 405"/>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7" name="楕円 406"/>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8" name="テキスト ボックス 407"/>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ここ数年は指標が改善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年度決算においては上昇に転じている。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斎場の再整備事業や小・中学校の空調整備事業等にかかる大型の債務負担行為を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年度に設定したことにより、債務負担行為に基づく支出予定額が増加したこと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などが挙げられる。公共下水道事業等における公営企業債等繰入見込額の減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など将来負担を減らす要因はあるものの、大型の施設整備事業が予定されていることから、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今後も引き続き、地方債の現在高の削減に努める等、財政の健全化を図る。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40513</xdr:rowOff>
    </xdr:from>
    <xdr:to>
      <xdr:col>81</xdr:col>
      <xdr:colOff>44450</xdr:colOff>
      <xdr:row>19</xdr:row>
      <xdr:rowOff>69469</xdr:rowOff>
    </xdr:to>
    <xdr:cxnSp macro="">
      <xdr:nvCxnSpPr>
        <xdr:cNvPr id="442" name="直線コネクタ 441"/>
        <xdr:cNvCxnSpPr/>
      </xdr:nvCxnSpPr>
      <xdr:spPr>
        <a:xfrm>
          <a:off x="16179800" y="329806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40513</xdr:rowOff>
    </xdr:from>
    <xdr:to>
      <xdr:col>77</xdr:col>
      <xdr:colOff>44450</xdr:colOff>
      <xdr:row>19</xdr:row>
      <xdr:rowOff>104055</xdr:rowOff>
    </xdr:to>
    <xdr:cxnSp macro="">
      <xdr:nvCxnSpPr>
        <xdr:cNvPr id="445" name="直線コネクタ 444"/>
        <xdr:cNvCxnSpPr/>
      </xdr:nvCxnSpPr>
      <xdr:spPr>
        <a:xfrm flipV="1">
          <a:off x="15290800" y="3298063"/>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104055</xdr:rowOff>
    </xdr:from>
    <xdr:to>
      <xdr:col>72</xdr:col>
      <xdr:colOff>203200</xdr:colOff>
      <xdr:row>19</xdr:row>
      <xdr:rowOff>134620</xdr:rowOff>
    </xdr:to>
    <xdr:cxnSp macro="">
      <xdr:nvCxnSpPr>
        <xdr:cNvPr id="448" name="直線コネクタ 447"/>
        <xdr:cNvCxnSpPr/>
      </xdr:nvCxnSpPr>
      <xdr:spPr>
        <a:xfrm flipV="1">
          <a:off x="14401800" y="3361605"/>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134620</xdr:rowOff>
    </xdr:from>
    <xdr:to>
      <xdr:col>68</xdr:col>
      <xdr:colOff>152400</xdr:colOff>
      <xdr:row>19</xdr:row>
      <xdr:rowOff>161967</xdr:rowOff>
    </xdr:to>
    <xdr:cxnSp macro="">
      <xdr:nvCxnSpPr>
        <xdr:cNvPr id="451" name="直線コネクタ 450"/>
        <xdr:cNvCxnSpPr/>
      </xdr:nvCxnSpPr>
      <xdr:spPr>
        <a:xfrm flipV="1">
          <a:off x="13512800" y="3392170"/>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18669</xdr:rowOff>
    </xdr:from>
    <xdr:to>
      <xdr:col>81</xdr:col>
      <xdr:colOff>95250</xdr:colOff>
      <xdr:row>19</xdr:row>
      <xdr:rowOff>120269</xdr:rowOff>
    </xdr:to>
    <xdr:sp macro="" textlink="">
      <xdr:nvSpPr>
        <xdr:cNvPr id="461" name="楕円 460"/>
        <xdr:cNvSpPr/>
      </xdr:nvSpPr>
      <xdr:spPr>
        <a:xfrm>
          <a:off x="169672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162196</xdr:rowOff>
    </xdr:from>
    <xdr:ext cx="762000" cy="259045"/>
    <xdr:sp macro="" textlink="">
      <xdr:nvSpPr>
        <xdr:cNvPr id="462" name="将来負担の状況該当値テキスト"/>
        <xdr:cNvSpPr txBox="1"/>
      </xdr:nvSpPr>
      <xdr:spPr>
        <a:xfrm>
          <a:off x="17106900" y="324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161163</xdr:rowOff>
    </xdr:from>
    <xdr:to>
      <xdr:col>77</xdr:col>
      <xdr:colOff>95250</xdr:colOff>
      <xdr:row>19</xdr:row>
      <xdr:rowOff>91313</xdr:rowOff>
    </xdr:to>
    <xdr:sp macro="" textlink="">
      <xdr:nvSpPr>
        <xdr:cNvPr id="463" name="楕円 462"/>
        <xdr:cNvSpPr/>
      </xdr:nvSpPr>
      <xdr:spPr>
        <a:xfrm>
          <a:off x="16129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76090</xdr:rowOff>
    </xdr:from>
    <xdr:ext cx="736600" cy="259045"/>
    <xdr:sp macro="" textlink="">
      <xdr:nvSpPr>
        <xdr:cNvPr id="464" name="テキスト ボックス 463"/>
        <xdr:cNvSpPr txBox="1"/>
      </xdr:nvSpPr>
      <xdr:spPr>
        <a:xfrm>
          <a:off x="15798800" y="333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53255</xdr:rowOff>
    </xdr:from>
    <xdr:to>
      <xdr:col>73</xdr:col>
      <xdr:colOff>44450</xdr:colOff>
      <xdr:row>19</xdr:row>
      <xdr:rowOff>154855</xdr:rowOff>
    </xdr:to>
    <xdr:sp macro="" textlink="">
      <xdr:nvSpPr>
        <xdr:cNvPr id="465" name="楕円 464"/>
        <xdr:cNvSpPr/>
      </xdr:nvSpPr>
      <xdr:spPr>
        <a:xfrm>
          <a:off x="15240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139632</xdr:rowOff>
    </xdr:from>
    <xdr:ext cx="762000" cy="259045"/>
    <xdr:sp macro="" textlink="">
      <xdr:nvSpPr>
        <xdr:cNvPr id="466" name="テキスト ボックス 465"/>
        <xdr:cNvSpPr txBox="1"/>
      </xdr:nvSpPr>
      <xdr:spPr>
        <a:xfrm>
          <a:off x="14909800" y="33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83820</xdr:rowOff>
    </xdr:from>
    <xdr:to>
      <xdr:col>68</xdr:col>
      <xdr:colOff>203200</xdr:colOff>
      <xdr:row>20</xdr:row>
      <xdr:rowOff>13970</xdr:rowOff>
    </xdr:to>
    <xdr:sp macro="" textlink="">
      <xdr:nvSpPr>
        <xdr:cNvPr id="467" name="楕円 466"/>
        <xdr:cNvSpPr/>
      </xdr:nvSpPr>
      <xdr:spPr>
        <a:xfrm>
          <a:off x="14351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170197</xdr:rowOff>
    </xdr:from>
    <xdr:ext cx="762000" cy="259045"/>
    <xdr:sp macro="" textlink="">
      <xdr:nvSpPr>
        <xdr:cNvPr id="468" name="テキスト ボックス 467"/>
        <xdr:cNvSpPr txBox="1"/>
      </xdr:nvSpPr>
      <xdr:spPr>
        <a:xfrm>
          <a:off x="14020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111167</xdr:rowOff>
    </xdr:from>
    <xdr:to>
      <xdr:col>64</xdr:col>
      <xdr:colOff>152400</xdr:colOff>
      <xdr:row>20</xdr:row>
      <xdr:rowOff>41317</xdr:rowOff>
    </xdr:to>
    <xdr:sp macro="" textlink="">
      <xdr:nvSpPr>
        <xdr:cNvPr id="469" name="楕円 468"/>
        <xdr:cNvSpPr/>
      </xdr:nvSpPr>
      <xdr:spPr>
        <a:xfrm>
          <a:off x="13462000" y="33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26094</xdr:rowOff>
    </xdr:from>
    <xdr:ext cx="762000" cy="259045"/>
    <xdr:sp macro="" textlink="">
      <xdr:nvSpPr>
        <xdr:cNvPr id="470" name="テキスト ボックス 469"/>
        <xdr:cNvSpPr txBox="1"/>
      </xdr:nvSpPr>
      <xdr:spPr>
        <a:xfrm>
          <a:off x="13131800" y="345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417,234
409,590
1,241.77
166,124,962
162,482,080
2,173,259
101,602,548
236,035,514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引き続き定員適正化計画等に基づき、人件費の抑制に努める。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92710</xdr:rowOff>
    </xdr:to>
    <xdr:cxnSp macro="">
      <xdr:nvCxnSpPr>
        <xdr:cNvPr id="66" name="直線コネクタ 65"/>
        <xdr:cNvCxnSpPr/>
      </xdr:nvCxnSpPr>
      <xdr:spPr>
        <a:xfrm flipV="1">
          <a:off x="3987800" y="6032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138430</xdr:rowOff>
    </xdr:to>
    <xdr:cxnSp macro="">
      <xdr:nvCxnSpPr>
        <xdr:cNvPr id="69" name="直線コネクタ 68"/>
        <xdr:cNvCxnSpPr/>
      </xdr:nvCxnSpPr>
      <xdr:spPr>
        <a:xfrm flipV="1">
          <a:off x="3098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138430</xdr:rowOff>
    </xdr:to>
    <xdr:cxnSp macro="">
      <xdr:nvCxnSpPr>
        <xdr:cNvPr id="72" name="直線コネクタ 71"/>
        <xdr:cNvCxnSpPr/>
      </xdr:nvCxnSpPr>
      <xdr:spPr>
        <a:xfrm>
          <a:off x="2209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107950</xdr:rowOff>
    </xdr:to>
    <xdr:cxnSp macro="">
      <xdr:nvCxnSpPr>
        <xdr:cNvPr id="75" name="直線コネクタ 74"/>
        <xdr:cNvCxnSpPr/>
      </xdr:nvCxnSpPr>
      <xdr:spPr>
        <a:xfrm flipV="1">
          <a:off x="1320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類似団体平均と比較して０．６ポイント下回っている。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施設の維持管理費が占める割合が多いことから、公共施設の統廃合を含めた再編や効率的な活用方法等を検討することなどを通して、物件費の抑制に努める。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139700</xdr:rowOff>
    </xdr:from>
    <xdr:to>
      <xdr:col>82</xdr:col>
      <xdr:colOff>107950</xdr:colOff>
      <xdr:row>14</xdr:row>
      <xdr:rowOff>139700</xdr:rowOff>
    </xdr:to>
    <xdr:cxnSp macro="">
      <xdr:nvCxnSpPr>
        <xdr:cNvPr id="127" name="直線コネクタ 126"/>
        <xdr:cNvCxnSpPr/>
      </xdr:nvCxnSpPr>
      <xdr:spPr>
        <a:xfrm>
          <a:off x="15671800" y="254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14</xdr:row>
      <xdr:rowOff>139700</xdr:rowOff>
    </xdr:to>
    <xdr:cxnSp macro="">
      <xdr:nvCxnSpPr>
        <xdr:cNvPr id="130" name="直線コネクタ 129"/>
        <xdr:cNvCxnSpPr/>
      </xdr:nvCxnSpPr>
      <xdr:spPr>
        <a:xfrm>
          <a:off x="14782800" y="251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14</xdr:row>
      <xdr:rowOff>114300</xdr:rowOff>
    </xdr:to>
    <xdr:cxnSp macro="">
      <xdr:nvCxnSpPr>
        <xdr:cNvPr id="133" name="直線コネクタ 132"/>
        <xdr:cNvCxnSpPr/>
      </xdr:nvCxnSpPr>
      <xdr:spPr>
        <a:xfrm>
          <a:off x="13893800" y="2336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13</xdr:row>
      <xdr:rowOff>120650</xdr:rowOff>
    </xdr:to>
    <xdr:cxnSp macro="">
      <xdr:nvCxnSpPr>
        <xdr:cNvPr id="136" name="直線コネクタ 135"/>
        <xdr:cNvCxnSpPr/>
      </xdr:nvCxnSpPr>
      <xdr:spPr>
        <a:xfrm flipV="1">
          <a:off x="13004800" y="233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88900</xdr:rowOff>
    </xdr:from>
    <xdr:to>
      <xdr:col>82</xdr:col>
      <xdr:colOff>158750</xdr:colOff>
      <xdr:row>15</xdr:row>
      <xdr:rowOff>19050</xdr:rowOff>
    </xdr:to>
    <xdr:sp macro="" textlink="">
      <xdr:nvSpPr>
        <xdr:cNvPr id="146" name="楕円 145"/>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105427</xdr:rowOff>
    </xdr:from>
    <xdr:ext cx="762000" cy="259045"/>
    <xdr:sp macro="" textlink="">
      <xdr:nvSpPr>
        <xdr:cNvPr id="147"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48" name="楕円 147"/>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29227</xdr:rowOff>
    </xdr:from>
    <xdr:ext cx="736600" cy="259045"/>
    <xdr:sp macro="" textlink="">
      <xdr:nvSpPr>
        <xdr:cNvPr id="149" name="テキスト ボックス 148"/>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63500</xdr:rowOff>
    </xdr:from>
    <xdr:to>
      <xdr:col>74</xdr:col>
      <xdr:colOff>31750</xdr:colOff>
      <xdr:row>14</xdr:row>
      <xdr:rowOff>165100</xdr:rowOff>
    </xdr:to>
    <xdr:sp macro="" textlink="">
      <xdr:nvSpPr>
        <xdr:cNvPr id="150" name="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2" name="楕円 151"/>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3" name="テキスト ボックス 152"/>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類似団体平均と比較して４．０ポイント下回っているところではあるが、扶助費自体は前年度と比較し増加した。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主な要因としては、私立認定こども園への施設型給付費及び制度改正に伴うこども医療費助成費が増加したことが挙げられる。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101600</xdr:rowOff>
    </xdr:to>
    <xdr:cxnSp macro="">
      <xdr:nvCxnSpPr>
        <xdr:cNvPr id="188" name="直線コネクタ 187"/>
        <xdr:cNvCxnSpPr/>
      </xdr:nvCxnSpPr>
      <xdr:spPr>
        <a:xfrm>
          <a:off x="3987800" y="932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63500</xdr:rowOff>
    </xdr:to>
    <xdr:cxnSp macro="">
      <xdr:nvCxnSpPr>
        <xdr:cNvPr id="191" name="直線コネクタ 190"/>
        <xdr:cNvCxnSpPr/>
      </xdr:nvCxnSpPr>
      <xdr:spPr>
        <a:xfrm>
          <a:off x="3098800" y="924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158750</xdr:rowOff>
    </xdr:to>
    <xdr:cxnSp macro="">
      <xdr:nvCxnSpPr>
        <xdr:cNvPr id="194" name="直線コネクタ 193"/>
        <xdr:cNvCxnSpPr/>
      </xdr:nvCxnSpPr>
      <xdr:spPr>
        <a:xfrm>
          <a:off x="2209800" y="915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95250</xdr:rowOff>
    </xdr:to>
    <xdr:cxnSp macro="">
      <xdr:nvCxnSpPr>
        <xdr:cNvPr id="197" name="直線コネクタ 196"/>
        <xdr:cNvCxnSpPr/>
      </xdr:nvCxnSpPr>
      <xdr:spPr>
        <a:xfrm flipV="1">
          <a:off x="1320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7" name="楕円 206"/>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8"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9" name="楕円 208"/>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0" name="テキスト ボックス 209"/>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11" name="楕円 210"/>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12" name="テキスト ボックス 211"/>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44450</xdr:rowOff>
    </xdr:from>
    <xdr:to>
      <xdr:col>6</xdr:col>
      <xdr:colOff>171450</xdr:colOff>
      <xdr:row>53</xdr:row>
      <xdr:rowOff>146050</xdr:rowOff>
    </xdr:to>
    <xdr:sp macro="" textlink="">
      <xdr:nvSpPr>
        <xdr:cNvPr id="215" name="楕円 214"/>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156227</xdr:rowOff>
    </xdr:from>
    <xdr:ext cx="762000" cy="259045"/>
    <xdr:sp macro="" textlink="">
      <xdr:nvSpPr>
        <xdr:cNvPr id="216" name="テキスト ボックス 215"/>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各特別会計への繰出金の増加により、平成２３年度決算から類似団体平均を上回っているところではあるが、前年度と比較して減少した。これは除雪経費の減少により維持補修費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今後は、少子高齢化が加速することにより、後期高齢・介護保険等の負担は増加傾向となることが考えられる。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69850</xdr:rowOff>
    </xdr:to>
    <xdr:cxnSp macro="">
      <xdr:nvCxnSpPr>
        <xdr:cNvPr id="249" name="直線コネクタ 248"/>
        <xdr:cNvCxnSpPr/>
      </xdr:nvCxnSpPr>
      <xdr:spPr>
        <a:xfrm flipV="1">
          <a:off x="15671800" y="9758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69850</xdr:rowOff>
    </xdr:to>
    <xdr:cxnSp macro="">
      <xdr:nvCxnSpPr>
        <xdr:cNvPr id="252" name="直線コネクタ 251"/>
        <xdr:cNvCxnSpPr/>
      </xdr:nvCxnSpPr>
      <xdr:spPr>
        <a:xfrm>
          <a:off x="14782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57</xdr:row>
      <xdr:rowOff>16510</xdr:rowOff>
    </xdr:to>
    <xdr:cxnSp macro="">
      <xdr:nvCxnSpPr>
        <xdr:cNvPr id="255" name="直線コネクタ 254"/>
        <xdr:cNvCxnSpPr/>
      </xdr:nvCxnSpPr>
      <xdr:spPr>
        <a:xfrm>
          <a:off x="13893800" y="9674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88900</xdr:rowOff>
    </xdr:to>
    <xdr:cxnSp macro="">
      <xdr:nvCxnSpPr>
        <xdr:cNvPr id="258" name="直線コネクタ 257"/>
        <xdr:cNvCxnSpPr/>
      </xdr:nvCxnSpPr>
      <xdr:spPr>
        <a:xfrm flipV="1">
          <a:off x="13004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9"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2" name="楕円 271"/>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3" name="テキスト ボックス 27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4" name="楕円 273"/>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109237</xdr:rowOff>
    </xdr:from>
    <xdr:ext cx="762000" cy="259045"/>
    <xdr:sp macro="" textlink="">
      <xdr:nvSpPr>
        <xdr:cNvPr id="275" name="テキスト ボックス 274"/>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前年度から０．３ポイント改善したものの、依然として類似団体平均を上回っている。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今後とも、事業再点検や事務事業評価を通して、各種補助金を見直すことなどにより、補助費の抑制に努める。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50800</xdr:rowOff>
    </xdr:to>
    <xdr:cxnSp macro="">
      <xdr:nvCxnSpPr>
        <xdr:cNvPr id="310" name="直線コネクタ 309"/>
        <xdr:cNvCxnSpPr/>
      </xdr:nvCxnSpPr>
      <xdr:spPr>
        <a:xfrm flipV="1">
          <a:off x="15671800" y="652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101600</xdr:rowOff>
    </xdr:to>
    <xdr:cxnSp macro="">
      <xdr:nvCxnSpPr>
        <xdr:cNvPr id="313" name="直線コネクタ 312"/>
        <xdr:cNvCxnSpPr/>
      </xdr:nvCxnSpPr>
      <xdr:spPr>
        <a:xfrm flipV="1">
          <a:off x="14782800" y="656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38100</xdr:rowOff>
    </xdr:from>
    <xdr:to>
      <xdr:col>73</xdr:col>
      <xdr:colOff>180975</xdr:colOff>
      <xdr:row>38</xdr:row>
      <xdr:rowOff>101600</xdr:rowOff>
    </xdr:to>
    <xdr:cxnSp macro="">
      <xdr:nvCxnSpPr>
        <xdr:cNvPr id="316" name="直線コネクタ 315"/>
        <xdr:cNvCxnSpPr/>
      </xdr:nvCxnSpPr>
      <xdr:spPr>
        <a:xfrm>
          <a:off x="13893800" y="655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38100</xdr:rowOff>
    </xdr:from>
    <xdr:to>
      <xdr:col>69</xdr:col>
      <xdr:colOff>92075</xdr:colOff>
      <xdr:row>38</xdr:row>
      <xdr:rowOff>63500</xdr:rowOff>
    </xdr:to>
    <xdr:cxnSp macro="">
      <xdr:nvCxnSpPr>
        <xdr:cNvPr id="319" name="直線コネクタ 318"/>
        <xdr:cNvCxnSpPr/>
      </xdr:nvCxnSpPr>
      <xdr:spPr>
        <a:xfrm flipV="1">
          <a:off x="13004800" y="655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9" name="楕円 328"/>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0"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31" name="楕円 330"/>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2" name="テキスト ボックス 331"/>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50800</xdr:rowOff>
    </xdr:from>
    <xdr:to>
      <xdr:col>74</xdr:col>
      <xdr:colOff>31750</xdr:colOff>
      <xdr:row>38</xdr:row>
      <xdr:rowOff>152400</xdr:rowOff>
    </xdr:to>
    <xdr:sp macro="" textlink="">
      <xdr:nvSpPr>
        <xdr:cNvPr id="333" name="楕円 332"/>
        <xdr:cNvSpPr/>
      </xdr:nvSpPr>
      <xdr:spPr>
        <a:xfrm>
          <a:off x="14732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137177</xdr:rowOff>
    </xdr:from>
    <xdr:ext cx="762000" cy="259045"/>
    <xdr:sp macro="" textlink="">
      <xdr:nvSpPr>
        <xdr:cNvPr id="334" name="テキスト ボックス 333"/>
        <xdr:cNvSpPr txBox="1"/>
      </xdr:nvSpPr>
      <xdr:spPr>
        <a:xfrm>
          <a:off x="14401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158750</xdr:rowOff>
    </xdr:from>
    <xdr:to>
      <xdr:col>69</xdr:col>
      <xdr:colOff>142875</xdr:colOff>
      <xdr:row>38</xdr:row>
      <xdr:rowOff>88900</xdr:rowOff>
    </xdr:to>
    <xdr:sp macro="" textlink="">
      <xdr:nvSpPr>
        <xdr:cNvPr id="335" name="楕円 334"/>
        <xdr:cNvSpPr/>
      </xdr:nvSpPr>
      <xdr:spPr>
        <a:xfrm>
          <a:off x="13843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73677</xdr:rowOff>
    </xdr:from>
    <xdr:ext cx="762000" cy="259045"/>
    <xdr:sp macro="" textlink="">
      <xdr:nvSpPr>
        <xdr:cNvPr id="336" name="テキスト ボックス 335"/>
        <xdr:cNvSpPr txBox="1"/>
      </xdr:nvSpPr>
      <xdr:spPr>
        <a:xfrm>
          <a:off x="13512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12700</xdr:rowOff>
    </xdr:from>
    <xdr:to>
      <xdr:col>65</xdr:col>
      <xdr:colOff>53975</xdr:colOff>
      <xdr:row>38</xdr:row>
      <xdr:rowOff>114300</xdr:rowOff>
    </xdr:to>
    <xdr:sp macro="" textlink="">
      <xdr:nvSpPr>
        <xdr:cNvPr id="337" name="楕円 336"/>
        <xdr:cNvSpPr/>
      </xdr:nvSpPr>
      <xdr:spPr>
        <a:xfrm>
          <a:off x="12954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99077</xdr:rowOff>
    </xdr:from>
    <xdr:ext cx="762000" cy="259045"/>
    <xdr:sp macro="" textlink="">
      <xdr:nvSpPr>
        <xdr:cNvPr id="338" name="テキスト ボックス 337"/>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経常収支比率に占める割合は前年度より下がっているが、依然、類似団体平均を３．８ポイント上回っている。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今後も引き続き、市債の発行をできる限り抑制するとともに、発行にあたっては、交付税措置のある有利な市債を活用していく。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168911</xdr:rowOff>
    </xdr:to>
    <xdr:cxnSp macro="">
      <xdr:nvCxnSpPr>
        <xdr:cNvPr id="371" name="直線コネクタ 370"/>
        <xdr:cNvCxnSpPr/>
      </xdr:nvCxnSpPr>
      <xdr:spPr>
        <a:xfrm flipV="1">
          <a:off x="3987800" y="136525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66039</xdr:rowOff>
    </xdr:to>
    <xdr:cxnSp macro="">
      <xdr:nvCxnSpPr>
        <xdr:cNvPr id="374" name="直線コネクタ 373"/>
        <xdr:cNvCxnSpPr/>
      </xdr:nvCxnSpPr>
      <xdr:spPr>
        <a:xfrm flipV="1">
          <a:off x="3098800" y="13713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66039</xdr:rowOff>
    </xdr:from>
    <xdr:to>
      <xdr:col>15</xdr:col>
      <xdr:colOff>98425</xdr:colOff>
      <xdr:row>81</xdr:row>
      <xdr:rowOff>16511</xdr:rowOff>
    </xdr:to>
    <xdr:cxnSp macro="">
      <xdr:nvCxnSpPr>
        <xdr:cNvPr id="377" name="直線コネクタ 376"/>
        <xdr:cNvCxnSpPr/>
      </xdr:nvCxnSpPr>
      <xdr:spPr>
        <a:xfrm flipV="1">
          <a:off x="2209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157480</xdr:rowOff>
    </xdr:from>
    <xdr:to>
      <xdr:col>11</xdr:col>
      <xdr:colOff>9525</xdr:colOff>
      <xdr:row>81</xdr:row>
      <xdr:rowOff>16511</xdr:rowOff>
    </xdr:to>
    <xdr:cxnSp macro="">
      <xdr:nvCxnSpPr>
        <xdr:cNvPr id="380" name="直線コネクタ 379"/>
        <xdr:cNvCxnSpPr/>
      </xdr:nvCxnSpPr>
      <xdr:spPr>
        <a:xfrm>
          <a:off x="1320800" y="13873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90" name="楕円 389"/>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91"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2" name="楕円 391"/>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3" name="テキスト ボックス 392"/>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15239</xdr:rowOff>
    </xdr:from>
    <xdr:to>
      <xdr:col>15</xdr:col>
      <xdr:colOff>149225</xdr:colOff>
      <xdr:row>80</xdr:row>
      <xdr:rowOff>116839</xdr:rowOff>
    </xdr:to>
    <xdr:sp macro="" textlink="">
      <xdr:nvSpPr>
        <xdr:cNvPr id="394" name="楕円 393"/>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101616</xdr:rowOff>
    </xdr:from>
    <xdr:ext cx="762000" cy="259045"/>
    <xdr:sp macro="" textlink="">
      <xdr:nvSpPr>
        <xdr:cNvPr id="395" name="テキスト ボックス 394"/>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137161</xdr:rowOff>
    </xdr:from>
    <xdr:to>
      <xdr:col>11</xdr:col>
      <xdr:colOff>60325</xdr:colOff>
      <xdr:row>81</xdr:row>
      <xdr:rowOff>67311</xdr:rowOff>
    </xdr:to>
    <xdr:sp macro="" textlink="">
      <xdr:nvSpPr>
        <xdr:cNvPr id="396" name="楕円 395"/>
        <xdr:cNvSpPr/>
      </xdr:nvSpPr>
      <xdr:spPr>
        <a:xfrm>
          <a:off x="2159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52088</xdr:rowOff>
    </xdr:from>
    <xdr:ext cx="762000" cy="259045"/>
    <xdr:sp macro="" textlink="">
      <xdr:nvSpPr>
        <xdr:cNvPr id="397" name="テキスト ボックス 396"/>
        <xdr:cNvSpPr txBox="1"/>
      </xdr:nvSpPr>
      <xdr:spPr>
        <a:xfrm>
          <a:off x="1828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106680</xdr:rowOff>
    </xdr:from>
    <xdr:to>
      <xdr:col>6</xdr:col>
      <xdr:colOff>171450</xdr:colOff>
      <xdr:row>81</xdr:row>
      <xdr:rowOff>36830</xdr:rowOff>
    </xdr:to>
    <xdr:sp macro="" textlink="">
      <xdr:nvSpPr>
        <xdr:cNvPr id="398" name="楕円 397"/>
        <xdr:cNvSpPr/>
      </xdr:nvSpPr>
      <xdr:spPr>
        <a:xfrm>
          <a:off x="1270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21607</xdr:rowOff>
    </xdr:from>
    <xdr:ext cx="762000" cy="259045"/>
    <xdr:sp macro="" textlink="">
      <xdr:nvSpPr>
        <xdr:cNvPr id="399" name="テキスト ボックス 398"/>
        <xdr:cNvSpPr txBox="1"/>
      </xdr:nvSpPr>
      <xdr:spPr>
        <a:xfrm>
          <a:off x="939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公債費以外の経常経費が経常収支に占める割合は類似団体平均を６．５ポイント下回っており、また前年度と比較しても減少している。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今後の方針として、行政改革大綱に基づき事務事業の見直しを行い、限られた財源の重点的・効率的な配分に努め、行政の一層のスリム化を行うこと等を通して、健全な財政運営を図る。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76708</xdr:rowOff>
    </xdr:to>
    <xdr:cxnSp macro="">
      <xdr:nvCxnSpPr>
        <xdr:cNvPr id="430" name="直線コネクタ 429"/>
        <xdr:cNvCxnSpPr/>
      </xdr:nvCxnSpPr>
      <xdr:spPr>
        <a:xfrm flipV="1">
          <a:off x="15671800" y="1302003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76708</xdr:rowOff>
    </xdr:to>
    <xdr:cxnSp macro="">
      <xdr:nvCxnSpPr>
        <xdr:cNvPr id="433" name="直線コネクタ 432"/>
        <xdr:cNvCxnSpPr/>
      </xdr:nvCxnSpPr>
      <xdr:spPr>
        <a:xfrm>
          <a:off x="14782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76</xdr:row>
      <xdr:rowOff>53848</xdr:rowOff>
    </xdr:to>
    <xdr:cxnSp macro="">
      <xdr:nvCxnSpPr>
        <xdr:cNvPr id="436" name="直線コネクタ 435"/>
        <xdr:cNvCxnSpPr/>
      </xdr:nvCxnSpPr>
      <xdr:spPr>
        <a:xfrm>
          <a:off x="13893800" y="1286916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75</xdr:row>
      <xdr:rowOff>51562</xdr:rowOff>
    </xdr:to>
    <xdr:cxnSp macro="">
      <xdr:nvCxnSpPr>
        <xdr:cNvPr id="439" name="直線コネクタ 438"/>
        <xdr:cNvCxnSpPr/>
      </xdr:nvCxnSpPr>
      <xdr:spPr>
        <a:xfrm flipV="1">
          <a:off x="13004800" y="12869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9" name="楕円 44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0"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51" name="楕円 450"/>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52" name="テキスト ボックス 451"/>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3" name="楕円 452"/>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4" name="テキスト ボックス 453"/>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55" name="楕円 454"/>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56" name="テキスト ボックス 455"/>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57" name="楕円 456"/>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58" name="テキスト ボックス 457"/>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171333</xdr:rowOff>
    </xdr:from>
    <xdr:to>
      <xdr:col>29</xdr:col>
      <xdr:colOff>127000</xdr:colOff>
      <xdr:row>18</xdr:row>
      <xdr:rowOff>7153</xdr:rowOff>
    </xdr:to>
    <xdr:cxnSp macro="">
      <xdr:nvCxnSpPr>
        <xdr:cNvPr id="48" name="直線コネクタ 47"/>
        <xdr:cNvCxnSpPr/>
      </xdr:nvCxnSpPr>
      <xdr:spPr bwMode="auto">
        <a:xfrm flipV="1">
          <a:off x="5003800" y="3133608"/>
          <a:ext cx="647700" cy="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7153</xdr:rowOff>
    </xdr:from>
    <xdr:to>
      <xdr:col>26</xdr:col>
      <xdr:colOff>50800</xdr:colOff>
      <xdr:row>18</xdr:row>
      <xdr:rowOff>36688</xdr:rowOff>
    </xdr:to>
    <xdr:cxnSp macro="">
      <xdr:nvCxnSpPr>
        <xdr:cNvPr id="51" name="直線コネクタ 50"/>
        <xdr:cNvCxnSpPr/>
      </xdr:nvCxnSpPr>
      <xdr:spPr bwMode="auto">
        <a:xfrm flipV="1">
          <a:off x="4305300" y="3140878"/>
          <a:ext cx="698500" cy="2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139603</xdr:rowOff>
    </xdr:from>
    <xdr:to>
      <xdr:col>22</xdr:col>
      <xdr:colOff>114300</xdr:colOff>
      <xdr:row>18</xdr:row>
      <xdr:rowOff>36688</xdr:rowOff>
    </xdr:to>
    <xdr:cxnSp macro="">
      <xdr:nvCxnSpPr>
        <xdr:cNvPr id="54" name="直線コネクタ 53"/>
        <xdr:cNvCxnSpPr/>
      </xdr:nvCxnSpPr>
      <xdr:spPr bwMode="auto">
        <a:xfrm>
          <a:off x="3606800" y="3101878"/>
          <a:ext cx="698500" cy="6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127579</xdr:rowOff>
    </xdr:from>
    <xdr:to>
      <xdr:col>18</xdr:col>
      <xdr:colOff>177800</xdr:colOff>
      <xdr:row>17</xdr:row>
      <xdr:rowOff>139603</xdr:rowOff>
    </xdr:to>
    <xdr:cxnSp macro="">
      <xdr:nvCxnSpPr>
        <xdr:cNvPr id="57" name="直線コネクタ 56"/>
        <xdr:cNvCxnSpPr/>
      </xdr:nvCxnSpPr>
      <xdr:spPr bwMode="auto">
        <a:xfrm>
          <a:off x="2908300" y="3089854"/>
          <a:ext cx="698500" cy="1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120533</xdr:rowOff>
    </xdr:from>
    <xdr:to>
      <xdr:col>29</xdr:col>
      <xdr:colOff>177800</xdr:colOff>
      <xdr:row>18</xdr:row>
      <xdr:rowOff>50683</xdr:rowOff>
    </xdr:to>
    <xdr:sp macro="" textlink="">
      <xdr:nvSpPr>
        <xdr:cNvPr id="67" name="楕円 66"/>
        <xdr:cNvSpPr/>
      </xdr:nvSpPr>
      <xdr:spPr bwMode="auto">
        <a:xfrm>
          <a:off x="5600700" y="308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92610</xdr:rowOff>
    </xdr:from>
    <xdr:ext cx="762000" cy="259045"/>
    <xdr:sp macro="" textlink="">
      <xdr:nvSpPr>
        <xdr:cNvPr id="68" name="人口1人当たり決算額の推移該当値テキスト130"/>
        <xdr:cNvSpPr txBox="1"/>
      </xdr:nvSpPr>
      <xdr:spPr>
        <a:xfrm>
          <a:off x="5740400" y="30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127803</xdr:rowOff>
    </xdr:from>
    <xdr:to>
      <xdr:col>26</xdr:col>
      <xdr:colOff>101600</xdr:colOff>
      <xdr:row>18</xdr:row>
      <xdr:rowOff>57953</xdr:rowOff>
    </xdr:to>
    <xdr:sp macro="" textlink="">
      <xdr:nvSpPr>
        <xdr:cNvPr id="69" name="楕円 68"/>
        <xdr:cNvSpPr/>
      </xdr:nvSpPr>
      <xdr:spPr bwMode="auto">
        <a:xfrm>
          <a:off x="4953000" y="309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42730</xdr:rowOff>
    </xdr:from>
    <xdr:ext cx="736600" cy="259045"/>
    <xdr:sp macro="" textlink="">
      <xdr:nvSpPr>
        <xdr:cNvPr id="70" name="テキスト ボックス 69"/>
        <xdr:cNvSpPr txBox="1"/>
      </xdr:nvSpPr>
      <xdr:spPr>
        <a:xfrm>
          <a:off x="4622800" y="3176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157338</xdr:rowOff>
    </xdr:from>
    <xdr:to>
      <xdr:col>22</xdr:col>
      <xdr:colOff>165100</xdr:colOff>
      <xdr:row>18</xdr:row>
      <xdr:rowOff>87488</xdr:rowOff>
    </xdr:to>
    <xdr:sp macro="" textlink="">
      <xdr:nvSpPr>
        <xdr:cNvPr id="71" name="楕円 70"/>
        <xdr:cNvSpPr/>
      </xdr:nvSpPr>
      <xdr:spPr bwMode="auto">
        <a:xfrm>
          <a:off x="4254500" y="311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72265</xdr:rowOff>
    </xdr:from>
    <xdr:ext cx="762000" cy="259045"/>
    <xdr:sp macro="" textlink="">
      <xdr:nvSpPr>
        <xdr:cNvPr id="72" name="テキスト ボックス 71"/>
        <xdr:cNvSpPr txBox="1"/>
      </xdr:nvSpPr>
      <xdr:spPr>
        <a:xfrm>
          <a:off x="3924300" y="320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88803</xdr:rowOff>
    </xdr:from>
    <xdr:to>
      <xdr:col>19</xdr:col>
      <xdr:colOff>38100</xdr:colOff>
      <xdr:row>18</xdr:row>
      <xdr:rowOff>18953</xdr:rowOff>
    </xdr:to>
    <xdr:sp macro="" textlink="">
      <xdr:nvSpPr>
        <xdr:cNvPr id="73" name="楕円 72"/>
        <xdr:cNvSpPr/>
      </xdr:nvSpPr>
      <xdr:spPr bwMode="auto">
        <a:xfrm>
          <a:off x="3556000" y="305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xdr:rowOff>
    </xdr:from>
    <xdr:ext cx="762000" cy="259045"/>
    <xdr:sp macro="" textlink="">
      <xdr:nvSpPr>
        <xdr:cNvPr id="74" name="テキスト ボックス 73"/>
        <xdr:cNvSpPr txBox="1"/>
      </xdr:nvSpPr>
      <xdr:spPr>
        <a:xfrm>
          <a:off x="3225800" y="313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76779</xdr:rowOff>
    </xdr:from>
    <xdr:to>
      <xdr:col>15</xdr:col>
      <xdr:colOff>101600</xdr:colOff>
      <xdr:row>18</xdr:row>
      <xdr:rowOff>6929</xdr:rowOff>
    </xdr:to>
    <xdr:sp macro="" textlink="">
      <xdr:nvSpPr>
        <xdr:cNvPr id="75" name="楕円 74"/>
        <xdr:cNvSpPr/>
      </xdr:nvSpPr>
      <xdr:spPr bwMode="auto">
        <a:xfrm>
          <a:off x="2857500" y="303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163156</xdr:rowOff>
    </xdr:from>
    <xdr:ext cx="762000" cy="259045"/>
    <xdr:sp macro="" textlink="">
      <xdr:nvSpPr>
        <xdr:cNvPr id="76" name="テキスト ボックス 75"/>
        <xdr:cNvSpPr txBox="1"/>
      </xdr:nvSpPr>
      <xdr:spPr>
        <a:xfrm>
          <a:off x="2527300" y="312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26233</xdr:rowOff>
    </xdr:from>
    <xdr:to>
      <xdr:col>29</xdr:col>
      <xdr:colOff>127000</xdr:colOff>
      <xdr:row>35</xdr:row>
      <xdr:rowOff>92618</xdr:rowOff>
    </xdr:to>
    <xdr:cxnSp macro="">
      <xdr:nvCxnSpPr>
        <xdr:cNvPr id="108" name="直線コネクタ 107"/>
        <xdr:cNvCxnSpPr/>
      </xdr:nvCxnSpPr>
      <xdr:spPr bwMode="auto">
        <a:xfrm>
          <a:off x="5003800" y="6636583"/>
          <a:ext cx="647700" cy="6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247883</xdr:rowOff>
    </xdr:from>
    <xdr:to>
      <xdr:col>26</xdr:col>
      <xdr:colOff>50800</xdr:colOff>
      <xdr:row>35</xdr:row>
      <xdr:rowOff>26233</xdr:rowOff>
    </xdr:to>
    <xdr:cxnSp macro="">
      <xdr:nvCxnSpPr>
        <xdr:cNvPr id="111" name="直線コネクタ 110"/>
        <xdr:cNvCxnSpPr/>
      </xdr:nvCxnSpPr>
      <xdr:spPr bwMode="auto">
        <a:xfrm>
          <a:off x="4305300" y="6515333"/>
          <a:ext cx="698500" cy="12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265120</xdr:rowOff>
    </xdr:from>
    <xdr:to>
      <xdr:col>22</xdr:col>
      <xdr:colOff>114300</xdr:colOff>
      <xdr:row>34</xdr:row>
      <xdr:rowOff>247883</xdr:rowOff>
    </xdr:to>
    <xdr:cxnSp macro="">
      <xdr:nvCxnSpPr>
        <xdr:cNvPr id="114" name="直線コネクタ 113"/>
        <xdr:cNvCxnSpPr/>
      </xdr:nvCxnSpPr>
      <xdr:spPr bwMode="auto">
        <a:xfrm>
          <a:off x="3606800" y="6189670"/>
          <a:ext cx="698500" cy="325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265120</xdr:rowOff>
    </xdr:from>
    <xdr:to>
      <xdr:col>18</xdr:col>
      <xdr:colOff>177800</xdr:colOff>
      <xdr:row>34</xdr:row>
      <xdr:rowOff>43790</xdr:rowOff>
    </xdr:to>
    <xdr:cxnSp macro="">
      <xdr:nvCxnSpPr>
        <xdr:cNvPr id="117" name="直線コネクタ 116"/>
        <xdr:cNvCxnSpPr/>
      </xdr:nvCxnSpPr>
      <xdr:spPr bwMode="auto">
        <a:xfrm flipV="1">
          <a:off x="2908300" y="6189670"/>
          <a:ext cx="698500" cy="12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41818</xdr:rowOff>
    </xdr:from>
    <xdr:to>
      <xdr:col>29</xdr:col>
      <xdr:colOff>177800</xdr:colOff>
      <xdr:row>35</xdr:row>
      <xdr:rowOff>143418</xdr:rowOff>
    </xdr:to>
    <xdr:sp macro="" textlink="">
      <xdr:nvSpPr>
        <xdr:cNvPr id="127" name="楕円 126"/>
        <xdr:cNvSpPr/>
      </xdr:nvSpPr>
      <xdr:spPr bwMode="auto">
        <a:xfrm>
          <a:off x="5600700" y="665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229795</xdr:rowOff>
    </xdr:from>
    <xdr:ext cx="762000" cy="259045"/>
    <xdr:sp macro="" textlink="">
      <xdr:nvSpPr>
        <xdr:cNvPr id="128" name="人口1人当たり決算額の推移該当値テキスト445"/>
        <xdr:cNvSpPr txBox="1"/>
      </xdr:nvSpPr>
      <xdr:spPr>
        <a:xfrm>
          <a:off x="5740400" y="649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318333</xdr:rowOff>
    </xdr:from>
    <xdr:to>
      <xdr:col>26</xdr:col>
      <xdr:colOff>101600</xdr:colOff>
      <xdr:row>35</xdr:row>
      <xdr:rowOff>77033</xdr:rowOff>
    </xdr:to>
    <xdr:sp macro="" textlink="">
      <xdr:nvSpPr>
        <xdr:cNvPr id="129" name="楕円 128"/>
        <xdr:cNvSpPr/>
      </xdr:nvSpPr>
      <xdr:spPr bwMode="auto">
        <a:xfrm>
          <a:off x="4953000" y="658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87210</xdr:rowOff>
    </xdr:from>
    <xdr:ext cx="736600" cy="259045"/>
    <xdr:sp macro="" textlink="">
      <xdr:nvSpPr>
        <xdr:cNvPr id="130" name="テキスト ボックス 129"/>
        <xdr:cNvSpPr txBox="1"/>
      </xdr:nvSpPr>
      <xdr:spPr>
        <a:xfrm>
          <a:off x="4622800" y="6354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197084</xdr:rowOff>
    </xdr:from>
    <xdr:to>
      <xdr:col>22</xdr:col>
      <xdr:colOff>165100</xdr:colOff>
      <xdr:row>34</xdr:row>
      <xdr:rowOff>298684</xdr:rowOff>
    </xdr:to>
    <xdr:sp macro="" textlink="">
      <xdr:nvSpPr>
        <xdr:cNvPr id="131" name="楕円 130"/>
        <xdr:cNvSpPr/>
      </xdr:nvSpPr>
      <xdr:spPr bwMode="auto">
        <a:xfrm>
          <a:off x="4254500" y="646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308861</xdr:rowOff>
    </xdr:from>
    <xdr:ext cx="762000" cy="259045"/>
    <xdr:sp macro="" textlink="">
      <xdr:nvSpPr>
        <xdr:cNvPr id="132" name="テキスト ボックス 131"/>
        <xdr:cNvSpPr txBox="1"/>
      </xdr:nvSpPr>
      <xdr:spPr>
        <a:xfrm>
          <a:off x="3924300" y="623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214320</xdr:rowOff>
    </xdr:from>
    <xdr:to>
      <xdr:col>19</xdr:col>
      <xdr:colOff>38100</xdr:colOff>
      <xdr:row>33</xdr:row>
      <xdr:rowOff>315920</xdr:rowOff>
    </xdr:to>
    <xdr:sp macro="" textlink="">
      <xdr:nvSpPr>
        <xdr:cNvPr id="133" name="楕円 132"/>
        <xdr:cNvSpPr/>
      </xdr:nvSpPr>
      <xdr:spPr bwMode="auto">
        <a:xfrm>
          <a:off x="35560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154647</xdr:rowOff>
    </xdr:from>
    <xdr:ext cx="762000" cy="259045"/>
    <xdr:sp macro="" textlink="">
      <xdr:nvSpPr>
        <xdr:cNvPr id="134" name="テキスト ボックス 133"/>
        <xdr:cNvSpPr txBox="1"/>
      </xdr:nvSpPr>
      <xdr:spPr>
        <a:xfrm>
          <a:off x="3225800" y="590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335890</xdr:rowOff>
    </xdr:from>
    <xdr:to>
      <xdr:col>15</xdr:col>
      <xdr:colOff>101600</xdr:colOff>
      <xdr:row>34</xdr:row>
      <xdr:rowOff>94590</xdr:rowOff>
    </xdr:to>
    <xdr:sp macro="" textlink="">
      <xdr:nvSpPr>
        <xdr:cNvPr id="135" name="楕円 134"/>
        <xdr:cNvSpPr/>
      </xdr:nvSpPr>
      <xdr:spPr bwMode="auto">
        <a:xfrm>
          <a:off x="2857500" y="626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104767</xdr:rowOff>
    </xdr:from>
    <xdr:ext cx="762000" cy="259045"/>
    <xdr:sp macro="" textlink="">
      <xdr:nvSpPr>
        <xdr:cNvPr id="136" name="テキスト ボックス 135"/>
        <xdr:cNvSpPr txBox="1"/>
      </xdr:nvSpPr>
      <xdr:spPr>
        <a:xfrm>
          <a:off x="2527300" y="602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417,234
409,590
1,241.77
166,124,962
162,482,080
2,173,259
101,602,548
236,035,514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96875</xdr:rowOff>
    </xdr:from>
    <xdr:to>
      <xdr:col>24</xdr:col>
      <xdr:colOff>63500</xdr:colOff>
      <xdr:row>35</xdr:row>
      <xdr:rowOff>139167</xdr:rowOff>
    </xdr:to>
    <xdr:cxnSp macro="">
      <xdr:nvCxnSpPr>
        <xdr:cNvPr id="61" name="直線コネクタ 60"/>
        <xdr:cNvCxnSpPr/>
      </xdr:nvCxnSpPr>
      <xdr:spPr>
        <a:xfrm>
          <a:off x="3797300" y="6097625"/>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94323</xdr:rowOff>
    </xdr:from>
    <xdr:to>
      <xdr:col>19</xdr:col>
      <xdr:colOff>177800</xdr:colOff>
      <xdr:row>35</xdr:row>
      <xdr:rowOff>96875</xdr:rowOff>
    </xdr:to>
    <xdr:cxnSp macro="">
      <xdr:nvCxnSpPr>
        <xdr:cNvPr id="64" name="直線コネクタ 63"/>
        <xdr:cNvCxnSpPr/>
      </xdr:nvCxnSpPr>
      <xdr:spPr>
        <a:xfrm>
          <a:off x="2908300" y="6095073"/>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6922</xdr:rowOff>
    </xdr:from>
    <xdr:to>
      <xdr:col>15</xdr:col>
      <xdr:colOff>50800</xdr:colOff>
      <xdr:row>35</xdr:row>
      <xdr:rowOff>94323</xdr:rowOff>
    </xdr:to>
    <xdr:cxnSp macro="">
      <xdr:nvCxnSpPr>
        <xdr:cNvPr id="67" name="直線コネクタ 66"/>
        <xdr:cNvCxnSpPr/>
      </xdr:nvCxnSpPr>
      <xdr:spPr>
        <a:xfrm>
          <a:off x="2019300" y="6007672"/>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6922</xdr:rowOff>
    </xdr:from>
    <xdr:to>
      <xdr:col>10</xdr:col>
      <xdr:colOff>114300</xdr:colOff>
      <xdr:row>35</xdr:row>
      <xdr:rowOff>65862</xdr:rowOff>
    </xdr:to>
    <xdr:cxnSp macro="">
      <xdr:nvCxnSpPr>
        <xdr:cNvPr id="70" name="直線コネクタ 69"/>
        <xdr:cNvCxnSpPr/>
      </xdr:nvCxnSpPr>
      <xdr:spPr>
        <a:xfrm flipV="1">
          <a:off x="1130300" y="6007672"/>
          <a:ext cx="8890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88367</xdr:rowOff>
    </xdr:from>
    <xdr:to>
      <xdr:col>24</xdr:col>
      <xdr:colOff>114300</xdr:colOff>
      <xdr:row>36</xdr:row>
      <xdr:rowOff>18517</xdr:rowOff>
    </xdr:to>
    <xdr:sp macro="" textlink="">
      <xdr:nvSpPr>
        <xdr:cNvPr id="80" name="楕円 79"/>
        <xdr:cNvSpPr/>
      </xdr:nvSpPr>
      <xdr:spPr>
        <a:xfrm>
          <a:off x="4584700" y="60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66794</xdr:rowOff>
    </xdr:from>
    <xdr:ext cx="534377" cy="259045"/>
    <xdr:sp macro="" textlink="">
      <xdr:nvSpPr>
        <xdr:cNvPr id="81" name="人件費該当値テキスト"/>
        <xdr:cNvSpPr txBox="1"/>
      </xdr:nvSpPr>
      <xdr:spPr>
        <a:xfrm>
          <a:off x="4686300" y="606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46075</xdr:rowOff>
    </xdr:from>
    <xdr:to>
      <xdr:col>20</xdr:col>
      <xdr:colOff>38100</xdr:colOff>
      <xdr:row>35</xdr:row>
      <xdr:rowOff>147675</xdr:rowOff>
    </xdr:to>
    <xdr:sp macro="" textlink="">
      <xdr:nvSpPr>
        <xdr:cNvPr id="82" name="楕円 81"/>
        <xdr:cNvSpPr/>
      </xdr:nvSpPr>
      <xdr:spPr>
        <a:xfrm>
          <a:off x="3746500" y="60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138802</xdr:rowOff>
    </xdr:from>
    <xdr:ext cx="534377" cy="259045"/>
    <xdr:sp macro="" textlink="">
      <xdr:nvSpPr>
        <xdr:cNvPr id="83" name="テキスト ボックス 82"/>
        <xdr:cNvSpPr txBox="1"/>
      </xdr:nvSpPr>
      <xdr:spPr>
        <a:xfrm>
          <a:off x="3530111" y="6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43523</xdr:rowOff>
    </xdr:from>
    <xdr:to>
      <xdr:col>15</xdr:col>
      <xdr:colOff>101600</xdr:colOff>
      <xdr:row>35</xdr:row>
      <xdr:rowOff>145123</xdr:rowOff>
    </xdr:to>
    <xdr:sp macro="" textlink="">
      <xdr:nvSpPr>
        <xdr:cNvPr id="84" name="楕円 83"/>
        <xdr:cNvSpPr/>
      </xdr:nvSpPr>
      <xdr:spPr>
        <a:xfrm>
          <a:off x="2857500" y="60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136250</xdr:rowOff>
    </xdr:from>
    <xdr:ext cx="534377" cy="259045"/>
    <xdr:sp macro="" textlink="">
      <xdr:nvSpPr>
        <xdr:cNvPr id="85" name="テキスト ボックス 84"/>
        <xdr:cNvSpPr txBox="1"/>
      </xdr:nvSpPr>
      <xdr:spPr>
        <a:xfrm>
          <a:off x="2641111" y="61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127572</xdr:rowOff>
    </xdr:from>
    <xdr:to>
      <xdr:col>10</xdr:col>
      <xdr:colOff>165100</xdr:colOff>
      <xdr:row>35</xdr:row>
      <xdr:rowOff>57722</xdr:rowOff>
    </xdr:to>
    <xdr:sp macro="" textlink="">
      <xdr:nvSpPr>
        <xdr:cNvPr id="86" name="楕円 85"/>
        <xdr:cNvSpPr/>
      </xdr:nvSpPr>
      <xdr:spPr>
        <a:xfrm>
          <a:off x="1968500"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74249</xdr:rowOff>
    </xdr:from>
    <xdr:ext cx="534377" cy="259045"/>
    <xdr:sp macro="" textlink="">
      <xdr:nvSpPr>
        <xdr:cNvPr id="87" name="テキスト ボックス 86"/>
        <xdr:cNvSpPr txBox="1"/>
      </xdr:nvSpPr>
      <xdr:spPr>
        <a:xfrm>
          <a:off x="1752111" y="57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15062</xdr:rowOff>
    </xdr:from>
    <xdr:to>
      <xdr:col>6</xdr:col>
      <xdr:colOff>38100</xdr:colOff>
      <xdr:row>35</xdr:row>
      <xdr:rowOff>116662</xdr:rowOff>
    </xdr:to>
    <xdr:sp macro="" textlink="">
      <xdr:nvSpPr>
        <xdr:cNvPr id="88" name="楕円 87"/>
        <xdr:cNvSpPr/>
      </xdr:nvSpPr>
      <xdr:spPr>
        <a:xfrm>
          <a:off x="1079500" y="60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107789</xdr:rowOff>
    </xdr:from>
    <xdr:ext cx="534377" cy="259045"/>
    <xdr:sp macro="" textlink="">
      <xdr:nvSpPr>
        <xdr:cNvPr id="89" name="テキスト ボックス 88"/>
        <xdr:cNvSpPr txBox="1"/>
      </xdr:nvSpPr>
      <xdr:spPr>
        <a:xfrm>
          <a:off x="863111" y="61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152044</xdr:rowOff>
    </xdr:from>
    <xdr:to>
      <xdr:col>24</xdr:col>
      <xdr:colOff>63500</xdr:colOff>
      <xdr:row>57</xdr:row>
      <xdr:rowOff>163626</xdr:rowOff>
    </xdr:to>
    <xdr:cxnSp macro="">
      <xdr:nvCxnSpPr>
        <xdr:cNvPr id="119" name="直線コネクタ 118"/>
        <xdr:cNvCxnSpPr/>
      </xdr:nvCxnSpPr>
      <xdr:spPr>
        <a:xfrm flipV="1">
          <a:off x="3797300" y="992469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163626</xdr:rowOff>
    </xdr:from>
    <xdr:to>
      <xdr:col>19</xdr:col>
      <xdr:colOff>177800</xdr:colOff>
      <xdr:row>58</xdr:row>
      <xdr:rowOff>12840</xdr:rowOff>
    </xdr:to>
    <xdr:cxnSp macro="">
      <xdr:nvCxnSpPr>
        <xdr:cNvPr id="122" name="直線コネクタ 121"/>
        <xdr:cNvCxnSpPr/>
      </xdr:nvCxnSpPr>
      <xdr:spPr>
        <a:xfrm flipV="1">
          <a:off x="2908300" y="9936276"/>
          <a:ext cx="8890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12840</xdr:rowOff>
    </xdr:from>
    <xdr:to>
      <xdr:col>15</xdr:col>
      <xdr:colOff>50800</xdr:colOff>
      <xdr:row>58</xdr:row>
      <xdr:rowOff>14135</xdr:rowOff>
    </xdr:to>
    <xdr:cxnSp macro="">
      <xdr:nvCxnSpPr>
        <xdr:cNvPr id="125" name="直線コネクタ 124"/>
        <xdr:cNvCxnSpPr/>
      </xdr:nvCxnSpPr>
      <xdr:spPr>
        <a:xfrm flipV="1">
          <a:off x="2019300" y="995694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14135</xdr:rowOff>
    </xdr:from>
    <xdr:to>
      <xdr:col>10</xdr:col>
      <xdr:colOff>114300</xdr:colOff>
      <xdr:row>58</xdr:row>
      <xdr:rowOff>32855</xdr:rowOff>
    </xdr:to>
    <xdr:cxnSp macro="">
      <xdr:nvCxnSpPr>
        <xdr:cNvPr id="128" name="直線コネクタ 127"/>
        <xdr:cNvCxnSpPr/>
      </xdr:nvCxnSpPr>
      <xdr:spPr>
        <a:xfrm flipV="1">
          <a:off x="1130300" y="9958235"/>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101244</xdr:rowOff>
    </xdr:from>
    <xdr:to>
      <xdr:col>24</xdr:col>
      <xdr:colOff>114300</xdr:colOff>
      <xdr:row>58</xdr:row>
      <xdr:rowOff>31394</xdr:rowOff>
    </xdr:to>
    <xdr:sp macro="" textlink="">
      <xdr:nvSpPr>
        <xdr:cNvPr id="138" name="楕円 137"/>
        <xdr:cNvSpPr/>
      </xdr:nvSpPr>
      <xdr:spPr>
        <a:xfrm>
          <a:off x="4584700" y="98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79671</xdr:rowOff>
    </xdr:from>
    <xdr:ext cx="534377" cy="259045"/>
    <xdr:sp macro="" textlink="">
      <xdr:nvSpPr>
        <xdr:cNvPr id="139" name="物件費該当値テキスト"/>
        <xdr:cNvSpPr txBox="1"/>
      </xdr:nvSpPr>
      <xdr:spPr>
        <a:xfrm>
          <a:off x="4686300" y="98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112826</xdr:rowOff>
    </xdr:from>
    <xdr:to>
      <xdr:col>20</xdr:col>
      <xdr:colOff>38100</xdr:colOff>
      <xdr:row>58</xdr:row>
      <xdr:rowOff>42976</xdr:rowOff>
    </xdr:to>
    <xdr:sp macro="" textlink="">
      <xdr:nvSpPr>
        <xdr:cNvPr id="140" name="楕円 139"/>
        <xdr:cNvSpPr/>
      </xdr:nvSpPr>
      <xdr:spPr>
        <a:xfrm>
          <a:off x="3746500" y="98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59503</xdr:rowOff>
    </xdr:from>
    <xdr:ext cx="534377" cy="259045"/>
    <xdr:sp macro="" textlink="">
      <xdr:nvSpPr>
        <xdr:cNvPr id="141" name="テキスト ボックス 140"/>
        <xdr:cNvSpPr txBox="1"/>
      </xdr:nvSpPr>
      <xdr:spPr>
        <a:xfrm>
          <a:off x="3530111" y="96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133490</xdr:rowOff>
    </xdr:from>
    <xdr:to>
      <xdr:col>15</xdr:col>
      <xdr:colOff>101600</xdr:colOff>
      <xdr:row>58</xdr:row>
      <xdr:rowOff>63640</xdr:rowOff>
    </xdr:to>
    <xdr:sp macro="" textlink="">
      <xdr:nvSpPr>
        <xdr:cNvPr id="142" name="楕円 141"/>
        <xdr:cNvSpPr/>
      </xdr:nvSpPr>
      <xdr:spPr>
        <a:xfrm>
          <a:off x="2857500" y="99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54767</xdr:rowOff>
    </xdr:from>
    <xdr:ext cx="534377" cy="259045"/>
    <xdr:sp macro="" textlink="">
      <xdr:nvSpPr>
        <xdr:cNvPr id="143" name="テキスト ボックス 142"/>
        <xdr:cNvSpPr txBox="1"/>
      </xdr:nvSpPr>
      <xdr:spPr>
        <a:xfrm>
          <a:off x="2641111" y="99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134785</xdr:rowOff>
    </xdr:from>
    <xdr:to>
      <xdr:col>10</xdr:col>
      <xdr:colOff>165100</xdr:colOff>
      <xdr:row>58</xdr:row>
      <xdr:rowOff>64935</xdr:rowOff>
    </xdr:to>
    <xdr:sp macro="" textlink="">
      <xdr:nvSpPr>
        <xdr:cNvPr id="144" name="楕円 143"/>
        <xdr:cNvSpPr/>
      </xdr:nvSpPr>
      <xdr:spPr>
        <a:xfrm>
          <a:off x="1968500" y="99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56062</xdr:rowOff>
    </xdr:from>
    <xdr:ext cx="534377" cy="259045"/>
    <xdr:sp macro="" textlink="">
      <xdr:nvSpPr>
        <xdr:cNvPr id="145" name="テキスト ボックス 144"/>
        <xdr:cNvSpPr txBox="1"/>
      </xdr:nvSpPr>
      <xdr:spPr>
        <a:xfrm>
          <a:off x="1752111" y="100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153505</xdr:rowOff>
    </xdr:from>
    <xdr:to>
      <xdr:col>6</xdr:col>
      <xdr:colOff>38100</xdr:colOff>
      <xdr:row>58</xdr:row>
      <xdr:rowOff>83655</xdr:rowOff>
    </xdr:to>
    <xdr:sp macro="" textlink="">
      <xdr:nvSpPr>
        <xdr:cNvPr id="146" name="楕円 145"/>
        <xdr:cNvSpPr/>
      </xdr:nvSpPr>
      <xdr:spPr>
        <a:xfrm>
          <a:off x="1079500" y="99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74782</xdr:rowOff>
    </xdr:from>
    <xdr:ext cx="534377" cy="259045"/>
    <xdr:sp macro="" textlink="">
      <xdr:nvSpPr>
        <xdr:cNvPr id="147" name="テキスト ボックス 146"/>
        <xdr:cNvSpPr txBox="1"/>
      </xdr:nvSpPr>
      <xdr:spPr>
        <a:xfrm>
          <a:off x="863111" y="100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20284</xdr:rowOff>
    </xdr:from>
    <xdr:to>
      <xdr:col>24</xdr:col>
      <xdr:colOff>63500</xdr:colOff>
      <xdr:row>75</xdr:row>
      <xdr:rowOff>166370</xdr:rowOff>
    </xdr:to>
    <xdr:cxnSp macro="">
      <xdr:nvCxnSpPr>
        <xdr:cNvPr id="178" name="直線コネクタ 177"/>
        <xdr:cNvCxnSpPr/>
      </xdr:nvCxnSpPr>
      <xdr:spPr>
        <a:xfrm>
          <a:off x="3797300" y="12707584"/>
          <a:ext cx="838200" cy="3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20284</xdr:rowOff>
    </xdr:from>
    <xdr:to>
      <xdr:col>19</xdr:col>
      <xdr:colOff>177800</xdr:colOff>
      <xdr:row>75</xdr:row>
      <xdr:rowOff>84727</xdr:rowOff>
    </xdr:to>
    <xdr:cxnSp macro="">
      <xdr:nvCxnSpPr>
        <xdr:cNvPr id="181" name="直線コネクタ 180"/>
        <xdr:cNvCxnSpPr/>
      </xdr:nvCxnSpPr>
      <xdr:spPr>
        <a:xfrm flipV="1">
          <a:off x="2908300" y="12707584"/>
          <a:ext cx="889000" cy="23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84727</xdr:rowOff>
    </xdr:from>
    <xdr:to>
      <xdr:col>15</xdr:col>
      <xdr:colOff>50800</xdr:colOff>
      <xdr:row>76</xdr:row>
      <xdr:rowOff>6350</xdr:rowOff>
    </xdr:to>
    <xdr:cxnSp macro="">
      <xdr:nvCxnSpPr>
        <xdr:cNvPr id="184" name="直線コネクタ 183"/>
        <xdr:cNvCxnSpPr/>
      </xdr:nvCxnSpPr>
      <xdr:spPr>
        <a:xfrm flipV="1">
          <a:off x="2019300" y="1294347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101164</xdr:rowOff>
    </xdr:from>
    <xdr:to>
      <xdr:col>10</xdr:col>
      <xdr:colOff>114300</xdr:colOff>
      <xdr:row>76</xdr:row>
      <xdr:rowOff>6350</xdr:rowOff>
    </xdr:to>
    <xdr:cxnSp macro="">
      <xdr:nvCxnSpPr>
        <xdr:cNvPr id="187" name="直線コネクタ 186"/>
        <xdr:cNvCxnSpPr/>
      </xdr:nvCxnSpPr>
      <xdr:spPr>
        <a:xfrm>
          <a:off x="1130300" y="12959914"/>
          <a:ext cx="889000" cy="7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115570</xdr:rowOff>
    </xdr:from>
    <xdr:to>
      <xdr:col>24</xdr:col>
      <xdr:colOff>114300</xdr:colOff>
      <xdr:row>76</xdr:row>
      <xdr:rowOff>45720</xdr:rowOff>
    </xdr:to>
    <xdr:sp macro="" textlink="">
      <xdr:nvSpPr>
        <xdr:cNvPr id="197" name="楕円 196"/>
        <xdr:cNvSpPr/>
      </xdr:nvSpPr>
      <xdr:spPr>
        <a:xfrm>
          <a:off x="45847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469744" cy="259045"/>
    <xdr:sp macro="" textlink="">
      <xdr:nvSpPr>
        <xdr:cNvPr id="198" name="維持補修費該当値テキスト"/>
        <xdr:cNvSpPr txBox="1"/>
      </xdr:nvSpPr>
      <xdr:spPr>
        <a:xfrm>
          <a:off x="4686300" y="1282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140934</xdr:rowOff>
    </xdr:from>
    <xdr:to>
      <xdr:col>20</xdr:col>
      <xdr:colOff>38100</xdr:colOff>
      <xdr:row>74</xdr:row>
      <xdr:rowOff>71084</xdr:rowOff>
    </xdr:to>
    <xdr:sp macro="" textlink="">
      <xdr:nvSpPr>
        <xdr:cNvPr id="199" name="楕円 198"/>
        <xdr:cNvSpPr/>
      </xdr:nvSpPr>
      <xdr:spPr>
        <a:xfrm>
          <a:off x="3746500" y="126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87611</xdr:rowOff>
    </xdr:from>
    <xdr:ext cx="469744" cy="259045"/>
    <xdr:sp macro="" textlink="">
      <xdr:nvSpPr>
        <xdr:cNvPr id="200" name="テキスト ボックス 199"/>
        <xdr:cNvSpPr txBox="1"/>
      </xdr:nvSpPr>
      <xdr:spPr>
        <a:xfrm>
          <a:off x="3562428" y="1243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33927</xdr:rowOff>
    </xdr:from>
    <xdr:to>
      <xdr:col>15</xdr:col>
      <xdr:colOff>101600</xdr:colOff>
      <xdr:row>75</xdr:row>
      <xdr:rowOff>135527</xdr:rowOff>
    </xdr:to>
    <xdr:sp macro="" textlink="">
      <xdr:nvSpPr>
        <xdr:cNvPr id="201" name="楕円 200"/>
        <xdr:cNvSpPr/>
      </xdr:nvSpPr>
      <xdr:spPr>
        <a:xfrm>
          <a:off x="2857500" y="128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152054</xdr:rowOff>
    </xdr:from>
    <xdr:ext cx="469744" cy="259045"/>
    <xdr:sp macro="" textlink="">
      <xdr:nvSpPr>
        <xdr:cNvPr id="202" name="テキスト ボックス 201"/>
        <xdr:cNvSpPr txBox="1"/>
      </xdr:nvSpPr>
      <xdr:spPr>
        <a:xfrm>
          <a:off x="2673428" y="1266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127000</xdr:rowOff>
    </xdr:from>
    <xdr:to>
      <xdr:col>10</xdr:col>
      <xdr:colOff>165100</xdr:colOff>
      <xdr:row>76</xdr:row>
      <xdr:rowOff>57150</xdr:rowOff>
    </xdr:to>
    <xdr:sp macro="" textlink="">
      <xdr:nvSpPr>
        <xdr:cNvPr id="203" name="楕円 202"/>
        <xdr:cNvSpPr/>
      </xdr:nvSpPr>
      <xdr:spPr>
        <a:xfrm>
          <a:off x="1968500" y="129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73677</xdr:rowOff>
    </xdr:from>
    <xdr:ext cx="469744" cy="259045"/>
    <xdr:sp macro="" textlink="">
      <xdr:nvSpPr>
        <xdr:cNvPr id="204" name="テキスト ボックス 203"/>
        <xdr:cNvSpPr txBox="1"/>
      </xdr:nvSpPr>
      <xdr:spPr>
        <a:xfrm>
          <a:off x="1784428" y="127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50364</xdr:rowOff>
    </xdr:from>
    <xdr:to>
      <xdr:col>6</xdr:col>
      <xdr:colOff>38100</xdr:colOff>
      <xdr:row>75</xdr:row>
      <xdr:rowOff>151964</xdr:rowOff>
    </xdr:to>
    <xdr:sp macro="" textlink="">
      <xdr:nvSpPr>
        <xdr:cNvPr id="205" name="楕円 204"/>
        <xdr:cNvSpPr/>
      </xdr:nvSpPr>
      <xdr:spPr>
        <a:xfrm>
          <a:off x="1079500" y="129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168491</xdr:rowOff>
    </xdr:from>
    <xdr:ext cx="469744" cy="259045"/>
    <xdr:sp macro="" textlink="">
      <xdr:nvSpPr>
        <xdr:cNvPr id="206" name="テキスト ボックス 205"/>
        <xdr:cNvSpPr txBox="1"/>
      </xdr:nvSpPr>
      <xdr:spPr>
        <a:xfrm>
          <a:off x="895428" y="126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153696</xdr:rowOff>
    </xdr:from>
    <xdr:to>
      <xdr:col>24</xdr:col>
      <xdr:colOff>63500</xdr:colOff>
      <xdr:row>98</xdr:row>
      <xdr:rowOff>1639</xdr:rowOff>
    </xdr:to>
    <xdr:cxnSp macro="">
      <xdr:nvCxnSpPr>
        <xdr:cNvPr id="236" name="直線コネクタ 235"/>
        <xdr:cNvCxnSpPr/>
      </xdr:nvCxnSpPr>
      <xdr:spPr>
        <a:xfrm flipV="1">
          <a:off x="3797300" y="16784346"/>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1639</xdr:rowOff>
    </xdr:from>
    <xdr:to>
      <xdr:col>19</xdr:col>
      <xdr:colOff>177800</xdr:colOff>
      <xdr:row>98</xdr:row>
      <xdr:rowOff>24358</xdr:rowOff>
    </xdr:to>
    <xdr:cxnSp macro="">
      <xdr:nvCxnSpPr>
        <xdr:cNvPr id="239" name="直線コネクタ 238"/>
        <xdr:cNvCxnSpPr/>
      </xdr:nvCxnSpPr>
      <xdr:spPr>
        <a:xfrm flipV="1">
          <a:off x="2908300" y="16803739"/>
          <a:ext cx="8890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24358</xdr:rowOff>
    </xdr:from>
    <xdr:to>
      <xdr:col>15</xdr:col>
      <xdr:colOff>50800</xdr:colOff>
      <xdr:row>98</xdr:row>
      <xdr:rowOff>67754</xdr:rowOff>
    </xdr:to>
    <xdr:cxnSp macro="">
      <xdr:nvCxnSpPr>
        <xdr:cNvPr id="242" name="直線コネクタ 241"/>
        <xdr:cNvCxnSpPr/>
      </xdr:nvCxnSpPr>
      <xdr:spPr>
        <a:xfrm flipV="1">
          <a:off x="2019300" y="16826458"/>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67754</xdr:rowOff>
    </xdr:from>
    <xdr:to>
      <xdr:col>10</xdr:col>
      <xdr:colOff>114300</xdr:colOff>
      <xdr:row>98</xdr:row>
      <xdr:rowOff>77496</xdr:rowOff>
    </xdr:to>
    <xdr:cxnSp macro="">
      <xdr:nvCxnSpPr>
        <xdr:cNvPr id="245" name="直線コネクタ 244"/>
        <xdr:cNvCxnSpPr/>
      </xdr:nvCxnSpPr>
      <xdr:spPr>
        <a:xfrm flipV="1">
          <a:off x="1130300" y="16869854"/>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102896</xdr:rowOff>
    </xdr:from>
    <xdr:to>
      <xdr:col>24</xdr:col>
      <xdr:colOff>114300</xdr:colOff>
      <xdr:row>98</xdr:row>
      <xdr:rowOff>33046</xdr:rowOff>
    </xdr:to>
    <xdr:sp macro="" textlink="">
      <xdr:nvSpPr>
        <xdr:cNvPr id="255" name="楕円 254"/>
        <xdr:cNvSpPr/>
      </xdr:nvSpPr>
      <xdr:spPr>
        <a:xfrm>
          <a:off x="4584700" y="167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17823</xdr:rowOff>
    </xdr:from>
    <xdr:ext cx="534377" cy="259045"/>
    <xdr:sp macro="" textlink="">
      <xdr:nvSpPr>
        <xdr:cNvPr id="256" name="扶助費該当値テキスト"/>
        <xdr:cNvSpPr txBox="1"/>
      </xdr:nvSpPr>
      <xdr:spPr>
        <a:xfrm>
          <a:off x="4686300" y="1664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122289</xdr:rowOff>
    </xdr:from>
    <xdr:to>
      <xdr:col>20</xdr:col>
      <xdr:colOff>38100</xdr:colOff>
      <xdr:row>98</xdr:row>
      <xdr:rowOff>52439</xdr:rowOff>
    </xdr:to>
    <xdr:sp macro="" textlink="">
      <xdr:nvSpPr>
        <xdr:cNvPr id="257" name="楕円 256"/>
        <xdr:cNvSpPr/>
      </xdr:nvSpPr>
      <xdr:spPr>
        <a:xfrm>
          <a:off x="3746500" y="167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43566</xdr:rowOff>
    </xdr:from>
    <xdr:ext cx="534377" cy="259045"/>
    <xdr:sp macro="" textlink="">
      <xdr:nvSpPr>
        <xdr:cNvPr id="258" name="テキスト ボックス 257"/>
        <xdr:cNvSpPr txBox="1"/>
      </xdr:nvSpPr>
      <xdr:spPr>
        <a:xfrm>
          <a:off x="3530111" y="168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145008</xdr:rowOff>
    </xdr:from>
    <xdr:to>
      <xdr:col>15</xdr:col>
      <xdr:colOff>101600</xdr:colOff>
      <xdr:row>98</xdr:row>
      <xdr:rowOff>75158</xdr:rowOff>
    </xdr:to>
    <xdr:sp macro="" textlink="">
      <xdr:nvSpPr>
        <xdr:cNvPr id="259" name="楕円 258"/>
        <xdr:cNvSpPr/>
      </xdr:nvSpPr>
      <xdr:spPr>
        <a:xfrm>
          <a:off x="2857500" y="167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66285</xdr:rowOff>
    </xdr:from>
    <xdr:ext cx="534377" cy="259045"/>
    <xdr:sp macro="" textlink="">
      <xdr:nvSpPr>
        <xdr:cNvPr id="260" name="テキスト ボックス 259"/>
        <xdr:cNvSpPr txBox="1"/>
      </xdr:nvSpPr>
      <xdr:spPr>
        <a:xfrm>
          <a:off x="2641111" y="168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16954</xdr:rowOff>
    </xdr:from>
    <xdr:to>
      <xdr:col>10</xdr:col>
      <xdr:colOff>165100</xdr:colOff>
      <xdr:row>98</xdr:row>
      <xdr:rowOff>118554</xdr:rowOff>
    </xdr:to>
    <xdr:sp macro="" textlink="">
      <xdr:nvSpPr>
        <xdr:cNvPr id="261" name="楕円 260"/>
        <xdr:cNvSpPr/>
      </xdr:nvSpPr>
      <xdr:spPr>
        <a:xfrm>
          <a:off x="1968500" y="168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109681</xdr:rowOff>
    </xdr:from>
    <xdr:ext cx="534377" cy="259045"/>
    <xdr:sp macro="" textlink="">
      <xdr:nvSpPr>
        <xdr:cNvPr id="262" name="テキスト ボックス 261"/>
        <xdr:cNvSpPr txBox="1"/>
      </xdr:nvSpPr>
      <xdr:spPr>
        <a:xfrm>
          <a:off x="1752111" y="1691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26696</xdr:rowOff>
    </xdr:from>
    <xdr:to>
      <xdr:col>6</xdr:col>
      <xdr:colOff>38100</xdr:colOff>
      <xdr:row>98</xdr:row>
      <xdr:rowOff>128296</xdr:rowOff>
    </xdr:to>
    <xdr:sp macro="" textlink="">
      <xdr:nvSpPr>
        <xdr:cNvPr id="263" name="楕円 262"/>
        <xdr:cNvSpPr/>
      </xdr:nvSpPr>
      <xdr:spPr>
        <a:xfrm>
          <a:off x="1079500" y="16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119423</xdr:rowOff>
    </xdr:from>
    <xdr:ext cx="534377" cy="259045"/>
    <xdr:sp macro="" textlink="">
      <xdr:nvSpPr>
        <xdr:cNvPr id="264" name="テキスト ボックス 263"/>
        <xdr:cNvSpPr txBox="1"/>
      </xdr:nvSpPr>
      <xdr:spPr>
        <a:xfrm>
          <a:off x="863111" y="169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98076</xdr:rowOff>
    </xdr:from>
    <xdr:to>
      <xdr:col>55</xdr:col>
      <xdr:colOff>0</xdr:colOff>
      <xdr:row>34</xdr:row>
      <xdr:rowOff>134157</xdr:rowOff>
    </xdr:to>
    <xdr:cxnSp macro="">
      <xdr:nvCxnSpPr>
        <xdr:cNvPr id="293" name="直線コネクタ 292"/>
        <xdr:cNvCxnSpPr/>
      </xdr:nvCxnSpPr>
      <xdr:spPr>
        <a:xfrm>
          <a:off x="9639300" y="5927376"/>
          <a:ext cx="8382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83198</xdr:rowOff>
    </xdr:from>
    <xdr:to>
      <xdr:col>50</xdr:col>
      <xdr:colOff>114300</xdr:colOff>
      <xdr:row>34</xdr:row>
      <xdr:rowOff>98076</xdr:rowOff>
    </xdr:to>
    <xdr:cxnSp macro="">
      <xdr:nvCxnSpPr>
        <xdr:cNvPr id="296" name="直線コネクタ 295"/>
        <xdr:cNvCxnSpPr/>
      </xdr:nvCxnSpPr>
      <xdr:spPr>
        <a:xfrm>
          <a:off x="8750300" y="5912498"/>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38392</xdr:rowOff>
    </xdr:from>
    <xdr:to>
      <xdr:col>45</xdr:col>
      <xdr:colOff>177800</xdr:colOff>
      <xdr:row>34</xdr:row>
      <xdr:rowOff>83198</xdr:rowOff>
    </xdr:to>
    <xdr:cxnSp macro="">
      <xdr:nvCxnSpPr>
        <xdr:cNvPr id="299" name="直線コネクタ 298"/>
        <xdr:cNvCxnSpPr/>
      </xdr:nvCxnSpPr>
      <xdr:spPr>
        <a:xfrm>
          <a:off x="7861300" y="5867692"/>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38392</xdr:rowOff>
    </xdr:from>
    <xdr:to>
      <xdr:col>41</xdr:col>
      <xdr:colOff>50800</xdr:colOff>
      <xdr:row>34</xdr:row>
      <xdr:rowOff>59214</xdr:rowOff>
    </xdr:to>
    <xdr:cxnSp macro="">
      <xdr:nvCxnSpPr>
        <xdr:cNvPr id="302" name="直線コネクタ 301"/>
        <xdr:cNvCxnSpPr/>
      </xdr:nvCxnSpPr>
      <xdr:spPr>
        <a:xfrm flipV="1">
          <a:off x="6972300" y="5867692"/>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83357</xdr:rowOff>
    </xdr:from>
    <xdr:to>
      <xdr:col>55</xdr:col>
      <xdr:colOff>50800</xdr:colOff>
      <xdr:row>35</xdr:row>
      <xdr:rowOff>13507</xdr:rowOff>
    </xdr:to>
    <xdr:sp macro="" textlink="">
      <xdr:nvSpPr>
        <xdr:cNvPr id="312" name="楕円 311"/>
        <xdr:cNvSpPr/>
      </xdr:nvSpPr>
      <xdr:spPr>
        <a:xfrm>
          <a:off x="10426700" y="59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106234</xdr:rowOff>
    </xdr:from>
    <xdr:ext cx="534377" cy="259045"/>
    <xdr:sp macro="" textlink="">
      <xdr:nvSpPr>
        <xdr:cNvPr id="313" name="補助費等該当値テキスト"/>
        <xdr:cNvSpPr txBox="1"/>
      </xdr:nvSpPr>
      <xdr:spPr>
        <a:xfrm>
          <a:off x="10528300" y="576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47276</xdr:rowOff>
    </xdr:from>
    <xdr:to>
      <xdr:col>50</xdr:col>
      <xdr:colOff>165100</xdr:colOff>
      <xdr:row>34</xdr:row>
      <xdr:rowOff>148876</xdr:rowOff>
    </xdr:to>
    <xdr:sp macro="" textlink="">
      <xdr:nvSpPr>
        <xdr:cNvPr id="314" name="楕円 313"/>
        <xdr:cNvSpPr/>
      </xdr:nvSpPr>
      <xdr:spPr>
        <a:xfrm>
          <a:off x="9588500" y="58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165403</xdr:rowOff>
    </xdr:from>
    <xdr:ext cx="534377" cy="259045"/>
    <xdr:sp macro="" textlink="">
      <xdr:nvSpPr>
        <xdr:cNvPr id="315" name="テキスト ボックス 314"/>
        <xdr:cNvSpPr txBox="1"/>
      </xdr:nvSpPr>
      <xdr:spPr>
        <a:xfrm>
          <a:off x="9372111" y="56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32398</xdr:rowOff>
    </xdr:from>
    <xdr:to>
      <xdr:col>46</xdr:col>
      <xdr:colOff>38100</xdr:colOff>
      <xdr:row>34</xdr:row>
      <xdr:rowOff>133998</xdr:rowOff>
    </xdr:to>
    <xdr:sp macro="" textlink="">
      <xdr:nvSpPr>
        <xdr:cNvPr id="316" name="楕円 315"/>
        <xdr:cNvSpPr/>
      </xdr:nvSpPr>
      <xdr:spPr>
        <a:xfrm>
          <a:off x="8699500" y="58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150525</xdr:rowOff>
    </xdr:from>
    <xdr:ext cx="534377" cy="259045"/>
    <xdr:sp macro="" textlink="">
      <xdr:nvSpPr>
        <xdr:cNvPr id="317" name="テキスト ボックス 316"/>
        <xdr:cNvSpPr txBox="1"/>
      </xdr:nvSpPr>
      <xdr:spPr>
        <a:xfrm>
          <a:off x="8483111" y="563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159042</xdr:rowOff>
    </xdr:from>
    <xdr:to>
      <xdr:col>41</xdr:col>
      <xdr:colOff>101600</xdr:colOff>
      <xdr:row>34</xdr:row>
      <xdr:rowOff>89192</xdr:rowOff>
    </xdr:to>
    <xdr:sp macro="" textlink="">
      <xdr:nvSpPr>
        <xdr:cNvPr id="318" name="楕円 317"/>
        <xdr:cNvSpPr/>
      </xdr:nvSpPr>
      <xdr:spPr>
        <a:xfrm>
          <a:off x="7810500" y="581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105719</xdr:rowOff>
    </xdr:from>
    <xdr:ext cx="534377" cy="259045"/>
    <xdr:sp macro="" textlink="">
      <xdr:nvSpPr>
        <xdr:cNvPr id="319" name="テキスト ボックス 318"/>
        <xdr:cNvSpPr txBox="1"/>
      </xdr:nvSpPr>
      <xdr:spPr>
        <a:xfrm>
          <a:off x="7594111" y="559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8414</xdr:rowOff>
    </xdr:from>
    <xdr:to>
      <xdr:col>36</xdr:col>
      <xdr:colOff>165100</xdr:colOff>
      <xdr:row>34</xdr:row>
      <xdr:rowOff>110014</xdr:rowOff>
    </xdr:to>
    <xdr:sp macro="" textlink="">
      <xdr:nvSpPr>
        <xdr:cNvPr id="320" name="楕円 319"/>
        <xdr:cNvSpPr/>
      </xdr:nvSpPr>
      <xdr:spPr>
        <a:xfrm>
          <a:off x="6921500" y="58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126541</xdr:rowOff>
    </xdr:from>
    <xdr:ext cx="534377" cy="259045"/>
    <xdr:sp macro="" textlink="">
      <xdr:nvSpPr>
        <xdr:cNvPr id="321" name="テキスト ボックス 320"/>
        <xdr:cNvSpPr txBox="1"/>
      </xdr:nvSpPr>
      <xdr:spPr>
        <a:xfrm>
          <a:off x="6705111" y="56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71748</xdr:rowOff>
    </xdr:from>
    <xdr:to>
      <xdr:col>55</xdr:col>
      <xdr:colOff>0</xdr:colOff>
      <xdr:row>56</xdr:row>
      <xdr:rowOff>11303</xdr:rowOff>
    </xdr:to>
    <xdr:cxnSp macro="">
      <xdr:nvCxnSpPr>
        <xdr:cNvPr id="351" name="直線コネクタ 350"/>
        <xdr:cNvCxnSpPr/>
      </xdr:nvCxnSpPr>
      <xdr:spPr>
        <a:xfrm flipV="1">
          <a:off x="9639300" y="9501498"/>
          <a:ext cx="838200" cy="1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11303</xdr:rowOff>
    </xdr:from>
    <xdr:to>
      <xdr:col>50</xdr:col>
      <xdr:colOff>114300</xdr:colOff>
      <xdr:row>56</xdr:row>
      <xdr:rowOff>20924</xdr:rowOff>
    </xdr:to>
    <xdr:cxnSp macro="">
      <xdr:nvCxnSpPr>
        <xdr:cNvPr id="354" name="直線コネクタ 353"/>
        <xdr:cNvCxnSpPr/>
      </xdr:nvCxnSpPr>
      <xdr:spPr>
        <a:xfrm flipV="1">
          <a:off x="8750300" y="9612503"/>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16237</xdr:rowOff>
    </xdr:from>
    <xdr:to>
      <xdr:col>45</xdr:col>
      <xdr:colOff>177800</xdr:colOff>
      <xdr:row>56</xdr:row>
      <xdr:rowOff>20924</xdr:rowOff>
    </xdr:to>
    <xdr:cxnSp macro="">
      <xdr:nvCxnSpPr>
        <xdr:cNvPr id="357" name="直線コネクタ 356"/>
        <xdr:cNvCxnSpPr/>
      </xdr:nvCxnSpPr>
      <xdr:spPr>
        <a:xfrm>
          <a:off x="7861300" y="9274537"/>
          <a:ext cx="889000" cy="3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12827</xdr:rowOff>
    </xdr:from>
    <xdr:to>
      <xdr:col>41</xdr:col>
      <xdr:colOff>50800</xdr:colOff>
      <xdr:row>54</xdr:row>
      <xdr:rowOff>16237</xdr:rowOff>
    </xdr:to>
    <xdr:cxnSp macro="">
      <xdr:nvCxnSpPr>
        <xdr:cNvPr id="360" name="直線コネクタ 359"/>
        <xdr:cNvCxnSpPr/>
      </xdr:nvCxnSpPr>
      <xdr:spPr>
        <a:xfrm>
          <a:off x="6972300" y="927112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20948</xdr:rowOff>
    </xdr:from>
    <xdr:to>
      <xdr:col>55</xdr:col>
      <xdr:colOff>50800</xdr:colOff>
      <xdr:row>55</xdr:row>
      <xdr:rowOff>122548</xdr:rowOff>
    </xdr:to>
    <xdr:sp macro="" textlink="">
      <xdr:nvSpPr>
        <xdr:cNvPr id="370" name="楕円 369"/>
        <xdr:cNvSpPr/>
      </xdr:nvSpPr>
      <xdr:spPr>
        <a:xfrm>
          <a:off x="10426700" y="94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43825</xdr:rowOff>
    </xdr:from>
    <xdr:ext cx="534377" cy="259045"/>
    <xdr:sp macro="" textlink="">
      <xdr:nvSpPr>
        <xdr:cNvPr id="371" name="普通建設事業費該当値テキスト"/>
        <xdr:cNvSpPr txBox="1"/>
      </xdr:nvSpPr>
      <xdr:spPr>
        <a:xfrm>
          <a:off x="10528300" y="93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131953</xdr:rowOff>
    </xdr:from>
    <xdr:to>
      <xdr:col>50</xdr:col>
      <xdr:colOff>165100</xdr:colOff>
      <xdr:row>56</xdr:row>
      <xdr:rowOff>62103</xdr:rowOff>
    </xdr:to>
    <xdr:sp macro="" textlink="">
      <xdr:nvSpPr>
        <xdr:cNvPr id="372" name="楕円 371"/>
        <xdr:cNvSpPr/>
      </xdr:nvSpPr>
      <xdr:spPr>
        <a:xfrm>
          <a:off x="9588500" y="95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78630</xdr:rowOff>
    </xdr:from>
    <xdr:ext cx="534377" cy="259045"/>
    <xdr:sp macro="" textlink="">
      <xdr:nvSpPr>
        <xdr:cNvPr id="373" name="テキスト ボックス 372"/>
        <xdr:cNvSpPr txBox="1"/>
      </xdr:nvSpPr>
      <xdr:spPr>
        <a:xfrm>
          <a:off x="9372111" y="93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141574</xdr:rowOff>
    </xdr:from>
    <xdr:to>
      <xdr:col>46</xdr:col>
      <xdr:colOff>38100</xdr:colOff>
      <xdr:row>56</xdr:row>
      <xdr:rowOff>71724</xdr:rowOff>
    </xdr:to>
    <xdr:sp macro="" textlink="">
      <xdr:nvSpPr>
        <xdr:cNvPr id="374" name="楕円 373"/>
        <xdr:cNvSpPr/>
      </xdr:nvSpPr>
      <xdr:spPr>
        <a:xfrm>
          <a:off x="8699500" y="95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88251</xdr:rowOff>
    </xdr:from>
    <xdr:ext cx="534377" cy="259045"/>
    <xdr:sp macro="" textlink="">
      <xdr:nvSpPr>
        <xdr:cNvPr id="375" name="テキスト ボックス 374"/>
        <xdr:cNvSpPr txBox="1"/>
      </xdr:nvSpPr>
      <xdr:spPr>
        <a:xfrm>
          <a:off x="8483111" y="93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136887</xdr:rowOff>
    </xdr:from>
    <xdr:to>
      <xdr:col>41</xdr:col>
      <xdr:colOff>101600</xdr:colOff>
      <xdr:row>54</xdr:row>
      <xdr:rowOff>67037</xdr:rowOff>
    </xdr:to>
    <xdr:sp macro="" textlink="">
      <xdr:nvSpPr>
        <xdr:cNvPr id="376" name="楕円 375"/>
        <xdr:cNvSpPr/>
      </xdr:nvSpPr>
      <xdr:spPr>
        <a:xfrm>
          <a:off x="7810500" y="92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83564</xdr:rowOff>
    </xdr:from>
    <xdr:ext cx="534377" cy="259045"/>
    <xdr:sp macro="" textlink="">
      <xdr:nvSpPr>
        <xdr:cNvPr id="377" name="テキスト ボックス 376"/>
        <xdr:cNvSpPr txBox="1"/>
      </xdr:nvSpPr>
      <xdr:spPr>
        <a:xfrm>
          <a:off x="7594111" y="89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133477</xdr:rowOff>
    </xdr:from>
    <xdr:to>
      <xdr:col>36</xdr:col>
      <xdr:colOff>165100</xdr:colOff>
      <xdr:row>54</xdr:row>
      <xdr:rowOff>63627</xdr:rowOff>
    </xdr:to>
    <xdr:sp macro="" textlink="">
      <xdr:nvSpPr>
        <xdr:cNvPr id="378" name="楕円 377"/>
        <xdr:cNvSpPr/>
      </xdr:nvSpPr>
      <xdr:spPr>
        <a:xfrm>
          <a:off x="6921500" y="9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80154</xdr:rowOff>
    </xdr:from>
    <xdr:ext cx="534377" cy="259045"/>
    <xdr:sp macro="" textlink="">
      <xdr:nvSpPr>
        <xdr:cNvPr id="379" name="テキスト ボックス 378"/>
        <xdr:cNvSpPr txBox="1"/>
      </xdr:nvSpPr>
      <xdr:spPr>
        <a:xfrm>
          <a:off x="6705111" y="899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54367</xdr:rowOff>
    </xdr:from>
    <xdr:to>
      <xdr:col>55</xdr:col>
      <xdr:colOff>0</xdr:colOff>
      <xdr:row>78</xdr:row>
      <xdr:rowOff>163573</xdr:rowOff>
    </xdr:to>
    <xdr:cxnSp macro="">
      <xdr:nvCxnSpPr>
        <xdr:cNvPr id="410" name="直線コネクタ 409"/>
        <xdr:cNvCxnSpPr/>
      </xdr:nvCxnSpPr>
      <xdr:spPr>
        <a:xfrm>
          <a:off x="9639300" y="13427467"/>
          <a:ext cx="8382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159686</xdr:rowOff>
    </xdr:from>
    <xdr:to>
      <xdr:col>50</xdr:col>
      <xdr:colOff>114300</xdr:colOff>
      <xdr:row>78</xdr:row>
      <xdr:rowOff>54367</xdr:rowOff>
    </xdr:to>
    <xdr:cxnSp macro="">
      <xdr:nvCxnSpPr>
        <xdr:cNvPr id="413" name="直線コネクタ 412"/>
        <xdr:cNvCxnSpPr/>
      </xdr:nvCxnSpPr>
      <xdr:spPr>
        <a:xfrm>
          <a:off x="8750300" y="13361336"/>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287</xdr:rowOff>
    </xdr:from>
    <xdr:to>
      <xdr:col>45</xdr:col>
      <xdr:colOff>177800</xdr:colOff>
      <xdr:row>77</xdr:row>
      <xdr:rowOff>159686</xdr:rowOff>
    </xdr:to>
    <xdr:cxnSp macro="">
      <xdr:nvCxnSpPr>
        <xdr:cNvPr id="416" name="直線コネクタ 415"/>
        <xdr:cNvCxnSpPr/>
      </xdr:nvCxnSpPr>
      <xdr:spPr>
        <a:xfrm>
          <a:off x="7861300" y="12687587"/>
          <a:ext cx="889000" cy="6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287</xdr:rowOff>
    </xdr:from>
    <xdr:to>
      <xdr:col>41</xdr:col>
      <xdr:colOff>50800</xdr:colOff>
      <xdr:row>75</xdr:row>
      <xdr:rowOff>166870</xdr:rowOff>
    </xdr:to>
    <xdr:cxnSp macro="">
      <xdr:nvCxnSpPr>
        <xdr:cNvPr id="419" name="直線コネクタ 418"/>
        <xdr:cNvCxnSpPr/>
      </xdr:nvCxnSpPr>
      <xdr:spPr>
        <a:xfrm flipV="1">
          <a:off x="6972300" y="12687587"/>
          <a:ext cx="889000" cy="33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112773</xdr:rowOff>
    </xdr:from>
    <xdr:to>
      <xdr:col>55</xdr:col>
      <xdr:colOff>50800</xdr:colOff>
      <xdr:row>79</xdr:row>
      <xdr:rowOff>42923</xdr:rowOff>
    </xdr:to>
    <xdr:sp macro="" textlink="">
      <xdr:nvSpPr>
        <xdr:cNvPr id="429" name="楕円 428"/>
        <xdr:cNvSpPr/>
      </xdr:nvSpPr>
      <xdr:spPr>
        <a:xfrm>
          <a:off x="10426700" y="134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27700</xdr:rowOff>
    </xdr:from>
    <xdr:ext cx="469744" cy="259045"/>
    <xdr:sp macro="" textlink="">
      <xdr:nvSpPr>
        <xdr:cNvPr id="430" name="普通建設事業費 （ うち新規整備　）該当値テキスト"/>
        <xdr:cNvSpPr txBox="1"/>
      </xdr:nvSpPr>
      <xdr:spPr>
        <a:xfrm>
          <a:off x="10528300" y="1340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3567</xdr:rowOff>
    </xdr:from>
    <xdr:to>
      <xdr:col>50</xdr:col>
      <xdr:colOff>165100</xdr:colOff>
      <xdr:row>78</xdr:row>
      <xdr:rowOff>105167</xdr:rowOff>
    </xdr:to>
    <xdr:sp macro="" textlink="">
      <xdr:nvSpPr>
        <xdr:cNvPr id="431" name="楕円 430"/>
        <xdr:cNvSpPr/>
      </xdr:nvSpPr>
      <xdr:spPr>
        <a:xfrm>
          <a:off x="9588500" y="133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96294</xdr:rowOff>
    </xdr:from>
    <xdr:ext cx="469744" cy="259045"/>
    <xdr:sp macro="" textlink="">
      <xdr:nvSpPr>
        <xdr:cNvPr id="432" name="テキスト ボックス 431"/>
        <xdr:cNvSpPr txBox="1"/>
      </xdr:nvSpPr>
      <xdr:spPr>
        <a:xfrm>
          <a:off x="9404428" y="1346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108886</xdr:rowOff>
    </xdr:from>
    <xdr:to>
      <xdr:col>46</xdr:col>
      <xdr:colOff>38100</xdr:colOff>
      <xdr:row>78</xdr:row>
      <xdr:rowOff>39036</xdr:rowOff>
    </xdr:to>
    <xdr:sp macro="" textlink="">
      <xdr:nvSpPr>
        <xdr:cNvPr id="433" name="楕円 432"/>
        <xdr:cNvSpPr/>
      </xdr:nvSpPr>
      <xdr:spPr>
        <a:xfrm>
          <a:off x="8699500" y="133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30163</xdr:rowOff>
    </xdr:from>
    <xdr:ext cx="469744" cy="259045"/>
    <xdr:sp macro="" textlink="">
      <xdr:nvSpPr>
        <xdr:cNvPr id="434" name="テキスト ボックス 433"/>
        <xdr:cNvSpPr txBox="1"/>
      </xdr:nvSpPr>
      <xdr:spPr>
        <a:xfrm>
          <a:off x="8515428" y="134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120937</xdr:rowOff>
    </xdr:from>
    <xdr:to>
      <xdr:col>41</xdr:col>
      <xdr:colOff>101600</xdr:colOff>
      <xdr:row>74</xdr:row>
      <xdr:rowOff>51087</xdr:rowOff>
    </xdr:to>
    <xdr:sp macro="" textlink="">
      <xdr:nvSpPr>
        <xdr:cNvPr id="435" name="楕円 434"/>
        <xdr:cNvSpPr/>
      </xdr:nvSpPr>
      <xdr:spPr>
        <a:xfrm>
          <a:off x="7810500" y="126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67614</xdr:rowOff>
    </xdr:from>
    <xdr:ext cx="534377" cy="259045"/>
    <xdr:sp macro="" textlink="">
      <xdr:nvSpPr>
        <xdr:cNvPr id="436" name="テキスト ボックス 435"/>
        <xdr:cNvSpPr txBox="1"/>
      </xdr:nvSpPr>
      <xdr:spPr>
        <a:xfrm>
          <a:off x="7594111" y="124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116070</xdr:rowOff>
    </xdr:from>
    <xdr:to>
      <xdr:col>36</xdr:col>
      <xdr:colOff>165100</xdr:colOff>
      <xdr:row>76</xdr:row>
      <xdr:rowOff>46220</xdr:rowOff>
    </xdr:to>
    <xdr:sp macro="" textlink="">
      <xdr:nvSpPr>
        <xdr:cNvPr id="437" name="楕円 436"/>
        <xdr:cNvSpPr/>
      </xdr:nvSpPr>
      <xdr:spPr>
        <a:xfrm>
          <a:off x="6921500" y="129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37347</xdr:rowOff>
    </xdr:from>
    <xdr:ext cx="534377" cy="259045"/>
    <xdr:sp macro="" textlink="">
      <xdr:nvSpPr>
        <xdr:cNvPr id="438" name="テキスト ボックス 437"/>
        <xdr:cNvSpPr txBox="1"/>
      </xdr:nvSpPr>
      <xdr:spPr>
        <a:xfrm>
          <a:off x="6705111" y="1306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3093</xdr:rowOff>
    </xdr:from>
    <xdr:to>
      <xdr:col>55</xdr:col>
      <xdr:colOff>0</xdr:colOff>
      <xdr:row>96</xdr:row>
      <xdr:rowOff>74625</xdr:rowOff>
    </xdr:to>
    <xdr:cxnSp macro="">
      <xdr:nvCxnSpPr>
        <xdr:cNvPr id="467" name="直線コネクタ 466"/>
        <xdr:cNvCxnSpPr/>
      </xdr:nvCxnSpPr>
      <xdr:spPr>
        <a:xfrm flipV="1">
          <a:off x="9639300" y="16462293"/>
          <a:ext cx="8382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74625</xdr:rowOff>
    </xdr:from>
    <xdr:to>
      <xdr:col>50</xdr:col>
      <xdr:colOff>114300</xdr:colOff>
      <xdr:row>96</xdr:row>
      <xdr:rowOff>126251</xdr:rowOff>
    </xdr:to>
    <xdr:cxnSp macro="">
      <xdr:nvCxnSpPr>
        <xdr:cNvPr id="470" name="直線コネクタ 469"/>
        <xdr:cNvCxnSpPr/>
      </xdr:nvCxnSpPr>
      <xdr:spPr>
        <a:xfrm flipV="1">
          <a:off x="8750300" y="16533825"/>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126251</xdr:rowOff>
    </xdr:from>
    <xdr:to>
      <xdr:col>45</xdr:col>
      <xdr:colOff>177800</xdr:colOff>
      <xdr:row>96</xdr:row>
      <xdr:rowOff>145396</xdr:rowOff>
    </xdr:to>
    <xdr:cxnSp macro="">
      <xdr:nvCxnSpPr>
        <xdr:cNvPr id="473" name="直線コネクタ 472"/>
        <xdr:cNvCxnSpPr/>
      </xdr:nvCxnSpPr>
      <xdr:spPr>
        <a:xfrm flipV="1">
          <a:off x="7861300" y="16585451"/>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14656</xdr:rowOff>
    </xdr:from>
    <xdr:to>
      <xdr:col>41</xdr:col>
      <xdr:colOff>50800</xdr:colOff>
      <xdr:row>96</xdr:row>
      <xdr:rowOff>145396</xdr:rowOff>
    </xdr:to>
    <xdr:cxnSp macro="">
      <xdr:nvCxnSpPr>
        <xdr:cNvPr id="476" name="直線コネクタ 475"/>
        <xdr:cNvCxnSpPr/>
      </xdr:nvCxnSpPr>
      <xdr:spPr>
        <a:xfrm>
          <a:off x="6972300" y="16473856"/>
          <a:ext cx="889000" cy="1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123743</xdr:rowOff>
    </xdr:from>
    <xdr:to>
      <xdr:col>55</xdr:col>
      <xdr:colOff>50800</xdr:colOff>
      <xdr:row>96</xdr:row>
      <xdr:rowOff>53893</xdr:rowOff>
    </xdr:to>
    <xdr:sp macro="" textlink="">
      <xdr:nvSpPr>
        <xdr:cNvPr id="486" name="楕円 485"/>
        <xdr:cNvSpPr/>
      </xdr:nvSpPr>
      <xdr:spPr>
        <a:xfrm>
          <a:off x="10426700" y="164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146620</xdr:rowOff>
    </xdr:from>
    <xdr:ext cx="534377" cy="259045"/>
    <xdr:sp macro="" textlink="">
      <xdr:nvSpPr>
        <xdr:cNvPr id="487" name="普通建設事業費 （ うち更新整備　）該当値テキスト"/>
        <xdr:cNvSpPr txBox="1"/>
      </xdr:nvSpPr>
      <xdr:spPr>
        <a:xfrm>
          <a:off x="10528300" y="162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23825</xdr:rowOff>
    </xdr:from>
    <xdr:to>
      <xdr:col>50</xdr:col>
      <xdr:colOff>165100</xdr:colOff>
      <xdr:row>96</xdr:row>
      <xdr:rowOff>125425</xdr:rowOff>
    </xdr:to>
    <xdr:sp macro="" textlink="">
      <xdr:nvSpPr>
        <xdr:cNvPr id="488" name="楕円 487"/>
        <xdr:cNvSpPr/>
      </xdr:nvSpPr>
      <xdr:spPr>
        <a:xfrm>
          <a:off x="9588500" y="164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141952</xdr:rowOff>
    </xdr:from>
    <xdr:ext cx="534377" cy="259045"/>
    <xdr:sp macro="" textlink="">
      <xdr:nvSpPr>
        <xdr:cNvPr id="489" name="テキスト ボックス 488"/>
        <xdr:cNvSpPr txBox="1"/>
      </xdr:nvSpPr>
      <xdr:spPr>
        <a:xfrm>
          <a:off x="9372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75451</xdr:rowOff>
    </xdr:from>
    <xdr:to>
      <xdr:col>46</xdr:col>
      <xdr:colOff>38100</xdr:colOff>
      <xdr:row>97</xdr:row>
      <xdr:rowOff>5601</xdr:rowOff>
    </xdr:to>
    <xdr:sp macro="" textlink="">
      <xdr:nvSpPr>
        <xdr:cNvPr id="490" name="楕円 489"/>
        <xdr:cNvSpPr/>
      </xdr:nvSpPr>
      <xdr:spPr>
        <a:xfrm>
          <a:off x="8699500" y="165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168178</xdr:rowOff>
    </xdr:from>
    <xdr:ext cx="534377" cy="259045"/>
    <xdr:sp macro="" textlink="">
      <xdr:nvSpPr>
        <xdr:cNvPr id="491" name="テキスト ボックス 490"/>
        <xdr:cNvSpPr txBox="1"/>
      </xdr:nvSpPr>
      <xdr:spPr>
        <a:xfrm>
          <a:off x="8483111" y="1662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94596</xdr:rowOff>
    </xdr:from>
    <xdr:to>
      <xdr:col>41</xdr:col>
      <xdr:colOff>101600</xdr:colOff>
      <xdr:row>97</xdr:row>
      <xdr:rowOff>24746</xdr:rowOff>
    </xdr:to>
    <xdr:sp macro="" textlink="">
      <xdr:nvSpPr>
        <xdr:cNvPr id="492" name="楕円 491"/>
        <xdr:cNvSpPr/>
      </xdr:nvSpPr>
      <xdr:spPr>
        <a:xfrm>
          <a:off x="7810500" y="165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15873</xdr:rowOff>
    </xdr:from>
    <xdr:ext cx="534377" cy="259045"/>
    <xdr:sp macro="" textlink="">
      <xdr:nvSpPr>
        <xdr:cNvPr id="493" name="テキスト ボックス 492"/>
        <xdr:cNvSpPr txBox="1"/>
      </xdr:nvSpPr>
      <xdr:spPr>
        <a:xfrm>
          <a:off x="7594111" y="166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135306</xdr:rowOff>
    </xdr:from>
    <xdr:to>
      <xdr:col>36</xdr:col>
      <xdr:colOff>165100</xdr:colOff>
      <xdr:row>96</xdr:row>
      <xdr:rowOff>65456</xdr:rowOff>
    </xdr:to>
    <xdr:sp macro="" textlink="">
      <xdr:nvSpPr>
        <xdr:cNvPr id="494" name="楕円 493"/>
        <xdr:cNvSpPr/>
      </xdr:nvSpPr>
      <xdr:spPr>
        <a:xfrm>
          <a:off x="6921500" y="164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81983</xdr:rowOff>
    </xdr:from>
    <xdr:ext cx="534377" cy="259045"/>
    <xdr:sp macro="" textlink="">
      <xdr:nvSpPr>
        <xdr:cNvPr id="495" name="テキスト ボックス 494"/>
        <xdr:cNvSpPr txBox="1"/>
      </xdr:nvSpPr>
      <xdr:spPr>
        <a:xfrm>
          <a:off x="6705111" y="161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19838</xdr:rowOff>
    </xdr:from>
    <xdr:to>
      <xdr:col>85</xdr:col>
      <xdr:colOff>127000</xdr:colOff>
      <xdr:row>39</xdr:row>
      <xdr:rowOff>34925</xdr:rowOff>
    </xdr:to>
    <xdr:cxnSp macro="">
      <xdr:nvCxnSpPr>
        <xdr:cNvPr id="524" name="直線コネクタ 523"/>
        <xdr:cNvCxnSpPr/>
      </xdr:nvCxnSpPr>
      <xdr:spPr>
        <a:xfrm flipV="1">
          <a:off x="15481300" y="6706388"/>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34925</xdr:rowOff>
    </xdr:from>
    <xdr:to>
      <xdr:col>81</xdr:col>
      <xdr:colOff>50800</xdr:colOff>
      <xdr:row>39</xdr:row>
      <xdr:rowOff>39039</xdr:rowOff>
    </xdr:to>
    <xdr:cxnSp macro="">
      <xdr:nvCxnSpPr>
        <xdr:cNvPr id="527" name="直線コネクタ 526"/>
        <xdr:cNvCxnSpPr/>
      </xdr:nvCxnSpPr>
      <xdr:spPr>
        <a:xfrm flipV="1">
          <a:off x="14592300" y="672147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37973</xdr:rowOff>
    </xdr:from>
    <xdr:to>
      <xdr:col>76</xdr:col>
      <xdr:colOff>114300</xdr:colOff>
      <xdr:row>39</xdr:row>
      <xdr:rowOff>39039</xdr:rowOff>
    </xdr:to>
    <xdr:cxnSp macro="">
      <xdr:nvCxnSpPr>
        <xdr:cNvPr id="530" name="直線コネクタ 529"/>
        <xdr:cNvCxnSpPr/>
      </xdr:nvCxnSpPr>
      <xdr:spPr>
        <a:xfrm>
          <a:off x="13703300" y="672452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21171</xdr:rowOff>
    </xdr:from>
    <xdr:to>
      <xdr:col>71</xdr:col>
      <xdr:colOff>177800</xdr:colOff>
      <xdr:row>39</xdr:row>
      <xdr:rowOff>37973</xdr:rowOff>
    </xdr:to>
    <xdr:cxnSp macro="">
      <xdr:nvCxnSpPr>
        <xdr:cNvPr id="533" name="直線コネクタ 532"/>
        <xdr:cNvCxnSpPr/>
      </xdr:nvCxnSpPr>
      <xdr:spPr>
        <a:xfrm>
          <a:off x="12814300" y="6707721"/>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140488</xdr:rowOff>
    </xdr:from>
    <xdr:to>
      <xdr:col>85</xdr:col>
      <xdr:colOff>177800</xdr:colOff>
      <xdr:row>39</xdr:row>
      <xdr:rowOff>70638</xdr:rowOff>
    </xdr:to>
    <xdr:sp macro="" textlink="">
      <xdr:nvSpPr>
        <xdr:cNvPr id="543" name="楕円 542"/>
        <xdr:cNvSpPr/>
      </xdr:nvSpPr>
      <xdr:spPr>
        <a:xfrm>
          <a:off x="16268700" y="66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155575</xdr:rowOff>
    </xdr:from>
    <xdr:to>
      <xdr:col>81</xdr:col>
      <xdr:colOff>101600</xdr:colOff>
      <xdr:row>39</xdr:row>
      <xdr:rowOff>85725</xdr:rowOff>
    </xdr:to>
    <xdr:sp macro="" textlink="">
      <xdr:nvSpPr>
        <xdr:cNvPr id="545" name="楕円 544"/>
        <xdr:cNvSpPr/>
      </xdr:nvSpPr>
      <xdr:spPr>
        <a:xfrm>
          <a:off x="1543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76852</xdr:rowOff>
    </xdr:from>
    <xdr:ext cx="378565" cy="259045"/>
    <xdr:sp macro="" textlink="">
      <xdr:nvSpPr>
        <xdr:cNvPr id="546" name="テキスト ボックス 545"/>
        <xdr:cNvSpPr txBox="1"/>
      </xdr:nvSpPr>
      <xdr:spPr>
        <a:xfrm>
          <a:off x="15292017" y="676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159689</xdr:rowOff>
    </xdr:from>
    <xdr:to>
      <xdr:col>76</xdr:col>
      <xdr:colOff>165100</xdr:colOff>
      <xdr:row>39</xdr:row>
      <xdr:rowOff>89839</xdr:rowOff>
    </xdr:to>
    <xdr:sp macro="" textlink="">
      <xdr:nvSpPr>
        <xdr:cNvPr id="547" name="楕円 546"/>
        <xdr:cNvSpPr/>
      </xdr:nvSpPr>
      <xdr:spPr>
        <a:xfrm>
          <a:off x="14541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80966</xdr:rowOff>
    </xdr:from>
    <xdr:ext cx="378565" cy="259045"/>
    <xdr:sp macro="" textlink="">
      <xdr:nvSpPr>
        <xdr:cNvPr id="548" name="テキスト ボックス 547"/>
        <xdr:cNvSpPr txBox="1"/>
      </xdr:nvSpPr>
      <xdr:spPr>
        <a:xfrm>
          <a:off x="14403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158623</xdr:rowOff>
    </xdr:from>
    <xdr:to>
      <xdr:col>72</xdr:col>
      <xdr:colOff>38100</xdr:colOff>
      <xdr:row>39</xdr:row>
      <xdr:rowOff>88773</xdr:rowOff>
    </xdr:to>
    <xdr:sp macro="" textlink="">
      <xdr:nvSpPr>
        <xdr:cNvPr id="549" name="楕円 548"/>
        <xdr:cNvSpPr/>
      </xdr:nvSpPr>
      <xdr:spPr>
        <a:xfrm>
          <a:off x="13652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79900</xdr:rowOff>
    </xdr:from>
    <xdr:ext cx="378565" cy="259045"/>
    <xdr:sp macro="" textlink="">
      <xdr:nvSpPr>
        <xdr:cNvPr id="550" name="テキスト ボックス 549"/>
        <xdr:cNvSpPr txBox="1"/>
      </xdr:nvSpPr>
      <xdr:spPr>
        <a:xfrm>
          <a:off x="13514017" y="676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141821</xdr:rowOff>
    </xdr:from>
    <xdr:to>
      <xdr:col>67</xdr:col>
      <xdr:colOff>101600</xdr:colOff>
      <xdr:row>39</xdr:row>
      <xdr:rowOff>71971</xdr:rowOff>
    </xdr:to>
    <xdr:sp macro="" textlink="">
      <xdr:nvSpPr>
        <xdr:cNvPr id="551" name="楕円 550"/>
        <xdr:cNvSpPr/>
      </xdr:nvSpPr>
      <xdr:spPr>
        <a:xfrm>
          <a:off x="12763500" y="66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63098</xdr:rowOff>
    </xdr:from>
    <xdr:ext cx="378565" cy="259045"/>
    <xdr:sp macro="" textlink="">
      <xdr:nvSpPr>
        <xdr:cNvPr id="552" name="テキスト ボックス 551"/>
        <xdr:cNvSpPr txBox="1"/>
      </xdr:nvSpPr>
      <xdr:spPr>
        <a:xfrm>
          <a:off x="12625017" y="674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72606</xdr:rowOff>
    </xdr:from>
    <xdr:to>
      <xdr:col>85</xdr:col>
      <xdr:colOff>127000</xdr:colOff>
      <xdr:row>72</xdr:row>
      <xdr:rowOff>95894</xdr:rowOff>
    </xdr:to>
    <xdr:cxnSp macro="">
      <xdr:nvCxnSpPr>
        <xdr:cNvPr id="627" name="直線コネクタ 626"/>
        <xdr:cNvCxnSpPr/>
      </xdr:nvCxnSpPr>
      <xdr:spPr>
        <a:xfrm>
          <a:off x="15481300" y="12417006"/>
          <a:ext cx="8382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49317</xdr:rowOff>
    </xdr:from>
    <xdr:to>
      <xdr:col>81</xdr:col>
      <xdr:colOff>50800</xdr:colOff>
      <xdr:row>72</xdr:row>
      <xdr:rowOff>72606</xdr:rowOff>
    </xdr:to>
    <xdr:cxnSp macro="">
      <xdr:nvCxnSpPr>
        <xdr:cNvPr id="630" name="直線コネクタ 629"/>
        <xdr:cNvCxnSpPr/>
      </xdr:nvCxnSpPr>
      <xdr:spPr>
        <a:xfrm>
          <a:off x="14592300" y="12393717"/>
          <a:ext cx="889000" cy="2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14484</xdr:rowOff>
    </xdr:from>
    <xdr:to>
      <xdr:col>76</xdr:col>
      <xdr:colOff>114300</xdr:colOff>
      <xdr:row>72</xdr:row>
      <xdr:rowOff>49317</xdr:rowOff>
    </xdr:to>
    <xdr:cxnSp macro="">
      <xdr:nvCxnSpPr>
        <xdr:cNvPr id="633" name="直線コネクタ 632"/>
        <xdr:cNvCxnSpPr/>
      </xdr:nvCxnSpPr>
      <xdr:spPr>
        <a:xfrm>
          <a:off x="13703300" y="12187434"/>
          <a:ext cx="889000" cy="20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14484</xdr:rowOff>
    </xdr:from>
    <xdr:to>
      <xdr:col>71</xdr:col>
      <xdr:colOff>177800</xdr:colOff>
      <xdr:row>71</xdr:row>
      <xdr:rowOff>89694</xdr:rowOff>
    </xdr:to>
    <xdr:cxnSp macro="">
      <xdr:nvCxnSpPr>
        <xdr:cNvPr id="636" name="直線コネクタ 635"/>
        <xdr:cNvCxnSpPr/>
      </xdr:nvCxnSpPr>
      <xdr:spPr>
        <a:xfrm flipV="1">
          <a:off x="12814300" y="12187434"/>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45094</xdr:rowOff>
    </xdr:from>
    <xdr:to>
      <xdr:col>85</xdr:col>
      <xdr:colOff>177800</xdr:colOff>
      <xdr:row>72</xdr:row>
      <xdr:rowOff>146694</xdr:rowOff>
    </xdr:to>
    <xdr:sp macro="" textlink="">
      <xdr:nvSpPr>
        <xdr:cNvPr id="646" name="楕円 645"/>
        <xdr:cNvSpPr/>
      </xdr:nvSpPr>
      <xdr:spPr>
        <a:xfrm>
          <a:off x="16268700" y="123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67971</xdr:rowOff>
    </xdr:from>
    <xdr:ext cx="534377" cy="259045"/>
    <xdr:sp macro="" textlink="">
      <xdr:nvSpPr>
        <xdr:cNvPr id="647" name="公債費該当値テキスト"/>
        <xdr:cNvSpPr txBox="1"/>
      </xdr:nvSpPr>
      <xdr:spPr>
        <a:xfrm>
          <a:off x="16370300" y="1224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21806</xdr:rowOff>
    </xdr:from>
    <xdr:to>
      <xdr:col>81</xdr:col>
      <xdr:colOff>101600</xdr:colOff>
      <xdr:row>72</xdr:row>
      <xdr:rowOff>123406</xdr:rowOff>
    </xdr:to>
    <xdr:sp macro="" textlink="">
      <xdr:nvSpPr>
        <xdr:cNvPr id="648" name="楕円 647"/>
        <xdr:cNvSpPr/>
      </xdr:nvSpPr>
      <xdr:spPr>
        <a:xfrm>
          <a:off x="15430500" y="123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139933</xdr:rowOff>
    </xdr:from>
    <xdr:ext cx="534377" cy="259045"/>
    <xdr:sp macro="" textlink="">
      <xdr:nvSpPr>
        <xdr:cNvPr id="649" name="テキスト ボックス 648"/>
        <xdr:cNvSpPr txBox="1"/>
      </xdr:nvSpPr>
      <xdr:spPr>
        <a:xfrm>
          <a:off x="15214111" y="121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169967</xdr:rowOff>
    </xdr:from>
    <xdr:to>
      <xdr:col>76</xdr:col>
      <xdr:colOff>165100</xdr:colOff>
      <xdr:row>72</xdr:row>
      <xdr:rowOff>100117</xdr:rowOff>
    </xdr:to>
    <xdr:sp macro="" textlink="">
      <xdr:nvSpPr>
        <xdr:cNvPr id="650" name="楕円 649"/>
        <xdr:cNvSpPr/>
      </xdr:nvSpPr>
      <xdr:spPr>
        <a:xfrm>
          <a:off x="14541500" y="123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116644</xdr:rowOff>
    </xdr:from>
    <xdr:ext cx="534377" cy="259045"/>
    <xdr:sp macro="" textlink="">
      <xdr:nvSpPr>
        <xdr:cNvPr id="651" name="テキスト ボックス 650"/>
        <xdr:cNvSpPr txBox="1"/>
      </xdr:nvSpPr>
      <xdr:spPr>
        <a:xfrm>
          <a:off x="14325111" y="121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135134</xdr:rowOff>
    </xdr:from>
    <xdr:to>
      <xdr:col>72</xdr:col>
      <xdr:colOff>38100</xdr:colOff>
      <xdr:row>71</xdr:row>
      <xdr:rowOff>65284</xdr:rowOff>
    </xdr:to>
    <xdr:sp macro="" textlink="">
      <xdr:nvSpPr>
        <xdr:cNvPr id="652" name="楕円 651"/>
        <xdr:cNvSpPr/>
      </xdr:nvSpPr>
      <xdr:spPr>
        <a:xfrm>
          <a:off x="13652500" y="121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81811</xdr:rowOff>
    </xdr:from>
    <xdr:ext cx="534377" cy="259045"/>
    <xdr:sp macro="" textlink="">
      <xdr:nvSpPr>
        <xdr:cNvPr id="653" name="テキスト ボックス 652"/>
        <xdr:cNvSpPr txBox="1"/>
      </xdr:nvSpPr>
      <xdr:spPr>
        <a:xfrm>
          <a:off x="13436111" y="119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38894</xdr:rowOff>
    </xdr:from>
    <xdr:to>
      <xdr:col>67</xdr:col>
      <xdr:colOff>101600</xdr:colOff>
      <xdr:row>71</xdr:row>
      <xdr:rowOff>140494</xdr:rowOff>
    </xdr:to>
    <xdr:sp macro="" textlink="">
      <xdr:nvSpPr>
        <xdr:cNvPr id="654" name="楕円 653"/>
        <xdr:cNvSpPr/>
      </xdr:nvSpPr>
      <xdr:spPr>
        <a:xfrm>
          <a:off x="12763500" y="122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157021</xdr:rowOff>
    </xdr:from>
    <xdr:ext cx="534377" cy="259045"/>
    <xdr:sp macro="" textlink="">
      <xdr:nvSpPr>
        <xdr:cNvPr id="655" name="テキスト ボックス 654"/>
        <xdr:cNvSpPr txBox="1"/>
      </xdr:nvSpPr>
      <xdr:spPr>
        <a:xfrm>
          <a:off x="12547111" y="119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119766</xdr:rowOff>
    </xdr:from>
    <xdr:to>
      <xdr:col>85</xdr:col>
      <xdr:colOff>127000</xdr:colOff>
      <xdr:row>97</xdr:row>
      <xdr:rowOff>102256</xdr:rowOff>
    </xdr:to>
    <xdr:cxnSp macro="">
      <xdr:nvCxnSpPr>
        <xdr:cNvPr id="682" name="直線コネクタ 681"/>
        <xdr:cNvCxnSpPr/>
      </xdr:nvCxnSpPr>
      <xdr:spPr>
        <a:xfrm flipV="1">
          <a:off x="15481300" y="16578966"/>
          <a:ext cx="838200" cy="15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102256</xdr:rowOff>
    </xdr:from>
    <xdr:to>
      <xdr:col>81</xdr:col>
      <xdr:colOff>50800</xdr:colOff>
      <xdr:row>98</xdr:row>
      <xdr:rowOff>22109</xdr:rowOff>
    </xdr:to>
    <xdr:cxnSp macro="">
      <xdr:nvCxnSpPr>
        <xdr:cNvPr id="685" name="直線コネクタ 684"/>
        <xdr:cNvCxnSpPr/>
      </xdr:nvCxnSpPr>
      <xdr:spPr>
        <a:xfrm flipV="1">
          <a:off x="14592300" y="16732906"/>
          <a:ext cx="8890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22109</xdr:rowOff>
    </xdr:from>
    <xdr:to>
      <xdr:col>76</xdr:col>
      <xdr:colOff>114300</xdr:colOff>
      <xdr:row>98</xdr:row>
      <xdr:rowOff>31344</xdr:rowOff>
    </xdr:to>
    <xdr:cxnSp macro="">
      <xdr:nvCxnSpPr>
        <xdr:cNvPr id="688" name="直線コネクタ 687"/>
        <xdr:cNvCxnSpPr/>
      </xdr:nvCxnSpPr>
      <xdr:spPr>
        <a:xfrm flipV="1">
          <a:off x="13703300" y="16824209"/>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31344</xdr:rowOff>
    </xdr:from>
    <xdr:to>
      <xdr:col>71</xdr:col>
      <xdr:colOff>177800</xdr:colOff>
      <xdr:row>98</xdr:row>
      <xdr:rowOff>35047</xdr:rowOff>
    </xdr:to>
    <xdr:cxnSp macro="">
      <xdr:nvCxnSpPr>
        <xdr:cNvPr id="691" name="直線コネクタ 690"/>
        <xdr:cNvCxnSpPr/>
      </xdr:nvCxnSpPr>
      <xdr:spPr>
        <a:xfrm flipV="1">
          <a:off x="12814300" y="16833444"/>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68966</xdr:rowOff>
    </xdr:from>
    <xdr:to>
      <xdr:col>85</xdr:col>
      <xdr:colOff>177800</xdr:colOff>
      <xdr:row>96</xdr:row>
      <xdr:rowOff>170566</xdr:rowOff>
    </xdr:to>
    <xdr:sp macro="" textlink="">
      <xdr:nvSpPr>
        <xdr:cNvPr id="701" name="楕円 700"/>
        <xdr:cNvSpPr/>
      </xdr:nvSpPr>
      <xdr:spPr>
        <a:xfrm>
          <a:off x="16268700" y="165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91843</xdr:rowOff>
    </xdr:from>
    <xdr:ext cx="469744" cy="259045"/>
    <xdr:sp macro="" textlink="">
      <xdr:nvSpPr>
        <xdr:cNvPr id="702" name="積立金該当値テキスト"/>
        <xdr:cNvSpPr txBox="1"/>
      </xdr:nvSpPr>
      <xdr:spPr>
        <a:xfrm>
          <a:off x="16370300" y="1637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51456</xdr:rowOff>
    </xdr:from>
    <xdr:to>
      <xdr:col>81</xdr:col>
      <xdr:colOff>101600</xdr:colOff>
      <xdr:row>97</xdr:row>
      <xdr:rowOff>153056</xdr:rowOff>
    </xdr:to>
    <xdr:sp macro="" textlink="">
      <xdr:nvSpPr>
        <xdr:cNvPr id="703" name="楕円 702"/>
        <xdr:cNvSpPr/>
      </xdr:nvSpPr>
      <xdr:spPr>
        <a:xfrm>
          <a:off x="15430500" y="166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144183</xdr:rowOff>
    </xdr:from>
    <xdr:ext cx="469744" cy="259045"/>
    <xdr:sp macro="" textlink="">
      <xdr:nvSpPr>
        <xdr:cNvPr id="704" name="テキスト ボックス 703"/>
        <xdr:cNvSpPr txBox="1"/>
      </xdr:nvSpPr>
      <xdr:spPr>
        <a:xfrm>
          <a:off x="15246428" y="1677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142759</xdr:rowOff>
    </xdr:from>
    <xdr:to>
      <xdr:col>76</xdr:col>
      <xdr:colOff>165100</xdr:colOff>
      <xdr:row>98</xdr:row>
      <xdr:rowOff>72909</xdr:rowOff>
    </xdr:to>
    <xdr:sp macro="" textlink="">
      <xdr:nvSpPr>
        <xdr:cNvPr id="705" name="楕円 704"/>
        <xdr:cNvSpPr/>
      </xdr:nvSpPr>
      <xdr:spPr>
        <a:xfrm>
          <a:off x="14541500" y="167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64036</xdr:rowOff>
    </xdr:from>
    <xdr:ext cx="469744" cy="259045"/>
    <xdr:sp macro="" textlink="">
      <xdr:nvSpPr>
        <xdr:cNvPr id="706" name="テキスト ボックス 705"/>
        <xdr:cNvSpPr txBox="1"/>
      </xdr:nvSpPr>
      <xdr:spPr>
        <a:xfrm>
          <a:off x="14357428" y="1686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151994</xdr:rowOff>
    </xdr:from>
    <xdr:to>
      <xdr:col>72</xdr:col>
      <xdr:colOff>38100</xdr:colOff>
      <xdr:row>98</xdr:row>
      <xdr:rowOff>82144</xdr:rowOff>
    </xdr:to>
    <xdr:sp macro="" textlink="">
      <xdr:nvSpPr>
        <xdr:cNvPr id="707" name="楕円 706"/>
        <xdr:cNvSpPr/>
      </xdr:nvSpPr>
      <xdr:spPr>
        <a:xfrm>
          <a:off x="13652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73271</xdr:rowOff>
    </xdr:from>
    <xdr:ext cx="469744" cy="259045"/>
    <xdr:sp macro="" textlink="">
      <xdr:nvSpPr>
        <xdr:cNvPr id="708" name="テキスト ボックス 707"/>
        <xdr:cNvSpPr txBox="1"/>
      </xdr:nvSpPr>
      <xdr:spPr>
        <a:xfrm>
          <a:off x="13468428" y="168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155697</xdr:rowOff>
    </xdr:from>
    <xdr:to>
      <xdr:col>67</xdr:col>
      <xdr:colOff>101600</xdr:colOff>
      <xdr:row>98</xdr:row>
      <xdr:rowOff>85847</xdr:rowOff>
    </xdr:to>
    <xdr:sp macro="" textlink="">
      <xdr:nvSpPr>
        <xdr:cNvPr id="709" name="楕円 708"/>
        <xdr:cNvSpPr/>
      </xdr:nvSpPr>
      <xdr:spPr>
        <a:xfrm>
          <a:off x="12763500" y="167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76974</xdr:rowOff>
    </xdr:from>
    <xdr:ext cx="469744" cy="259045"/>
    <xdr:sp macro="" textlink="">
      <xdr:nvSpPr>
        <xdr:cNvPr id="710" name="テキスト ボックス 709"/>
        <xdr:cNvSpPr txBox="1"/>
      </xdr:nvSpPr>
      <xdr:spPr>
        <a:xfrm>
          <a:off x="12579428" y="1687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171051</xdr:rowOff>
    </xdr:from>
    <xdr:to>
      <xdr:col>116</xdr:col>
      <xdr:colOff>63500</xdr:colOff>
      <xdr:row>35</xdr:row>
      <xdr:rowOff>12664</xdr:rowOff>
    </xdr:to>
    <xdr:cxnSp macro="">
      <xdr:nvCxnSpPr>
        <xdr:cNvPr id="741" name="直線コネクタ 740"/>
        <xdr:cNvCxnSpPr/>
      </xdr:nvCxnSpPr>
      <xdr:spPr>
        <a:xfrm>
          <a:off x="21323300" y="60003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171051</xdr:rowOff>
    </xdr:from>
    <xdr:to>
      <xdr:col>111</xdr:col>
      <xdr:colOff>177800</xdr:colOff>
      <xdr:row>35</xdr:row>
      <xdr:rowOff>32258</xdr:rowOff>
    </xdr:to>
    <xdr:cxnSp macro="">
      <xdr:nvCxnSpPr>
        <xdr:cNvPr id="744" name="直線コネクタ 743"/>
        <xdr:cNvCxnSpPr/>
      </xdr:nvCxnSpPr>
      <xdr:spPr>
        <a:xfrm flipV="1">
          <a:off x="20434300" y="60003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32258</xdr:rowOff>
    </xdr:from>
    <xdr:to>
      <xdr:col>107</xdr:col>
      <xdr:colOff>50800</xdr:colOff>
      <xdr:row>35</xdr:row>
      <xdr:rowOff>77488</xdr:rowOff>
    </xdr:to>
    <xdr:cxnSp macro="">
      <xdr:nvCxnSpPr>
        <xdr:cNvPr id="747" name="直線コネクタ 746"/>
        <xdr:cNvCxnSpPr/>
      </xdr:nvCxnSpPr>
      <xdr:spPr>
        <a:xfrm flipV="1">
          <a:off x="19545300" y="6033008"/>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77488</xdr:rowOff>
    </xdr:from>
    <xdr:to>
      <xdr:col>102</xdr:col>
      <xdr:colOff>114300</xdr:colOff>
      <xdr:row>35</xdr:row>
      <xdr:rowOff>115370</xdr:rowOff>
    </xdr:to>
    <xdr:cxnSp macro="">
      <xdr:nvCxnSpPr>
        <xdr:cNvPr id="750" name="直線コネクタ 749"/>
        <xdr:cNvCxnSpPr/>
      </xdr:nvCxnSpPr>
      <xdr:spPr>
        <a:xfrm flipV="1">
          <a:off x="18656300" y="6078238"/>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2" name="テキスト ボックス 751"/>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4" name="テキスト ボックス 753"/>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133314</xdr:rowOff>
    </xdr:from>
    <xdr:to>
      <xdr:col>116</xdr:col>
      <xdr:colOff>114300</xdr:colOff>
      <xdr:row>35</xdr:row>
      <xdr:rowOff>63464</xdr:rowOff>
    </xdr:to>
    <xdr:sp macro="" textlink="">
      <xdr:nvSpPr>
        <xdr:cNvPr id="760" name="楕円 759"/>
        <xdr:cNvSpPr/>
      </xdr:nvSpPr>
      <xdr:spPr>
        <a:xfrm>
          <a:off x="221107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156191</xdr:rowOff>
    </xdr:from>
    <xdr:ext cx="469744" cy="259045"/>
    <xdr:sp macro="" textlink="">
      <xdr:nvSpPr>
        <xdr:cNvPr id="761" name="投資及び出資金該当値テキスト"/>
        <xdr:cNvSpPr txBox="1"/>
      </xdr:nvSpPr>
      <xdr:spPr>
        <a:xfrm>
          <a:off x="22212300" y="581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120251</xdr:rowOff>
    </xdr:from>
    <xdr:to>
      <xdr:col>112</xdr:col>
      <xdr:colOff>38100</xdr:colOff>
      <xdr:row>35</xdr:row>
      <xdr:rowOff>50401</xdr:rowOff>
    </xdr:to>
    <xdr:sp macro="" textlink="">
      <xdr:nvSpPr>
        <xdr:cNvPr id="762" name="楕円 761"/>
        <xdr:cNvSpPr/>
      </xdr:nvSpPr>
      <xdr:spPr>
        <a:xfrm>
          <a:off x="21272500" y="5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66928</xdr:rowOff>
    </xdr:from>
    <xdr:ext cx="469744" cy="259045"/>
    <xdr:sp macro="" textlink="">
      <xdr:nvSpPr>
        <xdr:cNvPr id="763" name="テキスト ボックス 762"/>
        <xdr:cNvSpPr txBox="1"/>
      </xdr:nvSpPr>
      <xdr:spPr>
        <a:xfrm>
          <a:off x="21088428" y="572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152908</xdr:rowOff>
    </xdr:from>
    <xdr:to>
      <xdr:col>107</xdr:col>
      <xdr:colOff>101600</xdr:colOff>
      <xdr:row>35</xdr:row>
      <xdr:rowOff>83058</xdr:rowOff>
    </xdr:to>
    <xdr:sp macro="" textlink="">
      <xdr:nvSpPr>
        <xdr:cNvPr id="764" name="楕円 763"/>
        <xdr:cNvSpPr/>
      </xdr:nvSpPr>
      <xdr:spPr>
        <a:xfrm>
          <a:off x="20383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99585</xdr:rowOff>
    </xdr:from>
    <xdr:ext cx="469744" cy="259045"/>
    <xdr:sp macro="" textlink="">
      <xdr:nvSpPr>
        <xdr:cNvPr id="765" name="テキスト ボックス 764"/>
        <xdr:cNvSpPr txBox="1"/>
      </xdr:nvSpPr>
      <xdr:spPr>
        <a:xfrm>
          <a:off x="20199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26688</xdr:rowOff>
    </xdr:from>
    <xdr:to>
      <xdr:col>102</xdr:col>
      <xdr:colOff>165100</xdr:colOff>
      <xdr:row>35</xdr:row>
      <xdr:rowOff>128288</xdr:rowOff>
    </xdr:to>
    <xdr:sp macro="" textlink="">
      <xdr:nvSpPr>
        <xdr:cNvPr id="766" name="楕円 765"/>
        <xdr:cNvSpPr/>
      </xdr:nvSpPr>
      <xdr:spPr>
        <a:xfrm>
          <a:off x="19494500" y="60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144815</xdr:rowOff>
    </xdr:from>
    <xdr:ext cx="469744" cy="259045"/>
    <xdr:sp macro="" textlink="">
      <xdr:nvSpPr>
        <xdr:cNvPr id="767" name="テキスト ボックス 766"/>
        <xdr:cNvSpPr txBox="1"/>
      </xdr:nvSpPr>
      <xdr:spPr>
        <a:xfrm>
          <a:off x="19310428" y="580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64570</xdr:rowOff>
    </xdr:from>
    <xdr:to>
      <xdr:col>98</xdr:col>
      <xdr:colOff>38100</xdr:colOff>
      <xdr:row>35</xdr:row>
      <xdr:rowOff>166170</xdr:rowOff>
    </xdr:to>
    <xdr:sp macro="" textlink="">
      <xdr:nvSpPr>
        <xdr:cNvPr id="768" name="楕円 767"/>
        <xdr:cNvSpPr/>
      </xdr:nvSpPr>
      <xdr:spPr>
        <a:xfrm>
          <a:off x="18605500" y="60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11247</xdr:rowOff>
    </xdr:from>
    <xdr:ext cx="469744" cy="259045"/>
    <xdr:sp macro="" textlink="">
      <xdr:nvSpPr>
        <xdr:cNvPr id="769" name="テキスト ボックス 768"/>
        <xdr:cNvSpPr txBox="1"/>
      </xdr:nvSpPr>
      <xdr:spPr>
        <a:xfrm>
          <a:off x="18421428" y="584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1919</xdr:rowOff>
    </xdr:from>
    <xdr:to>
      <xdr:col>116</xdr:col>
      <xdr:colOff>63500</xdr:colOff>
      <xdr:row>59</xdr:row>
      <xdr:rowOff>22657</xdr:rowOff>
    </xdr:to>
    <xdr:cxnSp macro="">
      <xdr:nvCxnSpPr>
        <xdr:cNvPr id="800" name="直線コネクタ 799"/>
        <xdr:cNvCxnSpPr/>
      </xdr:nvCxnSpPr>
      <xdr:spPr>
        <a:xfrm>
          <a:off x="21323300" y="10117469"/>
          <a:ext cx="8382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141921</xdr:rowOff>
    </xdr:from>
    <xdr:to>
      <xdr:col>111</xdr:col>
      <xdr:colOff>177800</xdr:colOff>
      <xdr:row>59</xdr:row>
      <xdr:rowOff>1919</xdr:rowOff>
    </xdr:to>
    <xdr:cxnSp macro="">
      <xdr:nvCxnSpPr>
        <xdr:cNvPr id="803" name="直線コネクタ 802"/>
        <xdr:cNvCxnSpPr/>
      </xdr:nvCxnSpPr>
      <xdr:spPr>
        <a:xfrm>
          <a:off x="20434300" y="10086021"/>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141921</xdr:rowOff>
    </xdr:from>
    <xdr:to>
      <xdr:col>107</xdr:col>
      <xdr:colOff>50800</xdr:colOff>
      <xdr:row>59</xdr:row>
      <xdr:rowOff>2344</xdr:rowOff>
    </xdr:to>
    <xdr:cxnSp macro="">
      <xdr:nvCxnSpPr>
        <xdr:cNvPr id="806" name="直線コネクタ 805"/>
        <xdr:cNvCxnSpPr/>
      </xdr:nvCxnSpPr>
      <xdr:spPr>
        <a:xfrm flipV="1">
          <a:off x="19545300" y="10086021"/>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157433</xdr:rowOff>
    </xdr:from>
    <xdr:to>
      <xdr:col>102</xdr:col>
      <xdr:colOff>114300</xdr:colOff>
      <xdr:row>59</xdr:row>
      <xdr:rowOff>2344</xdr:rowOff>
    </xdr:to>
    <xdr:cxnSp macro="">
      <xdr:nvCxnSpPr>
        <xdr:cNvPr id="809" name="直線コネクタ 808"/>
        <xdr:cNvCxnSpPr/>
      </xdr:nvCxnSpPr>
      <xdr:spPr>
        <a:xfrm>
          <a:off x="18656300" y="10101533"/>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143307</xdr:rowOff>
    </xdr:from>
    <xdr:to>
      <xdr:col>116</xdr:col>
      <xdr:colOff>114300</xdr:colOff>
      <xdr:row>59</xdr:row>
      <xdr:rowOff>73457</xdr:rowOff>
    </xdr:to>
    <xdr:sp macro="" textlink="">
      <xdr:nvSpPr>
        <xdr:cNvPr id="819" name="楕円 818"/>
        <xdr:cNvSpPr/>
      </xdr:nvSpPr>
      <xdr:spPr>
        <a:xfrm>
          <a:off x="221107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58234</xdr:rowOff>
    </xdr:from>
    <xdr:ext cx="469744" cy="259045"/>
    <xdr:sp macro="" textlink="">
      <xdr:nvSpPr>
        <xdr:cNvPr id="820" name="貸付金該当値テキスト"/>
        <xdr:cNvSpPr txBox="1"/>
      </xdr:nvSpPr>
      <xdr:spPr>
        <a:xfrm>
          <a:off x="22212300" y="1000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122569</xdr:rowOff>
    </xdr:from>
    <xdr:to>
      <xdr:col>112</xdr:col>
      <xdr:colOff>38100</xdr:colOff>
      <xdr:row>59</xdr:row>
      <xdr:rowOff>52719</xdr:rowOff>
    </xdr:to>
    <xdr:sp macro="" textlink="">
      <xdr:nvSpPr>
        <xdr:cNvPr id="821" name="楕円 820"/>
        <xdr:cNvSpPr/>
      </xdr:nvSpPr>
      <xdr:spPr>
        <a:xfrm>
          <a:off x="21272500" y="100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43846</xdr:rowOff>
    </xdr:from>
    <xdr:ext cx="469744" cy="259045"/>
    <xdr:sp macro="" textlink="">
      <xdr:nvSpPr>
        <xdr:cNvPr id="822" name="テキスト ボックス 821"/>
        <xdr:cNvSpPr txBox="1"/>
      </xdr:nvSpPr>
      <xdr:spPr>
        <a:xfrm>
          <a:off x="21088428" y="1015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91121</xdr:rowOff>
    </xdr:from>
    <xdr:to>
      <xdr:col>107</xdr:col>
      <xdr:colOff>101600</xdr:colOff>
      <xdr:row>59</xdr:row>
      <xdr:rowOff>21271</xdr:rowOff>
    </xdr:to>
    <xdr:sp macro="" textlink="">
      <xdr:nvSpPr>
        <xdr:cNvPr id="823" name="楕円 822"/>
        <xdr:cNvSpPr/>
      </xdr:nvSpPr>
      <xdr:spPr>
        <a:xfrm>
          <a:off x="20383500" y="100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12398</xdr:rowOff>
    </xdr:from>
    <xdr:ext cx="469744" cy="259045"/>
    <xdr:sp macro="" textlink="">
      <xdr:nvSpPr>
        <xdr:cNvPr id="824" name="テキスト ボックス 823"/>
        <xdr:cNvSpPr txBox="1"/>
      </xdr:nvSpPr>
      <xdr:spPr>
        <a:xfrm>
          <a:off x="20199428" y="1012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122994</xdr:rowOff>
    </xdr:from>
    <xdr:to>
      <xdr:col>102</xdr:col>
      <xdr:colOff>165100</xdr:colOff>
      <xdr:row>59</xdr:row>
      <xdr:rowOff>53144</xdr:rowOff>
    </xdr:to>
    <xdr:sp macro="" textlink="">
      <xdr:nvSpPr>
        <xdr:cNvPr id="825" name="楕円 824"/>
        <xdr:cNvSpPr/>
      </xdr:nvSpPr>
      <xdr:spPr>
        <a:xfrm>
          <a:off x="19494500" y="100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44271</xdr:rowOff>
    </xdr:from>
    <xdr:ext cx="469744" cy="259045"/>
    <xdr:sp macro="" textlink="">
      <xdr:nvSpPr>
        <xdr:cNvPr id="826" name="テキスト ボックス 825"/>
        <xdr:cNvSpPr txBox="1"/>
      </xdr:nvSpPr>
      <xdr:spPr>
        <a:xfrm>
          <a:off x="19310428" y="101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106633</xdr:rowOff>
    </xdr:from>
    <xdr:to>
      <xdr:col>98</xdr:col>
      <xdr:colOff>38100</xdr:colOff>
      <xdr:row>59</xdr:row>
      <xdr:rowOff>36783</xdr:rowOff>
    </xdr:to>
    <xdr:sp macro="" textlink="">
      <xdr:nvSpPr>
        <xdr:cNvPr id="827" name="楕円 826"/>
        <xdr:cNvSpPr/>
      </xdr:nvSpPr>
      <xdr:spPr>
        <a:xfrm>
          <a:off x="18605500" y="1005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27910</xdr:rowOff>
    </xdr:from>
    <xdr:ext cx="469744" cy="259045"/>
    <xdr:sp macro="" textlink="">
      <xdr:nvSpPr>
        <xdr:cNvPr id="828" name="テキスト ボックス 827"/>
        <xdr:cNvSpPr txBox="1"/>
      </xdr:nvSpPr>
      <xdr:spPr>
        <a:xfrm>
          <a:off x="18421428" y="1014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72187</xdr:rowOff>
    </xdr:from>
    <xdr:to>
      <xdr:col>116</xdr:col>
      <xdr:colOff>63500</xdr:colOff>
      <xdr:row>75</xdr:row>
      <xdr:rowOff>73940</xdr:rowOff>
    </xdr:to>
    <xdr:cxnSp macro="">
      <xdr:nvCxnSpPr>
        <xdr:cNvPr id="858" name="直線コネクタ 857"/>
        <xdr:cNvCxnSpPr/>
      </xdr:nvCxnSpPr>
      <xdr:spPr>
        <a:xfrm flipV="1">
          <a:off x="21323300" y="12930937"/>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73940</xdr:rowOff>
    </xdr:from>
    <xdr:to>
      <xdr:col>111</xdr:col>
      <xdr:colOff>177800</xdr:colOff>
      <xdr:row>75</xdr:row>
      <xdr:rowOff>121374</xdr:rowOff>
    </xdr:to>
    <xdr:cxnSp macro="">
      <xdr:nvCxnSpPr>
        <xdr:cNvPr id="861" name="直線コネクタ 860"/>
        <xdr:cNvCxnSpPr/>
      </xdr:nvCxnSpPr>
      <xdr:spPr>
        <a:xfrm flipV="1">
          <a:off x="20434300" y="12932690"/>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23076</xdr:rowOff>
    </xdr:from>
    <xdr:to>
      <xdr:col>107</xdr:col>
      <xdr:colOff>50800</xdr:colOff>
      <xdr:row>75</xdr:row>
      <xdr:rowOff>121374</xdr:rowOff>
    </xdr:to>
    <xdr:cxnSp macro="">
      <xdr:nvCxnSpPr>
        <xdr:cNvPr id="864" name="直線コネクタ 863"/>
        <xdr:cNvCxnSpPr/>
      </xdr:nvCxnSpPr>
      <xdr:spPr>
        <a:xfrm>
          <a:off x="19545300" y="1288182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23076</xdr:rowOff>
    </xdr:from>
    <xdr:to>
      <xdr:col>102</xdr:col>
      <xdr:colOff>114300</xdr:colOff>
      <xdr:row>76</xdr:row>
      <xdr:rowOff>52984</xdr:rowOff>
    </xdr:to>
    <xdr:cxnSp macro="">
      <xdr:nvCxnSpPr>
        <xdr:cNvPr id="867" name="直線コネクタ 866"/>
        <xdr:cNvCxnSpPr/>
      </xdr:nvCxnSpPr>
      <xdr:spPr>
        <a:xfrm flipV="1">
          <a:off x="18656300" y="12881826"/>
          <a:ext cx="889000" cy="2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21387</xdr:rowOff>
    </xdr:from>
    <xdr:to>
      <xdr:col>116</xdr:col>
      <xdr:colOff>114300</xdr:colOff>
      <xdr:row>75</xdr:row>
      <xdr:rowOff>122987</xdr:rowOff>
    </xdr:to>
    <xdr:sp macro="" textlink="">
      <xdr:nvSpPr>
        <xdr:cNvPr id="877" name="楕円 876"/>
        <xdr:cNvSpPr/>
      </xdr:nvSpPr>
      <xdr:spPr>
        <a:xfrm>
          <a:off x="22110700" y="128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44264</xdr:rowOff>
    </xdr:from>
    <xdr:ext cx="534377" cy="259045"/>
    <xdr:sp macro="" textlink="">
      <xdr:nvSpPr>
        <xdr:cNvPr id="878" name="繰出金該当値テキスト"/>
        <xdr:cNvSpPr txBox="1"/>
      </xdr:nvSpPr>
      <xdr:spPr>
        <a:xfrm>
          <a:off x="22212300" y="127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23140</xdr:rowOff>
    </xdr:from>
    <xdr:to>
      <xdr:col>112</xdr:col>
      <xdr:colOff>38100</xdr:colOff>
      <xdr:row>75</xdr:row>
      <xdr:rowOff>124740</xdr:rowOff>
    </xdr:to>
    <xdr:sp macro="" textlink="">
      <xdr:nvSpPr>
        <xdr:cNvPr id="879" name="楕円 878"/>
        <xdr:cNvSpPr/>
      </xdr:nvSpPr>
      <xdr:spPr>
        <a:xfrm>
          <a:off x="21272500" y="128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141267</xdr:rowOff>
    </xdr:from>
    <xdr:ext cx="534377" cy="259045"/>
    <xdr:sp macro="" textlink="">
      <xdr:nvSpPr>
        <xdr:cNvPr id="880" name="テキスト ボックス 879"/>
        <xdr:cNvSpPr txBox="1"/>
      </xdr:nvSpPr>
      <xdr:spPr>
        <a:xfrm>
          <a:off x="21056111" y="126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70574</xdr:rowOff>
    </xdr:from>
    <xdr:to>
      <xdr:col>107</xdr:col>
      <xdr:colOff>101600</xdr:colOff>
      <xdr:row>76</xdr:row>
      <xdr:rowOff>724</xdr:rowOff>
    </xdr:to>
    <xdr:sp macro="" textlink="">
      <xdr:nvSpPr>
        <xdr:cNvPr id="881" name="楕円 880"/>
        <xdr:cNvSpPr/>
      </xdr:nvSpPr>
      <xdr:spPr>
        <a:xfrm>
          <a:off x="20383500" y="129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163301</xdr:rowOff>
    </xdr:from>
    <xdr:ext cx="534377" cy="259045"/>
    <xdr:sp macro="" textlink="">
      <xdr:nvSpPr>
        <xdr:cNvPr id="882" name="テキスト ボックス 881"/>
        <xdr:cNvSpPr txBox="1"/>
      </xdr:nvSpPr>
      <xdr:spPr>
        <a:xfrm>
          <a:off x="20167111" y="130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143726</xdr:rowOff>
    </xdr:from>
    <xdr:to>
      <xdr:col>102</xdr:col>
      <xdr:colOff>165100</xdr:colOff>
      <xdr:row>75</xdr:row>
      <xdr:rowOff>73876</xdr:rowOff>
    </xdr:to>
    <xdr:sp macro="" textlink="">
      <xdr:nvSpPr>
        <xdr:cNvPr id="883" name="楕円 882"/>
        <xdr:cNvSpPr/>
      </xdr:nvSpPr>
      <xdr:spPr>
        <a:xfrm>
          <a:off x="19494500" y="128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90403</xdr:rowOff>
    </xdr:from>
    <xdr:ext cx="534377" cy="259045"/>
    <xdr:sp macro="" textlink="">
      <xdr:nvSpPr>
        <xdr:cNvPr id="884" name="テキスト ボックス 883"/>
        <xdr:cNvSpPr txBox="1"/>
      </xdr:nvSpPr>
      <xdr:spPr>
        <a:xfrm>
          <a:off x="19278111" y="126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2184</xdr:rowOff>
    </xdr:from>
    <xdr:to>
      <xdr:col>98</xdr:col>
      <xdr:colOff>38100</xdr:colOff>
      <xdr:row>76</xdr:row>
      <xdr:rowOff>103784</xdr:rowOff>
    </xdr:to>
    <xdr:sp macro="" textlink="">
      <xdr:nvSpPr>
        <xdr:cNvPr id="885" name="楕円 884"/>
        <xdr:cNvSpPr/>
      </xdr:nvSpPr>
      <xdr:spPr>
        <a:xfrm>
          <a:off x="18605500" y="130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94911</xdr:rowOff>
    </xdr:from>
    <xdr:ext cx="534377" cy="259045"/>
    <xdr:sp macro="" textlink="">
      <xdr:nvSpPr>
        <xdr:cNvPr id="886" name="テキスト ボックス 885"/>
        <xdr:cNvSpPr txBox="1"/>
      </xdr:nvSpPr>
      <xdr:spPr>
        <a:xfrm>
          <a:off x="18389111" y="131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人件費については、退職金の減により前年度を下回っている。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扶助費については、私立認定こども園への施設型給付費及び制度改正に伴うこども医療費助成費の増により前年度を上回っている。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補助費等については、富山地域広域圏事務組合への施設建設負担金の減により前年度を下回っている。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普通建設事業費については、市街地再開発補助金、小・中学校校舎改築事業費の増により前年度を上回っている。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公債費については、地域総合整備事業債償還金等の減により前年度を下回っている。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417,234
409,590
1,241.77
166,124,962
162,482,080
2,173,259
101,602,548
236,035,514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148408</xdr:rowOff>
    </xdr:from>
    <xdr:to>
      <xdr:col>24</xdr:col>
      <xdr:colOff>63500</xdr:colOff>
      <xdr:row>35</xdr:row>
      <xdr:rowOff>82550</xdr:rowOff>
    </xdr:to>
    <xdr:cxnSp macro="">
      <xdr:nvCxnSpPr>
        <xdr:cNvPr id="63" name="直線コネクタ 62"/>
        <xdr:cNvCxnSpPr/>
      </xdr:nvCxnSpPr>
      <xdr:spPr>
        <a:xfrm>
          <a:off x="3797300" y="5977708"/>
          <a:ext cx="8382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148408</xdr:rowOff>
    </xdr:from>
    <xdr:to>
      <xdr:col>19</xdr:col>
      <xdr:colOff>177800</xdr:colOff>
      <xdr:row>36</xdr:row>
      <xdr:rowOff>30843</xdr:rowOff>
    </xdr:to>
    <xdr:cxnSp macro="">
      <xdr:nvCxnSpPr>
        <xdr:cNvPr id="66" name="直線コネクタ 65"/>
        <xdr:cNvCxnSpPr/>
      </xdr:nvCxnSpPr>
      <xdr:spPr>
        <a:xfrm flipV="1">
          <a:off x="2908300" y="5977708"/>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83094</xdr:rowOff>
    </xdr:from>
    <xdr:to>
      <xdr:col>15</xdr:col>
      <xdr:colOff>50800</xdr:colOff>
      <xdr:row>36</xdr:row>
      <xdr:rowOff>30843</xdr:rowOff>
    </xdr:to>
    <xdr:cxnSp macro="">
      <xdr:nvCxnSpPr>
        <xdr:cNvPr id="69" name="直線コネクタ 68"/>
        <xdr:cNvCxnSpPr/>
      </xdr:nvCxnSpPr>
      <xdr:spPr>
        <a:xfrm>
          <a:off x="2019300" y="5912394"/>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83094</xdr:rowOff>
    </xdr:from>
    <xdr:to>
      <xdr:col>10</xdr:col>
      <xdr:colOff>114300</xdr:colOff>
      <xdr:row>34</xdr:row>
      <xdr:rowOff>140789</xdr:rowOff>
    </xdr:to>
    <xdr:cxnSp macro="">
      <xdr:nvCxnSpPr>
        <xdr:cNvPr id="72" name="直線コネクタ 71"/>
        <xdr:cNvCxnSpPr/>
      </xdr:nvCxnSpPr>
      <xdr:spPr>
        <a:xfrm flipV="1">
          <a:off x="1130300" y="5912394"/>
          <a:ext cx="889000" cy="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82" name="楕円 81"/>
        <xdr:cNvSpPr/>
      </xdr:nvSpPr>
      <xdr:spPr>
        <a:xfrm>
          <a:off x="4584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10177</xdr:rowOff>
    </xdr:from>
    <xdr:ext cx="469744" cy="259045"/>
    <xdr:sp macro="" textlink="">
      <xdr:nvSpPr>
        <xdr:cNvPr id="83" name="議会費該当値テキスト"/>
        <xdr:cNvSpPr txBox="1"/>
      </xdr:nvSpPr>
      <xdr:spPr>
        <a:xfrm>
          <a:off x="46863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97608</xdr:rowOff>
    </xdr:from>
    <xdr:to>
      <xdr:col>20</xdr:col>
      <xdr:colOff>38100</xdr:colOff>
      <xdr:row>35</xdr:row>
      <xdr:rowOff>27758</xdr:rowOff>
    </xdr:to>
    <xdr:sp macro="" textlink="">
      <xdr:nvSpPr>
        <xdr:cNvPr id="84" name="楕円 83"/>
        <xdr:cNvSpPr/>
      </xdr:nvSpPr>
      <xdr:spPr>
        <a:xfrm>
          <a:off x="3746500" y="59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44285</xdr:rowOff>
    </xdr:from>
    <xdr:ext cx="469744" cy="259045"/>
    <xdr:sp macro="" textlink="">
      <xdr:nvSpPr>
        <xdr:cNvPr id="85" name="テキスト ボックス 84"/>
        <xdr:cNvSpPr txBox="1"/>
      </xdr:nvSpPr>
      <xdr:spPr>
        <a:xfrm>
          <a:off x="3562428" y="570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151493</xdr:rowOff>
    </xdr:from>
    <xdr:to>
      <xdr:col>15</xdr:col>
      <xdr:colOff>101600</xdr:colOff>
      <xdr:row>36</xdr:row>
      <xdr:rowOff>81643</xdr:rowOff>
    </xdr:to>
    <xdr:sp macro="" textlink="">
      <xdr:nvSpPr>
        <xdr:cNvPr id="86" name="楕円 85"/>
        <xdr:cNvSpPr/>
      </xdr:nvSpPr>
      <xdr:spPr>
        <a:xfrm>
          <a:off x="2857500" y="61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72770</xdr:rowOff>
    </xdr:from>
    <xdr:ext cx="469744" cy="259045"/>
    <xdr:sp macro="" textlink="">
      <xdr:nvSpPr>
        <xdr:cNvPr id="87" name="テキスト ボックス 86"/>
        <xdr:cNvSpPr txBox="1"/>
      </xdr:nvSpPr>
      <xdr:spPr>
        <a:xfrm>
          <a:off x="2673428"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32294</xdr:rowOff>
    </xdr:from>
    <xdr:to>
      <xdr:col>10</xdr:col>
      <xdr:colOff>165100</xdr:colOff>
      <xdr:row>34</xdr:row>
      <xdr:rowOff>133894</xdr:rowOff>
    </xdr:to>
    <xdr:sp macro="" textlink="">
      <xdr:nvSpPr>
        <xdr:cNvPr id="88" name="楕円 87"/>
        <xdr:cNvSpPr/>
      </xdr:nvSpPr>
      <xdr:spPr>
        <a:xfrm>
          <a:off x="19685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150421</xdr:rowOff>
    </xdr:from>
    <xdr:ext cx="469744" cy="259045"/>
    <xdr:sp macro="" textlink="">
      <xdr:nvSpPr>
        <xdr:cNvPr id="89" name="テキスト ボックス 88"/>
        <xdr:cNvSpPr txBox="1"/>
      </xdr:nvSpPr>
      <xdr:spPr>
        <a:xfrm>
          <a:off x="1784428" y="563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89989</xdr:rowOff>
    </xdr:from>
    <xdr:to>
      <xdr:col>6</xdr:col>
      <xdr:colOff>38100</xdr:colOff>
      <xdr:row>35</xdr:row>
      <xdr:rowOff>20139</xdr:rowOff>
    </xdr:to>
    <xdr:sp macro="" textlink="">
      <xdr:nvSpPr>
        <xdr:cNvPr id="90" name="楕円 89"/>
        <xdr:cNvSpPr/>
      </xdr:nvSpPr>
      <xdr:spPr>
        <a:xfrm>
          <a:off x="1079500" y="59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36666</xdr:rowOff>
    </xdr:from>
    <xdr:ext cx="469744" cy="259045"/>
    <xdr:sp macro="" textlink="">
      <xdr:nvSpPr>
        <xdr:cNvPr id="91" name="テキスト ボックス 90"/>
        <xdr:cNvSpPr txBox="1"/>
      </xdr:nvSpPr>
      <xdr:spPr>
        <a:xfrm>
          <a:off x="895428"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100906</xdr:rowOff>
    </xdr:from>
    <xdr:to>
      <xdr:col>24</xdr:col>
      <xdr:colOff>63500</xdr:colOff>
      <xdr:row>56</xdr:row>
      <xdr:rowOff>122784</xdr:rowOff>
    </xdr:to>
    <xdr:cxnSp macro="">
      <xdr:nvCxnSpPr>
        <xdr:cNvPr id="119" name="直線コネクタ 118"/>
        <xdr:cNvCxnSpPr/>
      </xdr:nvCxnSpPr>
      <xdr:spPr>
        <a:xfrm flipV="1">
          <a:off x="3797300" y="9702106"/>
          <a:ext cx="8382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52832</xdr:rowOff>
    </xdr:from>
    <xdr:to>
      <xdr:col>19</xdr:col>
      <xdr:colOff>177800</xdr:colOff>
      <xdr:row>56</xdr:row>
      <xdr:rowOff>122784</xdr:rowOff>
    </xdr:to>
    <xdr:cxnSp macro="">
      <xdr:nvCxnSpPr>
        <xdr:cNvPr id="122" name="直線コネクタ 121"/>
        <xdr:cNvCxnSpPr/>
      </xdr:nvCxnSpPr>
      <xdr:spPr>
        <a:xfrm>
          <a:off x="2908300" y="9654032"/>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152227</xdr:rowOff>
    </xdr:from>
    <xdr:to>
      <xdr:col>15</xdr:col>
      <xdr:colOff>50800</xdr:colOff>
      <xdr:row>56</xdr:row>
      <xdr:rowOff>52832</xdr:rowOff>
    </xdr:to>
    <xdr:cxnSp macro="">
      <xdr:nvCxnSpPr>
        <xdr:cNvPr id="125" name="直線コネクタ 124"/>
        <xdr:cNvCxnSpPr/>
      </xdr:nvCxnSpPr>
      <xdr:spPr>
        <a:xfrm>
          <a:off x="2019300" y="9410527"/>
          <a:ext cx="889000" cy="24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152227</xdr:rowOff>
    </xdr:from>
    <xdr:to>
      <xdr:col>10</xdr:col>
      <xdr:colOff>114300</xdr:colOff>
      <xdr:row>56</xdr:row>
      <xdr:rowOff>146398</xdr:rowOff>
    </xdr:to>
    <xdr:cxnSp macro="">
      <xdr:nvCxnSpPr>
        <xdr:cNvPr id="128" name="直線コネクタ 127"/>
        <xdr:cNvCxnSpPr/>
      </xdr:nvCxnSpPr>
      <xdr:spPr>
        <a:xfrm flipV="1">
          <a:off x="1130300" y="9410527"/>
          <a:ext cx="889000" cy="3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50106</xdr:rowOff>
    </xdr:from>
    <xdr:to>
      <xdr:col>24</xdr:col>
      <xdr:colOff>114300</xdr:colOff>
      <xdr:row>56</xdr:row>
      <xdr:rowOff>151706</xdr:rowOff>
    </xdr:to>
    <xdr:sp macro="" textlink="">
      <xdr:nvSpPr>
        <xdr:cNvPr id="138" name="楕円 137"/>
        <xdr:cNvSpPr/>
      </xdr:nvSpPr>
      <xdr:spPr>
        <a:xfrm>
          <a:off x="4584700" y="96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72983</xdr:rowOff>
    </xdr:from>
    <xdr:ext cx="534377" cy="259045"/>
    <xdr:sp macro="" textlink="">
      <xdr:nvSpPr>
        <xdr:cNvPr id="139" name="総務費該当値テキスト"/>
        <xdr:cNvSpPr txBox="1"/>
      </xdr:nvSpPr>
      <xdr:spPr>
        <a:xfrm>
          <a:off x="4686300" y="950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71984</xdr:rowOff>
    </xdr:from>
    <xdr:to>
      <xdr:col>20</xdr:col>
      <xdr:colOff>38100</xdr:colOff>
      <xdr:row>57</xdr:row>
      <xdr:rowOff>2134</xdr:rowOff>
    </xdr:to>
    <xdr:sp macro="" textlink="">
      <xdr:nvSpPr>
        <xdr:cNvPr id="140" name="楕円 139"/>
        <xdr:cNvSpPr/>
      </xdr:nvSpPr>
      <xdr:spPr>
        <a:xfrm>
          <a:off x="3746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18661</xdr:rowOff>
    </xdr:from>
    <xdr:ext cx="534377" cy="259045"/>
    <xdr:sp macro="" textlink="">
      <xdr:nvSpPr>
        <xdr:cNvPr id="141" name="テキスト ボックス 140"/>
        <xdr:cNvSpPr txBox="1"/>
      </xdr:nvSpPr>
      <xdr:spPr>
        <a:xfrm>
          <a:off x="3530111" y="94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2032</xdr:rowOff>
    </xdr:from>
    <xdr:to>
      <xdr:col>15</xdr:col>
      <xdr:colOff>101600</xdr:colOff>
      <xdr:row>56</xdr:row>
      <xdr:rowOff>103632</xdr:rowOff>
    </xdr:to>
    <xdr:sp macro="" textlink="">
      <xdr:nvSpPr>
        <xdr:cNvPr id="142" name="楕円 141"/>
        <xdr:cNvSpPr/>
      </xdr:nvSpPr>
      <xdr:spPr>
        <a:xfrm>
          <a:off x="28575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120159</xdr:rowOff>
    </xdr:from>
    <xdr:ext cx="534377" cy="259045"/>
    <xdr:sp macro="" textlink="">
      <xdr:nvSpPr>
        <xdr:cNvPr id="143" name="テキスト ボックス 142"/>
        <xdr:cNvSpPr txBox="1"/>
      </xdr:nvSpPr>
      <xdr:spPr>
        <a:xfrm>
          <a:off x="2641111" y="93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101427</xdr:rowOff>
    </xdr:from>
    <xdr:to>
      <xdr:col>10</xdr:col>
      <xdr:colOff>165100</xdr:colOff>
      <xdr:row>55</xdr:row>
      <xdr:rowOff>31577</xdr:rowOff>
    </xdr:to>
    <xdr:sp macro="" textlink="">
      <xdr:nvSpPr>
        <xdr:cNvPr id="144" name="楕円 143"/>
        <xdr:cNvSpPr/>
      </xdr:nvSpPr>
      <xdr:spPr>
        <a:xfrm>
          <a:off x="1968500" y="93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48104</xdr:rowOff>
    </xdr:from>
    <xdr:ext cx="534377" cy="259045"/>
    <xdr:sp macro="" textlink="">
      <xdr:nvSpPr>
        <xdr:cNvPr id="145" name="テキスト ボックス 144"/>
        <xdr:cNvSpPr txBox="1"/>
      </xdr:nvSpPr>
      <xdr:spPr>
        <a:xfrm>
          <a:off x="1752111" y="913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95598</xdr:rowOff>
    </xdr:from>
    <xdr:to>
      <xdr:col>6</xdr:col>
      <xdr:colOff>38100</xdr:colOff>
      <xdr:row>57</xdr:row>
      <xdr:rowOff>25748</xdr:rowOff>
    </xdr:to>
    <xdr:sp macro="" textlink="">
      <xdr:nvSpPr>
        <xdr:cNvPr id="146" name="楕円 145"/>
        <xdr:cNvSpPr/>
      </xdr:nvSpPr>
      <xdr:spPr>
        <a:xfrm>
          <a:off x="1079500" y="96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16875</xdr:rowOff>
    </xdr:from>
    <xdr:ext cx="534377" cy="259045"/>
    <xdr:sp macro="" textlink="">
      <xdr:nvSpPr>
        <xdr:cNvPr id="147" name="テキスト ボックス 146"/>
        <xdr:cNvSpPr txBox="1"/>
      </xdr:nvSpPr>
      <xdr:spPr>
        <a:xfrm>
          <a:off x="863111" y="97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35243</xdr:rowOff>
    </xdr:from>
    <xdr:to>
      <xdr:col>24</xdr:col>
      <xdr:colOff>63500</xdr:colOff>
      <xdr:row>78</xdr:row>
      <xdr:rowOff>46850</xdr:rowOff>
    </xdr:to>
    <xdr:cxnSp macro="">
      <xdr:nvCxnSpPr>
        <xdr:cNvPr id="177" name="直線コネクタ 176"/>
        <xdr:cNvCxnSpPr/>
      </xdr:nvCxnSpPr>
      <xdr:spPr>
        <a:xfrm>
          <a:off x="3797300" y="13408343"/>
          <a:ext cx="8382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35243</xdr:rowOff>
    </xdr:from>
    <xdr:to>
      <xdr:col>19</xdr:col>
      <xdr:colOff>177800</xdr:colOff>
      <xdr:row>78</xdr:row>
      <xdr:rowOff>92075</xdr:rowOff>
    </xdr:to>
    <xdr:cxnSp macro="">
      <xdr:nvCxnSpPr>
        <xdr:cNvPr id="180" name="直線コネクタ 179"/>
        <xdr:cNvCxnSpPr/>
      </xdr:nvCxnSpPr>
      <xdr:spPr>
        <a:xfrm flipV="1">
          <a:off x="2908300" y="13408343"/>
          <a:ext cx="8890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92075</xdr:rowOff>
    </xdr:from>
    <xdr:to>
      <xdr:col>15</xdr:col>
      <xdr:colOff>50800</xdr:colOff>
      <xdr:row>78</xdr:row>
      <xdr:rowOff>130556</xdr:rowOff>
    </xdr:to>
    <xdr:cxnSp macro="">
      <xdr:nvCxnSpPr>
        <xdr:cNvPr id="183" name="直線コネクタ 182"/>
        <xdr:cNvCxnSpPr/>
      </xdr:nvCxnSpPr>
      <xdr:spPr>
        <a:xfrm flipV="1">
          <a:off x="2019300" y="1346517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130556</xdr:rowOff>
    </xdr:from>
    <xdr:to>
      <xdr:col>10</xdr:col>
      <xdr:colOff>114300</xdr:colOff>
      <xdr:row>79</xdr:row>
      <xdr:rowOff>15151</xdr:rowOff>
    </xdr:to>
    <xdr:cxnSp macro="">
      <xdr:nvCxnSpPr>
        <xdr:cNvPr id="186" name="直線コネクタ 185"/>
        <xdr:cNvCxnSpPr/>
      </xdr:nvCxnSpPr>
      <xdr:spPr>
        <a:xfrm flipV="1">
          <a:off x="1130300" y="13503656"/>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167500</xdr:rowOff>
    </xdr:from>
    <xdr:to>
      <xdr:col>24</xdr:col>
      <xdr:colOff>114300</xdr:colOff>
      <xdr:row>78</xdr:row>
      <xdr:rowOff>97650</xdr:rowOff>
    </xdr:to>
    <xdr:sp macro="" textlink="">
      <xdr:nvSpPr>
        <xdr:cNvPr id="196" name="楕円 195"/>
        <xdr:cNvSpPr/>
      </xdr:nvSpPr>
      <xdr:spPr>
        <a:xfrm>
          <a:off x="4584700" y="133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145927</xdr:rowOff>
    </xdr:from>
    <xdr:ext cx="599010" cy="259045"/>
    <xdr:sp macro="" textlink="">
      <xdr:nvSpPr>
        <xdr:cNvPr id="197" name="民生費該当値テキスト"/>
        <xdr:cNvSpPr txBox="1"/>
      </xdr:nvSpPr>
      <xdr:spPr>
        <a:xfrm>
          <a:off x="4686300" y="1334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155893</xdr:rowOff>
    </xdr:from>
    <xdr:to>
      <xdr:col>20</xdr:col>
      <xdr:colOff>38100</xdr:colOff>
      <xdr:row>78</xdr:row>
      <xdr:rowOff>86043</xdr:rowOff>
    </xdr:to>
    <xdr:sp macro="" textlink="">
      <xdr:nvSpPr>
        <xdr:cNvPr id="198" name="楕円 197"/>
        <xdr:cNvSpPr/>
      </xdr:nvSpPr>
      <xdr:spPr>
        <a:xfrm>
          <a:off x="3746500" y="133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77170</xdr:rowOff>
    </xdr:from>
    <xdr:ext cx="599010" cy="259045"/>
    <xdr:sp macro="" textlink="">
      <xdr:nvSpPr>
        <xdr:cNvPr id="199" name="テキスト ボックス 198"/>
        <xdr:cNvSpPr txBox="1"/>
      </xdr:nvSpPr>
      <xdr:spPr>
        <a:xfrm>
          <a:off x="3497795" y="1345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41275</xdr:rowOff>
    </xdr:from>
    <xdr:to>
      <xdr:col>15</xdr:col>
      <xdr:colOff>101600</xdr:colOff>
      <xdr:row>78</xdr:row>
      <xdr:rowOff>142875</xdr:rowOff>
    </xdr:to>
    <xdr:sp macro="" textlink="">
      <xdr:nvSpPr>
        <xdr:cNvPr id="200" name="楕円 199"/>
        <xdr:cNvSpPr/>
      </xdr:nvSpPr>
      <xdr:spPr>
        <a:xfrm>
          <a:off x="2857500" y="134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134002</xdr:rowOff>
    </xdr:from>
    <xdr:ext cx="599010" cy="259045"/>
    <xdr:sp macro="" textlink="">
      <xdr:nvSpPr>
        <xdr:cNvPr id="201" name="テキスト ボックス 200"/>
        <xdr:cNvSpPr txBox="1"/>
      </xdr:nvSpPr>
      <xdr:spPr>
        <a:xfrm>
          <a:off x="2608795" y="1350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79756</xdr:rowOff>
    </xdr:from>
    <xdr:to>
      <xdr:col>10</xdr:col>
      <xdr:colOff>165100</xdr:colOff>
      <xdr:row>79</xdr:row>
      <xdr:rowOff>9906</xdr:rowOff>
    </xdr:to>
    <xdr:sp macro="" textlink="">
      <xdr:nvSpPr>
        <xdr:cNvPr id="202" name="楕円 201"/>
        <xdr:cNvSpPr/>
      </xdr:nvSpPr>
      <xdr:spPr>
        <a:xfrm>
          <a:off x="1968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1033</xdr:rowOff>
    </xdr:from>
    <xdr:ext cx="599010" cy="259045"/>
    <xdr:sp macro="" textlink="">
      <xdr:nvSpPr>
        <xdr:cNvPr id="203" name="テキスト ボックス 202"/>
        <xdr:cNvSpPr txBox="1"/>
      </xdr:nvSpPr>
      <xdr:spPr>
        <a:xfrm>
          <a:off x="1719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135801</xdr:rowOff>
    </xdr:from>
    <xdr:to>
      <xdr:col>6</xdr:col>
      <xdr:colOff>38100</xdr:colOff>
      <xdr:row>79</xdr:row>
      <xdr:rowOff>65951</xdr:rowOff>
    </xdr:to>
    <xdr:sp macro="" textlink="">
      <xdr:nvSpPr>
        <xdr:cNvPr id="204" name="楕円 203"/>
        <xdr:cNvSpPr/>
      </xdr:nvSpPr>
      <xdr:spPr>
        <a:xfrm>
          <a:off x="1079500" y="135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57078</xdr:rowOff>
    </xdr:from>
    <xdr:ext cx="599010" cy="259045"/>
    <xdr:sp macro="" textlink="">
      <xdr:nvSpPr>
        <xdr:cNvPr id="205" name="テキスト ボックス 204"/>
        <xdr:cNvSpPr txBox="1"/>
      </xdr:nvSpPr>
      <xdr:spPr>
        <a:xfrm>
          <a:off x="830795" y="1360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149726</xdr:rowOff>
    </xdr:from>
    <xdr:to>
      <xdr:col>24</xdr:col>
      <xdr:colOff>63500</xdr:colOff>
      <xdr:row>99</xdr:row>
      <xdr:rowOff>51133</xdr:rowOff>
    </xdr:to>
    <xdr:cxnSp macro="">
      <xdr:nvCxnSpPr>
        <xdr:cNvPr id="237" name="直線コネクタ 236"/>
        <xdr:cNvCxnSpPr/>
      </xdr:nvCxnSpPr>
      <xdr:spPr>
        <a:xfrm>
          <a:off x="3797300" y="16951826"/>
          <a:ext cx="838200" cy="7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149726</xdr:rowOff>
    </xdr:from>
    <xdr:to>
      <xdr:col>19</xdr:col>
      <xdr:colOff>177800</xdr:colOff>
      <xdr:row>98</xdr:row>
      <xdr:rowOff>151130</xdr:rowOff>
    </xdr:to>
    <xdr:cxnSp macro="">
      <xdr:nvCxnSpPr>
        <xdr:cNvPr id="240" name="直線コネクタ 239"/>
        <xdr:cNvCxnSpPr/>
      </xdr:nvCxnSpPr>
      <xdr:spPr>
        <a:xfrm flipV="1">
          <a:off x="2908300" y="16951826"/>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74451</xdr:rowOff>
    </xdr:from>
    <xdr:to>
      <xdr:col>15</xdr:col>
      <xdr:colOff>50800</xdr:colOff>
      <xdr:row>98</xdr:row>
      <xdr:rowOff>151130</xdr:rowOff>
    </xdr:to>
    <xdr:cxnSp macro="">
      <xdr:nvCxnSpPr>
        <xdr:cNvPr id="243" name="直線コネクタ 242"/>
        <xdr:cNvCxnSpPr/>
      </xdr:nvCxnSpPr>
      <xdr:spPr>
        <a:xfrm>
          <a:off x="2019300" y="16876551"/>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41532</xdr:rowOff>
    </xdr:from>
    <xdr:to>
      <xdr:col>10</xdr:col>
      <xdr:colOff>114300</xdr:colOff>
      <xdr:row>98</xdr:row>
      <xdr:rowOff>74451</xdr:rowOff>
    </xdr:to>
    <xdr:cxnSp macro="">
      <xdr:nvCxnSpPr>
        <xdr:cNvPr id="246" name="直線コネクタ 245"/>
        <xdr:cNvCxnSpPr/>
      </xdr:nvCxnSpPr>
      <xdr:spPr>
        <a:xfrm>
          <a:off x="1130300" y="16843632"/>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333</xdr:rowOff>
    </xdr:from>
    <xdr:to>
      <xdr:col>24</xdr:col>
      <xdr:colOff>114300</xdr:colOff>
      <xdr:row>99</xdr:row>
      <xdr:rowOff>101933</xdr:rowOff>
    </xdr:to>
    <xdr:sp macro="" textlink="">
      <xdr:nvSpPr>
        <xdr:cNvPr id="256" name="楕円 255"/>
        <xdr:cNvSpPr/>
      </xdr:nvSpPr>
      <xdr:spPr>
        <a:xfrm>
          <a:off x="4584700" y="169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86710</xdr:rowOff>
    </xdr:from>
    <xdr:ext cx="534377" cy="259045"/>
    <xdr:sp macro="" textlink="">
      <xdr:nvSpPr>
        <xdr:cNvPr id="257" name="衛生費該当値テキスト"/>
        <xdr:cNvSpPr txBox="1"/>
      </xdr:nvSpPr>
      <xdr:spPr>
        <a:xfrm>
          <a:off x="4686300" y="168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98926</xdr:rowOff>
    </xdr:from>
    <xdr:to>
      <xdr:col>20</xdr:col>
      <xdr:colOff>38100</xdr:colOff>
      <xdr:row>99</xdr:row>
      <xdr:rowOff>29076</xdr:rowOff>
    </xdr:to>
    <xdr:sp macro="" textlink="">
      <xdr:nvSpPr>
        <xdr:cNvPr id="258" name="楕円 257"/>
        <xdr:cNvSpPr/>
      </xdr:nvSpPr>
      <xdr:spPr>
        <a:xfrm>
          <a:off x="3746500" y="169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20203</xdr:rowOff>
    </xdr:from>
    <xdr:ext cx="534377" cy="259045"/>
    <xdr:sp macro="" textlink="">
      <xdr:nvSpPr>
        <xdr:cNvPr id="259" name="テキスト ボックス 258"/>
        <xdr:cNvSpPr txBox="1"/>
      </xdr:nvSpPr>
      <xdr:spPr>
        <a:xfrm>
          <a:off x="3530111" y="1699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100330</xdr:rowOff>
    </xdr:from>
    <xdr:to>
      <xdr:col>15</xdr:col>
      <xdr:colOff>101600</xdr:colOff>
      <xdr:row>99</xdr:row>
      <xdr:rowOff>30480</xdr:rowOff>
    </xdr:to>
    <xdr:sp macro="" textlink="">
      <xdr:nvSpPr>
        <xdr:cNvPr id="260" name="楕円 259"/>
        <xdr:cNvSpPr/>
      </xdr:nvSpPr>
      <xdr:spPr>
        <a:xfrm>
          <a:off x="2857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21607</xdr:rowOff>
    </xdr:from>
    <xdr:ext cx="534377" cy="259045"/>
    <xdr:sp macro="" textlink="">
      <xdr:nvSpPr>
        <xdr:cNvPr id="261" name="テキスト ボックス 260"/>
        <xdr:cNvSpPr txBox="1"/>
      </xdr:nvSpPr>
      <xdr:spPr>
        <a:xfrm>
          <a:off x="2641111" y="169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23651</xdr:rowOff>
    </xdr:from>
    <xdr:to>
      <xdr:col>10</xdr:col>
      <xdr:colOff>165100</xdr:colOff>
      <xdr:row>98</xdr:row>
      <xdr:rowOff>125251</xdr:rowOff>
    </xdr:to>
    <xdr:sp macro="" textlink="">
      <xdr:nvSpPr>
        <xdr:cNvPr id="262" name="楕円 261"/>
        <xdr:cNvSpPr/>
      </xdr:nvSpPr>
      <xdr:spPr>
        <a:xfrm>
          <a:off x="1968500" y="168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116378</xdr:rowOff>
    </xdr:from>
    <xdr:ext cx="534377" cy="259045"/>
    <xdr:sp macro="" textlink="">
      <xdr:nvSpPr>
        <xdr:cNvPr id="263" name="テキスト ボックス 262"/>
        <xdr:cNvSpPr txBox="1"/>
      </xdr:nvSpPr>
      <xdr:spPr>
        <a:xfrm>
          <a:off x="1752111" y="16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162182</xdr:rowOff>
    </xdr:from>
    <xdr:to>
      <xdr:col>6</xdr:col>
      <xdr:colOff>38100</xdr:colOff>
      <xdr:row>98</xdr:row>
      <xdr:rowOff>92332</xdr:rowOff>
    </xdr:to>
    <xdr:sp macro="" textlink="">
      <xdr:nvSpPr>
        <xdr:cNvPr id="264" name="楕円 263"/>
        <xdr:cNvSpPr/>
      </xdr:nvSpPr>
      <xdr:spPr>
        <a:xfrm>
          <a:off x="1079500" y="167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83459</xdr:rowOff>
    </xdr:from>
    <xdr:ext cx="534377" cy="259045"/>
    <xdr:sp macro="" textlink="">
      <xdr:nvSpPr>
        <xdr:cNvPr id="265" name="テキスト ボックス 264"/>
        <xdr:cNvSpPr txBox="1"/>
      </xdr:nvSpPr>
      <xdr:spPr>
        <a:xfrm>
          <a:off x="863111" y="168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5740</xdr:rowOff>
    </xdr:from>
    <xdr:to>
      <xdr:col>55</xdr:col>
      <xdr:colOff>0</xdr:colOff>
      <xdr:row>35</xdr:row>
      <xdr:rowOff>43231</xdr:rowOff>
    </xdr:to>
    <xdr:cxnSp macro="">
      <xdr:nvCxnSpPr>
        <xdr:cNvPr id="292" name="直線コネクタ 291"/>
        <xdr:cNvCxnSpPr/>
      </xdr:nvCxnSpPr>
      <xdr:spPr>
        <a:xfrm>
          <a:off x="9639300" y="5835040"/>
          <a:ext cx="838200" cy="2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146558</xdr:rowOff>
    </xdr:from>
    <xdr:to>
      <xdr:col>50</xdr:col>
      <xdr:colOff>114300</xdr:colOff>
      <xdr:row>34</xdr:row>
      <xdr:rowOff>5740</xdr:rowOff>
    </xdr:to>
    <xdr:cxnSp macro="">
      <xdr:nvCxnSpPr>
        <xdr:cNvPr id="295" name="直線コネクタ 294"/>
        <xdr:cNvCxnSpPr/>
      </xdr:nvCxnSpPr>
      <xdr:spPr>
        <a:xfrm>
          <a:off x="8750300" y="580440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146558</xdr:rowOff>
    </xdr:from>
    <xdr:to>
      <xdr:col>45</xdr:col>
      <xdr:colOff>177800</xdr:colOff>
      <xdr:row>33</xdr:row>
      <xdr:rowOff>161188</xdr:rowOff>
    </xdr:to>
    <xdr:cxnSp macro="">
      <xdr:nvCxnSpPr>
        <xdr:cNvPr id="298" name="直線コネクタ 297"/>
        <xdr:cNvCxnSpPr/>
      </xdr:nvCxnSpPr>
      <xdr:spPr>
        <a:xfrm flipV="1">
          <a:off x="7861300" y="580440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161188</xdr:rowOff>
    </xdr:from>
    <xdr:to>
      <xdr:col>41</xdr:col>
      <xdr:colOff>50800</xdr:colOff>
      <xdr:row>34</xdr:row>
      <xdr:rowOff>3912</xdr:rowOff>
    </xdr:to>
    <xdr:cxnSp macro="">
      <xdr:nvCxnSpPr>
        <xdr:cNvPr id="301" name="直線コネクタ 300"/>
        <xdr:cNvCxnSpPr/>
      </xdr:nvCxnSpPr>
      <xdr:spPr>
        <a:xfrm flipV="1">
          <a:off x="6972300" y="5819038"/>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163881</xdr:rowOff>
    </xdr:from>
    <xdr:to>
      <xdr:col>55</xdr:col>
      <xdr:colOff>50800</xdr:colOff>
      <xdr:row>35</xdr:row>
      <xdr:rowOff>94031</xdr:rowOff>
    </xdr:to>
    <xdr:sp macro="" textlink="">
      <xdr:nvSpPr>
        <xdr:cNvPr id="311" name="楕円 310"/>
        <xdr:cNvSpPr/>
      </xdr:nvSpPr>
      <xdr:spPr>
        <a:xfrm>
          <a:off x="104267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15308</xdr:rowOff>
    </xdr:from>
    <xdr:ext cx="469744" cy="259045"/>
    <xdr:sp macro="" textlink="">
      <xdr:nvSpPr>
        <xdr:cNvPr id="312" name="労働費該当値テキスト"/>
        <xdr:cNvSpPr txBox="1"/>
      </xdr:nvSpPr>
      <xdr:spPr>
        <a:xfrm>
          <a:off x="10528300" y="58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126390</xdr:rowOff>
    </xdr:from>
    <xdr:to>
      <xdr:col>50</xdr:col>
      <xdr:colOff>165100</xdr:colOff>
      <xdr:row>34</xdr:row>
      <xdr:rowOff>56540</xdr:rowOff>
    </xdr:to>
    <xdr:sp macro="" textlink="">
      <xdr:nvSpPr>
        <xdr:cNvPr id="313" name="楕円 312"/>
        <xdr:cNvSpPr/>
      </xdr:nvSpPr>
      <xdr:spPr>
        <a:xfrm>
          <a:off x="9588500" y="57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73067</xdr:rowOff>
    </xdr:from>
    <xdr:ext cx="469744" cy="259045"/>
    <xdr:sp macro="" textlink="">
      <xdr:nvSpPr>
        <xdr:cNvPr id="314" name="テキスト ボックス 313"/>
        <xdr:cNvSpPr txBox="1"/>
      </xdr:nvSpPr>
      <xdr:spPr>
        <a:xfrm>
          <a:off x="9404428" y="55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95758</xdr:rowOff>
    </xdr:from>
    <xdr:to>
      <xdr:col>46</xdr:col>
      <xdr:colOff>38100</xdr:colOff>
      <xdr:row>34</xdr:row>
      <xdr:rowOff>25908</xdr:rowOff>
    </xdr:to>
    <xdr:sp macro="" textlink="">
      <xdr:nvSpPr>
        <xdr:cNvPr id="315" name="楕円 314"/>
        <xdr:cNvSpPr/>
      </xdr:nvSpPr>
      <xdr:spPr>
        <a:xfrm>
          <a:off x="8699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42435</xdr:rowOff>
    </xdr:from>
    <xdr:ext cx="469744" cy="259045"/>
    <xdr:sp macro="" textlink="">
      <xdr:nvSpPr>
        <xdr:cNvPr id="316" name="テキスト ボックス 315"/>
        <xdr:cNvSpPr txBox="1"/>
      </xdr:nvSpPr>
      <xdr:spPr>
        <a:xfrm>
          <a:off x="8515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110388</xdr:rowOff>
    </xdr:from>
    <xdr:to>
      <xdr:col>41</xdr:col>
      <xdr:colOff>101600</xdr:colOff>
      <xdr:row>34</xdr:row>
      <xdr:rowOff>40538</xdr:rowOff>
    </xdr:to>
    <xdr:sp macro="" textlink="">
      <xdr:nvSpPr>
        <xdr:cNvPr id="317" name="楕円 316"/>
        <xdr:cNvSpPr/>
      </xdr:nvSpPr>
      <xdr:spPr>
        <a:xfrm>
          <a:off x="7810500" y="57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57065</xdr:rowOff>
    </xdr:from>
    <xdr:ext cx="469744" cy="259045"/>
    <xdr:sp macro="" textlink="">
      <xdr:nvSpPr>
        <xdr:cNvPr id="318" name="テキスト ボックス 317"/>
        <xdr:cNvSpPr txBox="1"/>
      </xdr:nvSpPr>
      <xdr:spPr>
        <a:xfrm>
          <a:off x="7626428" y="55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124562</xdr:rowOff>
    </xdr:from>
    <xdr:to>
      <xdr:col>36</xdr:col>
      <xdr:colOff>165100</xdr:colOff>
      <xdr:row>34</xdr:row>
      <xdr:rowOff>54712</xdr:rowOff>
    </xdr:to>
    <xdr:sp macro="" textlink="">
      <xdr:nvSpPr>
        <xdr:cNvPr id="319" name="楕円 318"/>
        <xdr:cNvSpPr/>
      </xdr:nvSpPr>
      <xdr:spPr>
        <a:xfrm>
          <a:off x="6921500" y="57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71239</xdr:rowOff>
    </xdr:from>
    <xdr:ext cx="469744" cy="259045"/>
    <xdr:sp macro="" textlink="">
      <xdr:nvSpPr>
        <xdr:cNvPr id="320" name="テキスト ボックス 319"/>
        <xdr:cNvSpPr txBox="1"/>
      </xdr:nvSpPr>
      <xdr:spPr>
        <a:xfrm>
          <a:off x="6737428" y="555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161189</xdr:rowOff>
    </xdr:from>
    <xdr:to>
      <xdr:col>55</xdr:col>
      <xdr:colOff>0</xdr:colOff>
      <xdr:row>56</xdr:row>
      <xdr:rowOff>40716</xdr:rowOff>
    </xdr:to>
    <xdr:cxnSp macro="">
      <xdr:nvCxnSpPr>
        <xdr:cNvPr id="347" name="直線コネクタ 346"/>
        <xdr:cNvCxnSpPr/>
      </xdr:nvCxnSpPr>
      <xdr:spPr>
        <a:xfrm flipV="1">
          <a:off x="9639300" y="9590939"/>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40716</xdr:rowOff>
    </xdr:from>
    <xdr:to>
      <xdr:col>50</xdr:col>
      <xdr:colOff>114300</xdr:colOff>
      <xdr:row>56</xdr:row>
      <xdr:rowOff>53060</xdr:rowOff>
    </xdr:to>
    <xdr:cxnSp macro="">
      <xdr:nvCxnSpPr>
        <xdr:cNvPr id="350" name="直線コネクタ 349"/>
        <xdr:cNvCxnSpPr/>
      </xdr:nvCxnSpPr>
      <xdr:spPr>
        <a:xfrm flipV="1">
          <a:off x="8750300" y="964191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146055</xdr:rowOff>
    </xdr:from>
    <xdr:to>
      <xdr:col>45</xdr:col>
      <xdr:colOff>177800</xdr:colOff>
      <xdr:row>56</xdr:row>
      <xdr:rowOff>53060</xdr:rowOff>
    </xdr:to>
    <xdr:cxnSp macro="">
      <xdr:nvCxnSpPr>
        <xdr:cNvPr id="353" name="直線コネクタ 352"/>
        <xdr:cNvCxnSpPr/>
      </xdr:nvCxnSpPr>
      <xdr:spPr>
        <a:xfrm>
          <a:off x="7861300" y="9575805"/>
          <a:ext cx="889000" cy="7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146055</xdr:rowOff>
    </xdr:from>
    <xdr:to>
      <xdr:col>41</xdr:col>
      <xdr:colOff>50800</xdr:colOff>
      <xdr:row>56</xdr:row>
      <xdr:rowOff>69383</xdr:rowOff>
    </xdr:to>
    <xdr:cxnSp macro="">
      <xdr:nvCxnSpPr>
        <xdr:cNvPr id="356" name="直線コネクタ 355"/>
        <xdr:cNvCxnSpPr/>
      </xdr:nvCxnSpPr>
      <xdr:spPr>
        <a:xfrm flipV="1">
          <a:off x="6972300" y="9575805"/>
          <a:ext cx="889000" cy="9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110389</xdr:rowOff>
    </xdr:from>
    <xdr:to>
      <xdr:col>55</xdr:col>
      <xdr:colOff>50800</xdr:colOff>
      <xdr:row>56</xdr:row>
      <xdr:rowOff>40539</xdr:rowOff>
    </xdr:to>
    <xdr:sp macro="" textlink="">
      <xdr:nvSpPr>
        <xdr:cNvPr id="366" name="楕円 365"/>
        <xdr:cNvSpPr/>
      </xdr:nvSpPr>
      <xdr:spPr>
        <a:xfrm>
          <a:off x="10426700" y="95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133266</xdr:rowOff>
    </xdr:from>
    <xdr:ext cx="534377" cy="259045"/>
    <xdr:sp macro="" textlink="">
      <xdr:nvSpPr>
        <xdr:cNvPr id="367" name="農林水産業費該当値テキスト"/>
        <xdr:cNvSpPr txBox="1"/>
      </xdr:nvSpPr>
      <xdr:spPr>
        <a:xfrm>
          <a:off x="10528300" y="939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161366</xdr:rowOff>
    </xdr:from>
    <xdr:to>
      <xdr:col>50</xdr:col>
      <xdr:colOff>165100</xdr:colOff>
      <xdr:row>56</xdr:row>
      <xdr:rowOff>91516</xdr:rowOff>
    </xdr:to>
    <xdr:sp macro="" textlink="">
      <xdr:nvSpPr>
        <xdr:cNvPr id="368" name="楕円 367"/>
        <xdr:cNvSpPr/>
      </xdr:nvSpPr>
      <xdr:spPr>
        <a:xfrm>
          <a:off x="9588500" y="95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108043</xdr:rowOff>
    </xdr:from>
    <xdr:ext cx="469744" cy="259045"/>
    <xdr:sp macro="" textlink="">
      <xdr:nvSpPr>
        <xdr:cNvPr id="369" name="テキスト ボックス 368"/>
        <xdr:cNvSpPr txBox="1"/>
      </xdr:nvSpPr>
      <xdr:spPr>
        <a:xfrm>
          <a:off x="9404428" y="936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2260</xdr:rowOff>
    </xdr:from>
    <xdr:to>
      <xdr:col>46</xdr:col>
      <xdr:colOff>38100</xdr:colOff>
      <xdr:row>56</xdr:row>
      <xdr:rowOff>103860</xdr:rowOff>
    </xdr:to>
    <xdr:sp macro="" textlink="">
      <xdr:nvSpPr>
        <xdr:cNvPr id="370" name="楕円 369"/>
        <xdr:cNvSpPr/>
      </xdr:nvSpPr>
      <xdr:spPr>
        <a:xfrm>
          <a:off x="8699500" y="96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120387</xdr:rowOff>
    </xdr:from>
    <xdr:ext cx="469744" cy="259045"/>
    <xdr:sp macro="" textlink="">
      <xdr:nvSpPr>
        <xdr:cNvPr id="371" name="テキスト ボックス 370"/>
        <xdr:cNvSpPr txBox="1"/>
      </xdr:nvSpPr>
      <xdr:spPr>
        <a:xfrm>
          <a:off x="8515428" y="937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95255</xdr:rowOff>
    </xdr:from>
    <xdr:to>
      <xdr:col>41</xdr:col>
      <xdr:colOff>101600</xdr:colOff>
      <xdr:row>56</xdr:row>
      <xdr:rowOff>25405</xdr:rowOff>
    </xdr:to>
    <xdr:sp macro="" textlink="">
      <xdr:nvSpPr>
        <xdr:cNvPr id="372" name="楕円 371"/>
        <xdr:cNvSpPr/>
      </xdr:nvSpPr>
      <xdr:spPr>
        <a:xfrm>
          <a:off x="7810500" y="95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41932</xdr:rowOff>
    </xdr:from>
    <xdr:ext cx="534377" cy="259045"/>
    <xdr:sp macro="" textlink="">
      <xdr:nvSpPr>
        <xdr:cNvPr id="373" name="テキスト ボックス 372"/>
        <xdr:cNvSpPr txBox="1"/>
      </xdr:nvSpPr>
      <xdr:spPr>
        <a:xfrm>
          <a:off x="7594111" y="9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18583</xdr:rowOff>
    </xdr:from>
    <xdr:to>
      <xdr:col>36</xdr:col>
      <xdr:colOff>165100</xdr:colOff>
      <xdr:row>56</xdr:row>
      <xdr:rowOff>120183</xdr:rowOff>
    </xdr:to>
    <xdr:sp macro="" textlink="">
      <xdr:nvSpPr>
        <xdr:cNvPr id="374" name="楕円 373"/>
        <xdr:cNvSpPr/>
      </xdr:nvSpPr>
      <xdr:spPr>
        <a:xfrm>
          <a:off x="6921500" y="96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136710</xdr:rowOff>
    </xdr:from>
    <xdr:ext cx="469744" cy="259045"/>
    <xdr:sp macro="" textlink="">
      <xdr:nvSpPr>
        <xdr:cNvPr id="375" name="テキスト ボックス 374"/>
        <xdr:cNvSpPr txBox="1"/>
      </xdr:nvSpPr>
      <xdr:spPr>
        <a:xfrm>
          <a:off x="6737428" y="939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93729</xdr:rowOff>
    </xdr:from>
    <xdr:to>
      <xdr:col>55</xdr:col>
      <xdr:colOff>0</xdr:colOff>
      <xdr:row>77</xdr:row>
      <xdr:rowOff>122213</xdr:rowOff>
    </xdr:to>
    <xdr:cxnSp macro="">
      <xdr:nvCxnSpPr>
        <xdr:cNvPr id="402" name="直線コネクタ 401"/>
        <xdr:cNvCxnSpPr/>
      </xdr:nvCxnSpPr>
      <xdr:spPr>
        <a:xfrm>
          <a:off x="9639300" y="13295379"/>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88426</xdr:rowOff>
    </xdr:from>
    <xdr:to>
      <xdr:col>50</xdr:col>
      <xdr:colOff>114300</xdr:colOff>
      <xdr:row>77</xdr:row>
      <xdr:rowOff>93729</xdr:rowOff>
    </xdr:to>
    <xdr:cxnSp macro="">
      <xdr:nvCxnSpPr>
        <xdr:cNvPr id="405" name="直線コネクタ 404"/>
        <xdr:cNvCxnSpPr/>
      </xdr:nvCxnSpPr>
      <xdr:spPr>
        <a:xfrm>
          <a:off x="8750300" y="13290076"/>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33310</xdr:rowOff>
    </xdr:from>
    <xdr:to>
      <xdr:col>45</xdr:col>
      <xdr:colOff>177800</xdr:colOff>
      <xdr:row>77</xdr:row>
      <xdr:rowOff>88426</xdr:rowOff>
    </xdr:to>
    <xdr:cxnSp macro="">
      <xdr:nvCxnSpPr>
        <xdr:cNvPr id="408" name="直線コネクタ 407"/>
        <xdr:cNvCxnSpPr/>
      </xdr:nvCxnSpPr>
      <xdr:spPr>
        <a:xfrm>
          <a:off x="7861300" y="13234960"/>
          <a:ext cx="8890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33310</xdr:rowOff>
    </xdr:from>
    <xdr:to>
      <xdr:col>41</xdr:col>
      <xdr:colOff>50800</xdr:colOff>
      <xdr:row>77</xdr:row>
      <xdr:rowOff>119377</xdr:rowOff>
    </xdr:to>
    <xdr:cxnSp macro="">
      <xdr:nvCxnSpPr>
        <xdr:cNvPr id="411" name="直線コネクタ 410"/>
        <xdr:cNvCxnSpPr/>
      </xdr:nvCxnSpPr>
      <xdr:spPr>
        <a:xfrm flipV="1">
          <a:off x="6972300" y="13234960"/>
          <a:ext cx="8890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71413</xdr:rowOff>
    </xdr:from>
    <xdr:to>
      <xdr:col>55</xdr:col>
      <xdr:colOff>50800</xdr:colOff>
      <xdr:row>78</xdr:row>
      <xdr:rowOff>1563</xdr:rowOff>
    </xdr:to>
    <xdr:sp macro="" textlink="">
      <xdr:nvSpPr>
        <xdr:cNvPr id="421" name="楕円 420"/>
        <xdr:cNvSpPr/>
      </xdr:nvSpPr>
      <xdr:spPr>
        <a:xfrm>
          <a:off x="10426700" y="132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49840</xdr:rowOff>
    </xdr:from>
    <xdr:ext cx="469744" cy="259045"/>
    <xdr:sp macro="" textlink="">
      <xdr:nvSpPr>
        <xdr:cNvPr id="422" name="商工費該当値テキスト"/>
        <xdr:cNvSpPr txBox="1"/>
      </xdr:nvSpPr>
      <xdr:spPr>
        <a:xfrm>
          <a:off x="10528300" y="132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42929</xdr:rowOff>
    </xdr:from>
    <xdr:to>
      <xdr:col>50</xdr:col>
      <xdr:colOff>165100</xdr:colOff>
      <xdr:row>77</xdr:row>
      <xdr:rowOff>144529</xdr:rowOff>
    </xdr:to>
    <xdr:sp macro="" textlink="">
      <xdr:nvSpPr>
        <xdr:cNvPr id="423" name="楕円 422"/>
        <xdr:cNvSpPr/>
      </xdr:nvSpPr>
      <xdr:spPr>
        <a:xfrm>
          <a:off x="9588500" y="132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135656</xdr:rowOff>
    </xdr:from>
    <xdr:ext cx="469744" cy="259045"/>
    <xdr:sp macro="" textlink="">
      <xdr:nvSpPr>
        <xdr:cNvPr id="424" name="テキスト ボックス 423"/>
        <xdr:cNvSpPr txBox="1"/>
      </xdr:nvSpPr>
      <xdr:spPr>
        <a:xfrm>
          <a:off x="9404428" y="1333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37626</xdr:rowOff>
    </xdr:from>
    <xdr:to>
      <xdr:col>46</xdr:col>
      <xdr:colOff>38100</xdr:colOff>
      <xdr:row>77</xdr:row>
      <xdr:rowOff>139226</xdr:rowOff>
    </xdr:to>
    <xdr:sp macro="" textlink="">
      <xdr:nvSpPr>
        <xdr:cNvPr id="425" name="楕円 424"/>
        <xdr:cNvSpPr/>
      </xdr:nvSpPr>
      <xdr:spPr>
        <a:xfrm>
          <a:off x="86995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130353</xdr:rowOff>
    </xdr:from>
    <xdr:ext cx="469744" cy="259045"/>
    <xdr:sp macro="" textlink="">
      <xdr:nvSpPr>
        <xdr:cNvPr id="426" name="テキスト ボックス 425"/>
        <xdr:cNvSpPr txBox="1"/>
      </xdr:nvSpPr>
      <xdr:spPr>
        <a:xfrm>
          <a:off x="8515428" y="1333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153960</xdr:rowOff>
    </xdr:from>
    <xdr:to>
      <xdr:col>41</xdr:col>
      <xdr:colOff>101600</xdr:colOff>
      <xdr:row>77</xdr:row>
      <xdr:rowOff>84110</xdr:rowOff>
    </xdr:to>
    <xdr:sp macro="" textlink="">
      <xdr:nvSpPr>
        <xdr:cNvPr id="427" name="楕円 426"/>
        <xdr:cNvSpPr/>
      </xdr:nvSpPr>
      <xdr:spPr>
        <a:xfrm>
          <a:off x="7810500" y="131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75237</xdr:rowOff>
    </xdr:from>
    <xdr:ext cx="534377" cy="259045"/>
    <xdr:sp macro="" textlink="">
      <xdr:nvSpPr>
        <xdr:cNvPr id="428" name="テキスト ボックス 427"/>
        <xdr:cNvSpPr txBox="1"/>
      </xdr:nvSpPr>
      <xdr:spPr>
        <a:xfrm>
          <a:off x="7594111" y="1327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68577</xdr:rowOff>
    </xdr:from>
    <xdr:to>
      <xdr:col>36</xdr:col>
      <xdr:colOff>165100</xdr:colOff>
      <xdr:row>77</xdr:row>
      <xdr:rowOff>170177</xdr:rowOff>
    </xdr:to>
    <xdr:sp macro="" textlink="">
      <xdr:nvSpPr>
        <xdr:cNvPr id="429" name="楕円 428"/>
        <xdr:cNvSpPr/>
      </xdr:nvSpPr>
      <xdr:spPr>
        <a:xfrm>
          <a:off x="6921500" y="132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161304</xdr:rowOff>
    </xdr:from>
    <xdr:ext cx="469744" cy="259045"/>
    <xdr:sp macro="" textlink="">
      <xdr:nvSpPr>
        <xdr:cNvPr id="430" name="テキスト ボックス 429"/>
        <xdr:cNvSpPr txBox="1"/>
      </xdr:nvSpPr>
      <xdr:spPr>
        <a:xfrm>
          <a:off x="6737428" y="1336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95180</xdr:rowOff>
    </xdr:from>
    <xdr:to>
      <xdr:col>55</xdr:col>
      <xdr:colOff>0</xdr:colOff>
      <xdr:row>94</xdr:row>
      <xdr:rowOff>146214</xdr:rowOff>
    </xdr:to>
    <xdr:cxnSp macro="">
      <xdr:nvCxnSpPr>
        <xdr:cNvPr id="460" name="直線コネクタ 459"/>
        <xdr:cNvCxnSpPr/>
      </xdr:nvCxnSpPr>
      <xdr:spPr>
        <a:xfrm flipV="1">
          <a:off x="9639300" y="16211480"/>
          <a:ext cx="8382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146214</xdr:rowOff>
    </xdr:from>
    <xdr:to>
      <xdr:col>50</xdr:col>
      <xdr:colOff>114300</xdr:colOff>
      <xdr:row>95</xdr:row>
      <xdr:rowOff>23761</xdr:rowOff>
    </xdr:to>
    <xdr:cxnSp macro="">
      <xdr:nvCxnSpPr>
        <xdr:cNvPr id="463" name="直線コネクタ 462"/>
        <xdr:cNvCxnSpPr/>
      </xdr:nvCxnSpPr>
      <xdr:spPr>
        <a:xfrm flipV="1">
          <a:off x="8750300" y="16262514"/>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23761</xdr:rowOff>
    </xdr:from>
    <xdr:to>
      <xdr:col>45</xdr:col>
      <xdr:colOff>177800</xdr:colOff>
      <xdr:row>95</xdr:row>
      <xdr:rowOff>122783</xdr:rowOff>
    </xdr:to>
    <xdr:cxnSp macro="">
      <xdr:nvCxnSpPr>
        <xdr:cNvPr id="466" name="直線コネクタ 465"/>
        <xdr:cNvCxnSpPr/>
      </xdr:nvCxnSpPr>
      <xdr:spPr>
        <a:xfrm flipV="1">
          <a:off x="7861300" y="16311511"/>
          <a:ext cx="8890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23915</xdr:rowOff>
    </xdr:from>
    <xdr:to>
      <xdr:col>41</xdr:col>
      <xdr:colOff>50800</xdr:colOff>
      <xdr:row>95</xdr:row>
      <xdr:rowOff>122783</xdr:rowOff>
    </xdr:to>
    <xdr:cxnSp macro="">
      <xdr:nvCxnSpPr>
        <xdr:cNvPr id="469" name="直線コネクタ 468"/>
        <xdr:cNvCxnSpPr/>
      </xdr:nvCxnSpPr>
      <xdr:spPr>
        <a:xfrm>
          <a:off x="6972300" y="15968765"/>
          <a:ext cx="889000" cy="4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44380</xdr:rowOff>
    </xdr:from>
    <xdr:to>
      <xdr:col>55</xdr:col>
      <xdr:colOff>50800</xdr:colOff>
      <xdr:row>94</xdr:row>
      <xdr:rowOff>145980</xdr:rowOff>
    </xdr:to>
    <xdr:sp macro="" textlink="">
      <xdr:nvSpPr>
        <xdr:cNvPr id="479" name="楕円 478"/>
        <xdr:cNvSpPr/>
      </xdr:nvSpPr>
      <xdr:spPr>
        <a:xfrm>
          <a:off x="10426700" y="161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67257</xdr:rowOff>
    </xdr:from>
    <xdr:ext cx="534377" cy="259045"/>
    <xdr:sp macro="" textlink="">
      <xdr:nvSpPr>
        <xdr:cNvPr id="480" name="土木費該当値テキスト"/>
        <xdr:cNvSpPr txBox="1"/>
      </xdr:nvSpPr>
      <xdr:spPr>
        <a:xfrm>
          <a:off x="10528300" y="1601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95414</xdr:rowOff>
    </xdr:from>
    <xdr:to>
      <xdr:col>50</xdr:col>
      <xdr:colOff>165100</xdr:colOff>
      <xdr:row>95</xdr:row>
      <xdr:rowOff>25564</xdr:rowOff>
    </xdr:to>
    <xdr:sp macro="" textlink="">
      <xdr:nvSpPr>
        <xdr:cNvPr id="481" name="楕円 480"/>
        <xdr:cNvSpPr/>
      </xdr:nvSpPr>
      <xdr:spPr>
        <a:xfrm>
          <a:off x="9588500" y="162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42091</xdr:rowOff>
    </xdr:from>
    <xdr:ext cx="534377" cy="259045"/>
    <xdr:sp macro="" textlink="">
      <xdr:nvSpPr>
        <xdr:cNvPr id="482" name="テキスト ボックス 481"/>
        <xdr:cNvSpPr txBox="1"/>
      </xdr:nvSpPr>
      <xdr:spPr>
        <a:xfrm>
          <a:off x="9372111" y="159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144411</xdr:rowOff>
    </xdr:from>
    <xdr:to>
      <xdr:col>46</xdr:col>
      <xdr:colOff>38100</xdr:colOff>
      <xdr:row>95</xdr:row>
      <xdr:rowOff>74561</xdr:rowOff>
    </xdr:to>
    <xdr:sp macro="" textlink="">
      <xdr:nvSpPr>
        <xdr:cNvPr id="483" name="楕円 482"/>
        <xdr:cNvSpPr/>
      </xdr:nvSpPr>
      <xdr:spPr>
        <a:xfrm>
          <a:off x="8699500" y="162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91088</xdr:rowOff>
    </xdr:from>
    <xdr:ext cx="534377" cy="259045"/>
    <xdr:sp macro="" textlink="">
      <xdr:nvSpPr>
        <xdr:cNvPr id="484" name="テキスト ボックス 483"/>
        <xdr:cNvSpPr txBox="1"/>
      </xdr:nvSpPr>
      <xdr:spPr>
        <a:xfrm>
          <a:off x="8483111" y="160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71983</xdr:rowOff>
    </xdr:from>
    <xdr:to>
      <xdr:col>41</xdr:col>
      <xdr:colOff>101600</xdr:colOff>
      <xdr:row>96</xdr:row>
      <xdr:rowOff>2133</xdr:rowOff>
    </xdr:to>
    <xdr:sp macro="" textlink="">
      <xdr:nvSpPr>
        <xdr:cNvPr id="485" name="楕円 484"/>
        <xdr:cNvSpPr/>
      </xdr:nvSpPr>
      <xdr:spPr>
        <a:xfrm>
          <a:off x="7810500" y="163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18660</xdr:rowOff>
    </xdr:from>
    <xdr:ext cx="534377" cy="259045"/>
    <xdr:sp macro="" textlink="">
      <xdr:nvSpPr>
        <xdr:cNvPr id="486" name="テキスト ボックス 485"/>
        <xdr:cNvSpPr txBox="1"/>
      </xdr:nvSpPr>
      <xdr:spPr>
        <a:xfrm>
          <a:off x="7594111" y="161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144565</xdr:rowOff>
    </xdr:from>
    <xdr:to>
      <xdr:col>36</xdr:col>
      <xdr:colOff>165100</xdr:colOff>
      <xdr:row>93</xdr:row>
      <xdr:rowOff>74715</xdr:rowOff>
    </xdr:to>
    <xdr:sp macro="" textlink="">
      <xdr:nvSpPr>
        <xdr:cNvPr id="487" name="楕円 486"/>
        <xdr:cNvSpPr/>
      </xdr:nvSpPr>
      <xdr:spPr>
        <a:xfrm>
          <a:off x="6921500" y="159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91242</xdr:rowOff>
    </xdr:from>
    <xdr:ext cx="534377" cy="259045"/>
    <xdr:sp macro="" textlink="">
      <xdr:nvSpPr>
        <xdr:cNvPr id="488" name="テキスト ボックス 487"/>
        <xdr:cNvSpPr txBox="1"/>
      </xdr:nvSpPr>
      <xdr:spPr>
        <a:xfrm>
          <a:off x="6705111" y="156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114663</xdr:rowOff>
    </xdr:from>
    <xdr:to>
      <xdr:col>85</xdr:col>
      <xdr:colOff>127000</xdr:colOff>
      <xdr:row>37</xdr:row>
      <xdr:rowOff>151566</xdr:rowOff>
    </xdr:to>
    <xdr:cxnSp macro="">
      <xdr:nvCxnSpPr>
        <xdr:cNvPr id="520" name="直線コネクタ 519"/>
        <xdr:cNvCxnSpPr/>
      </xdr:nvCxnSpPr>
      <xdr:spPr>
        <a:xfrm>
          <a:off x="15481300" y="6458313"/>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114663</xdr:rowOff>
    </xdr:from>
    <xdr:to>
      <xdr:col>81</xdr:col>
      <xdr:colOff>50800</xdr:colOff>
      <xdr:row>38</xdr:row>
      <xdr:rowOff>76781</xdr:rowOff>
    </xdr:to>
    <xdr:cxnSp macro="">
      <xdr:nvCxnSpPr>
        <xdr:cNvPr id="523" name="直線コネクタ 522"/>
        <xdr:cNvCxnSpPr/>
      </xdr:nvCxnSpPr>
      <xdr:spPr>
        <a:xfrm flipV="1">
          <a:off x="14592300" y="6458313"/>
          <a:ext cx="8890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109764</xdr:rowOff>
    </xdr:from>
    <xdr:to>
      <xdr:col>76</xdr:col>
      <xdr:colOff>114300</xdr:colOff>
      <xdr:row>38</xdr:row>
      <xdr:rowOff>76781</xdr:rowOff>
    </xdr:to>
    <xdr:cxnSp macro="">
      <xdr:nvCxnSpPr>
        <xdr:cNvPr id="526" name="直線コネクタ 525"/>
        <xdr:cNvCxnSpPr/>
      </xdr:nvCxnSpPr>
      <xdr:spPr>
        <a:xfrm>
          <a:off x="13703300" y="6453414"/>
          <a:ext cx="8890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35524</xdr:rowOff>
    </xdr:from>
    <xdr:to>
      <xdr:col>71</xdr:col>
      <xdr:colOff>177800</xdr:colOff>
      <xdr:row>37</xdr:row>
      <xdr:rowOff>109764</xdr:rowOff>
    </xdr:to>
    <xdr:cxnSp macro="">
      <xdr:nvCxnSpPr>
        <xdr:cNvPr id="529" name="直線コネクタ 528"/>
        <xdr:cNvCxnSpPr/>
      </xdr:nvCxnSpPr>
      <xdr:spPr>
        <a:xfrm>
          <a:off x="12814300" y="6379174"/>
          <a:ext cx="889000" cy="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100766</xdr:rowOff>
    </xdr:from>
    <xdr:to>
      <xdr:col>85</xdr:col>
      <xdr:colOff>177800</xdr:colOff>
      <xdr:row>38</xdr:row>
      <xdr:rowOff>30916</xdr:rowOff>
    </xdr:to>
    <xdr:sp macro="" textlink="">
      <xdr:nvSpPr>
        <xdr:cNvPr id="539" name="楕円 538"/>
        <xdr:cNvSpPr/>
      </xdr:nvSpPr>
      <xdr:spPr>
        <a:xfrm>
          <a:off x="16268700" y="64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79193</xdr:rowOff>
    </xdr:from>
    <xdr:ext cx="534377" cy="259045"/>
    <xdr:sp macro="" textlink="">
      <xdr:nvSpPr>
        <xdr:cNvPr id="540" name="消防費該当値テキスト"/>
        <xdr:cNvSpPr txBox="1"/>
      </xdr:nvSpPr>
      <xdr:spPr>
        <a:xfrm>
          <a:off x="16370300" y="64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63863</xdr:rowOff>
    </xdr:from>
    <xdr:to>
      <xdr:col>81</xdr:col>
      <xdr:colOff>101600</xdr:colOff>
      <xdr:row>37</xdr:row>
      <xdr:rowOff>165463</xdr:rowOff>
    </xdr:to>
    <xdr:sp macro="" textlink="">
      <xdr:nvSpPr>
        <xdr:cNvPr id="541" name="楕円 540"/>
        <xdr:cNvSpPr/>
      </xdr:nvSpPr>
      <xdr:spPr>
        <a:xfrm>
          <a:off x="15430500" y="64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10540</xdr:rowOff>
    </xdr:from>
    <xdr:ext cx="534377" cy="259045"/>
    <xdr:sp macro="" textlink="">
      <xdr:nvSpPr>
        <xdr:cNvPr id="542" name="テキスト ボックス 541"/>
        <xdr:cNvSpPr txBox="1"/>
      </xdr:nvSpPr>
      <xdr:spPr>
        <a:xfrm>
          <a:off x="15214111" y="61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25981</xdr:rowOff>
    </xdr:from>
    <xdr:to>
      <xdr:col>76</xdr:col>
      <xdr:colOff>165100</xdr:colOff>
      <xdr:row>38</xdr:row>
      <xdr:rowOff>127581</xdr:rowOff>
    </xdr:to>
    <xdr:sp macro="" textlink="">
      <xdr:nvSpPr>
        <xdr:cNvPr id="543" name="楕円 542"/>
        <xdr:cNvSpPr/>
      </xdr:nvSpPr>
      <xdr:spPr>
        <a:xfrm>
          <a:off x="14541500" y="65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118708</xdr:rowOff>
    </xdr:from>
    <xdr:ext cx="534377" cy="259045"/>
    <xdr:sp macro="" textlink="">
      <xdr:nvSpPr>
        <xdr:cNvPr id="544" name="テキスト ボックス 543"/>
        <xdr:cNvSpPr txBox="1"/>
      </xdr:nvSpPr>
      <xdr:spPr>
        <a:xfrm>
          <a:off x="14325111" y="663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58964</xdr:rowOff>
    </xdr:from>
    <xdr:to>
      <xdr:col>72</xdr:col>
      <xdr:colOff>38100</xdr:colOff>
      <xdr:row>37</xdr:row>
      <xdr:rowOff>160564</xdr:rowOff>
    </xdr:to>
    <xdr:sp macro="" textlink="">
      <xdr:nvSpPr>
        <xdr:cNvPr id="545" name="楕円 544"/>
        <xdr:cNvSpPr/>
      </xdr:nvSpPr>
      <xdr:spPr>
        <a:xfrm>
          <a:off x="13652500" y="64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5641</xdr:rowOff>
    </xdr:from>
    <xdr:ext cx="534377" cy="259045"/>
    <xdr:sp macro="" textlink="">
      <xdr:nvSpPr>
        <xdr:cNvPr id="546" name="テキスト ボックス 545"/>
        <xdr:cNvSpPr txBox="1"/>
      </xdr:nvSpPr>
      <xdr:spPr>
        <a:xfrm>
          <a:off x="13436111" y="61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156174</xdr:rowOff>
    </xdr:from>
    <xdr:to>
      <xdr:col>67</xdr:col>
      <xdr:colOff>101600</xdr:colOff>
      <xdr:row>37</xdr:row>
      <xdr:rowOff>86324</xdr:rowOff>
    </xdr:to>
    <xdr:sp macro="" textlink="">
      <xdr:nvSpPr>
        <xdr:cNvPr id="547" name="楕円 546"/>
        <xdr:cNvSpPr/>
      </xdr:nvSpPr>
      <xdr:spPr>
        <a:xfrm>
          <a:off x="12763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102851</xdr:rowOff>
    </xdr:from>
    <xdr:ext cx="534377" cy="259045"/>
    <xdr:sp macro="" textlink="">
      <xdr:nvSpPr>
        <xdr:cNvPr id="548" name="テキスト ボックス 547"/>
        <xdr:cNvSpPr txBox="1"/>
      </xdr:nvSpPr>
      <xdr:spPr>
        <a:xfrm>
          <a:off x="12547111" y="61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56653</xdr:rowOff>
    </xdr:from>
    <xdr:to>
      <xdr:col>85</xdr:col>
      <xdr:colOff>127000</xdr:colOff>
      <xdr:row>55</xdr:row>
      <xdr:rowOff>67070</xdr:rowOff>
    </xdr:to>
    <xdr:cxnSp macro="">
      <xdr:nvCxnSpPr>
        <xdr:cNvPr id="580" name="直線コネクタ 579"/>
        <xdr:cNvCxnSpPr/>
      </xdr:nvCxnSpPr>
      <xdr:spPr>
        <a:xfrm flipV="1">
          <a:off x="15481300" y="9314953"/>
          <a:ext cx="838200" cy="18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67070</xdr:rowOff>
    </xdr:from>
    <xdr:to>
      <xdr:col>81</xdr:col>
      <xdr:colOff>50800</xdr:colOff>
      <xdr:row>55</xdr:row>
      <xdr:rowOff>141725</xdr:rowOff>
    </xdr:to>
    <xdr:cxnSp macro="">
      <xdr:nvCxnSpPr>
        <xdr:cNvPr id="583" name="直線コネクタ 582"/>
        <xdr:cNvCxnSpPr/>
      </xdr:nvCxnSpPr>
      <xdr:spPr>
        <a:xfrm flipV="1">
          <a:off x="14592300" y="9496820"/>
          <a:ext cx="889000" cy="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11455</xdr:rowOff>
    </xdr:from>
    <xdr:to>
      <xdr:col>76</xdr:col>
      <xdr:colOff>114300</xdr:colOff>
      <xdr:row>55</xdr:row>
      <xdr:rowOff>141725</xdr:rowOff>
    </xdr:to>
    <xdr:cxnSp macro="">
      <xdr:nvCxnSpPr>
        <xdr:cNvPr id="586" name="直線コネクタ 585"/>
        <xdr:cNvCxnSpPr/>
      </xdr:nvCxnSpPr>
      <xdr:spPr>
        <a:xfrm>
          <a:off x="13703300" y="9269755"/>
          <a:ext cx="889000" cy="30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11455</xdr:rowOff>
    </xdr:from>
    <xdr:to>
      <xdr:col>71</xdr:col>
      <xdr:colOff>177800</xdr:colOff>
      <xdr:row>55</xdr:row>
      <xdr:rowOff>130523</xdr:rowOff>
    </xdr:to>
    <xdr:cxnSp macro="">
      <xdr:nvCxnSpPr>
        <xdr:cNvPr id="589" name="直線コネクタ 588"/>
        <xdr:cNvCxnSpPr/>
      </xdr:nvCxnSpPr>
      <xdr:spPr>
        <a:xfrm flipV="1">
          <a:off x="12814300" y="9269755"/>
          <a:ext cx="889000" cy="29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5853</xdr:rowOff>
    </xdr:from>
    <xdr:to>
      <xdr:col>85</xdr:col>
      <xdr:colOff>177800</xdr:colOff>
      <xdr:row>54</xdr:row>
      <xdr:rowOff>107453</xdr:rowOff>
    </xdr:to>
    <xdr:sp macro="" textlink="">
      <xdr:nvSpPr>
        <xdr:cNvPr id="599" name="楕円 598"/>
        <xdr:cNvSpPr/>
      </xdr:nvSpPr>
      <xdr:spPr>
        <a:xfrm>
          <a:off x="16268700" y="92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28730</xdr:rowOff>
    </xdr:from>
    <xdr:ext cx="534377" cy="259045"/>
    <xdr:sp macro="" textlink="">
      <xdr:nvSpPr>
        <xdr:cNvPr id="600" name="教育費該当値テキスト"/>
        <xdr:cNvSpPr txBox="1"/>
      </xdr:nvSpPr>
      <xdr:spPr>
        <a:xfrm>
          <a:off x="16370300" y="91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16270</xdr:rowOff>
    </xdr:from>
    <xdr:to>
      <xdr:col>81</xdr:col>
      <xdr:colOff>101600</xdr:colOff>
      <xdr:row>55</xdr:row>
      <xdr:rowOff>117870</xdr:rowOff>
    </xdr:to>
    <xdr:sp macro="" textlink="">
      <xdr:nvSpPr>
        <xdr:cNvPr id="601" name="楕円 600"/>
        <xdr:cNvSpPr/>
      </xdr:nvSpPr>
      <xdr:spPr>
        <a:xfrm>
          <a:off x="15430500" y="9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134397</xdr:rowOff>
    </xdr:from>
    <xdr:ext cx="534377" cy="259045"/>
    <xdr:sp macro="" textlink="">
      <xdr:nvSpPr>
        <xdr:cNvPr id="602" name="テキスト ボックス 601"/>
        <xdr:cNvSpPr txBox="1"/>
      </xdr:nvSpPr>
      <xdr:spPr>
        <a:xfrm>
          <a:off x="15214111" y="92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90925</xdr:rowOff>
    </xdr:from>
    <xdr:to>
      <xdr:col>76</xdr:col>
      <xdr:colOff>165100</xdr:colOff>
      <xdr:row>56</xdr:row>
      <xdr:rowOff>21075</xdr:rowOff>
    </xdr:to>
    <xdr:sp macro="" textlink="">
      <xdr:nvSpPr>
        <xdr:cNvPr id="603" name="楕円 602"/>
        <xdr:cNvSpPr/>
      </xdr:nvSpPr>
      <xdr:spPr>
        <a:xfrm>
          <a:off x="14541500" y="95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12202</xdr:rowOff>
    </xdr:from>
    <xdr:ext cx="534377" cy="259045"/>
    <xdr:sp macro="" textlink="">
      <xdr:nvSpPr>
        <xdr:cNvPr id="604" name="テキスト ボックス 603"/>
        <xdr:cNvSpPr txBox="1"/>
      </xdr:nvSpPr>
      <xdr:spPr>
        <a:xfrm>
          <a:off x="14325111" y="96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132105</xdr:rowOff>
    </xdr:from>
    <xdr:to>
      <xdr:col>72</xdr:col>
      <xdr:colOff>38100</xdr:colOff>
      <xdr:row>54</xdr:row>
      <xdr:rowOff>62255</xdr:rowOff>
    </xdr:to>
    <xdr:sp macro="" textlink="">
      <xdr:nvSpPr>
        <xdr:cNvPr id="605" name="楕円 604"/>
        <xdr:cNvSpPr/>
      </xdr:nvSpPr>
      <xdr:spPr>
        <a:xfrm>
          <a:off x="13652500" y="92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78782</xdr:rowOff>
    </xdr:from>
    <xdr:ext cx="534377" cy="259045"/>
    <xdr:sp macro="" textlink="">
      <xdr:nvSpPr>
        <xdr:cNvPr id="606" name="テキスト ボックス 605"/>
        <xdr:cNvSpPr txBox="1"/>
      </xdr:nvSpPr>
      <xdr:spPr>
        <a:xfrm>
          <a:off x="13436111" y="899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79723</xdr:rowOff>
    </xdr:from>
    <xdr:to>
      <xdr:col>67</xdr:col>
      <xdr:colOff>101600</xdr:colOff>
      <xdr:row>56</xdr:row>
      <xdr:rowOff>9873</xdr:rowOff>
    </xdr:to>
    <xdr:sp macro="" textlink="">
      <xdr:nvSpPr>
        <xdr:cNvPr id="607" name="楕円 606"/>
        <xdr:cNvSpPr/>
      </xdr:nvSpPr>
      <xdr:spPr>
        <a:xfrm>
          <a:off x="12763500" y="95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1000</xdr:rowOff>
    </xdr:from>
    <xdr:ext cx="534377" cy="259045"/>
    <xdr:sp macro="" textlink="">
      <xdr:nvSpPr>
        <xdr:cNvPr id="608" name="テキスト ボックス 607"/>
        <xdr:cNvSpPr txBox="1"/>
      </xdr:nvSpPr>
      <xdr:spPr>
        <a:xfrm>
          <a:off x="12547111" y="96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19838</xdr:rowOff>
    </xdr:from>
    <xdr:to>
      <xdr:col>85</xdr:col>
      <xdr:colOff>127000</xdr:colOff>
      <xdr:row>79</xdr:row>
      <xdr:rowOff>34925</xdr:rowOff>
    </xdr:to>
    <xdr:cxnSp macro="">
      <xdr:nvCxnSpPr>
        <xdr:cNvPr id="637" name="直線コネクタ 636"/>
        <xdr:cNvCxnSpPr/>
      </xdr:nvCxnSpPr>
      <xdr:spPr>
        <a:xfrm flipV="1">
          <a:off x="15481300" y="13564388"/>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34925</xdr:rowOff>
    </xdr:from>
    <xdr:to>
      <xdr:col>81</xdr:col>
      <xdr:colOff>50800</xdr:colOff>
      <xdr:row>79</xdr:row>
      <xdr:rowOff>39039</xdr:rowOff>
    </xdr:to>
    <xdr:cxnSp macro="">
      <xdr:nvCxnSpPr>
        <xdr:cNvPr id="640" name="直線コネクタ 639"/>
        <xdr:cNvCxnSpPr/>
      </xdr:nvCxnSpPr>
      <xdr:spPr>
        <a:xfrm flipV="1">
          <a:off x="14592300" y="1357947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37973</xdr:rowOff>
    </xdr:from>
    <xdr:to>
      <xdr:col>76</xdr:col>
      <xdr:colOff>114300</xdr:colOff>
      <xdr:row>79</xdr:row>
      <xdr:rowOff>39039</xdr:rowOff>
    </xdr:to>
    <xdr:cxnSp macro="">
      <xdr:nvCxnSpPr>
        <xdr:cNvPr id="643" name="直線コネクタ 642"/>
        <xdr:cNvCxnSpPr/>
      </xdr:nvCxnSpPr>
      <xdr:spPr>
        <a:xfrm>
          <a:off x="13703300" y="1358252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21171</xdr:rowOff>
    </xdr:from>
    <xdr:to>
      <xdr:col>71</xdr:col>
      <xdr:colOff>177800</xdr:colOff>
      <xdr:row>79</xdr:row>
      <xdr:rowOff>37973</xdr:rowOff>
    </xdr:to>
    <xdr:cxnSp macro="">
      <xdr:nvCxnSpPr>
        <xdr:cNvPr id="646" name="直線コネクタ 645"/>
        <xdr:cNvCxnSpPr/>
      </xdr:nvCxnSpPr>
      <xdr:spPr>
        <a:xfrm>
          <a:off x="12814300" y="13565721"/>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140488</xdr:rowOff>
    </xdr:from>
    <xdr:to>
      <xdr:col>85</xdr:col>
      <xdr:colOff>177800</xdr:colOff>
      <xdr:row>79</xdr:row>
      <xdr:rowOff>70638</xdr:rowOff>
    </xdr:to>
    <xdr:sp macro="" textlink="">
      <xdr:nvSpPr>
        <xdr:cNvPr id="656" name="楕円 655"/>
        <xdr:cNvSpPr/>
      </xdr:nvSpPr>
      <xdr:spPr>
        <a:xfrm>
          <a:off x="16268700" y="13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155575</xdr:rowOff>
    </xdr:from>
    <xdr:to>
      <xdr:col>81</xdr:col>
      <xdr:colOff>101600</xdr:colOff>
      <xdr:row>79</xdr:row>
      <xdr:rowOff>85725</xdr:rowOff>
    </xdr:to>
    <xdr:sp macro="" textlink="">
      <xdr:nvSpPr>
        <xdr:cNvPr id="658" name="楕円 657"/>
        <xdr:cNvSpPr/>
      </xdr:nvSpPr>
      <xdr:spPr>
        <a:xfrm>
          <a:off x="15430500" y="135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76852</xdr:rowOff>
    </xdr:from>
    <xdr:ext cx="378565" cy="259045"/>
    <xdr:sp macro="" textlink="">
      <xdr:nvSpPr>
        <xdr:cNvPr id="659" name="テキスト ボックス 658"/>
        <xdr:cNvSpPr txBox="1"/>
      </xdr:nvSpPr>
      <xdr:spPr>
        <a:xfrm>
          <a:off x="15292017" y="1362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159689</xdr:rowOff>
    </xdr:from>
    <xdr:to>
      <xdr:col>76</xdr:col>
      <xdr:colOff>165100</xdr:colOff>
      <xdr:row>79</xdr:row>
      <xdr:rowOff>89839</xdr:rowOff>
    </xdr:to>
    <xdr:sp macro="" textlink="">
      <xdr:nvSpPr>
        <xdr:cNvPr id="660" name="楕円 659"/>
        <xdr:cNvSpPr/>
      </xdr:nvSpPr>
      <xdr:spPr>
        <a:xfrm>
          <a:off x="14541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80966</xdr:rowOff>
    </xdr:from>
    <xdr:ext cx="378565" cy="259045"/>
    <xdr:sp macro="" textlink="">
      <xdr:nvSpPr>
        <xdr:cNvPr id="661" name="テキスト ボックス 660"/>
        <xdr:cNvSpPr txBox="1"/>
      </xdr:nvSpPr>
      <xdr:spPr>
        <a:xfrm>
          <a:off x="14403017" y="1362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158623</xdr:rowOff>
    </xdr:from>
    <xdr:to>
      <xdr:col>72</xdr:col>
      <xdr:colOff>38100</xdr:colOff>
      <xdr:row>79</xdr:row>
      <xdr:rowOff>88773</xdr:rowOff>
    </xdr:to>
    <xdr:sp macro="" textlink="">
      <xdr:nvSpPr>
        <xdr:cNvPr id="662" name="楕円 661"/>
        <xdr:cNvSpPr/>
      </xdr:nvSpPr>
      <xdr:spPr>
        <a:xfrm>
          <a:off x="13652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79900</xdr:rowOff>
    </xdr:from>
    <xdr:ext cx="378565" cy="259045"/>
    <xdr:sp macro="" textlink="">
      <xdr:nvSpPr>
        <xdr:cNvPr id="663" name="テキスト ボックス 662"/>
        <xdr:cNvSpPr txBox="1"/>
      </xdr:nvSpPr>
      <xdr:spPr>
        <a:xfrm>
          <a:off x="13514017" y="1362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141821</xdr:rowOff>
    </xdr:from>
    <xdr:to>
      <xdr:col>67</xdr:col>
      <xdr:colOff>101600</xdr:colOff>
      <xdr:row>79</xdr:row>
      <xdr:rowOff>71971</xdr:rowOff>
    </xdr:to>
    <xdr:sp macro="" textlink="">
      <xdr:nvSpPr>
        <xdr:cNvPr id="664" name="楕円 663"/>
        <xdr:cNvSpPr/>
      </xdr:nvSpPr>
      <xdr:spPr>
        <a:xfrm>
          <a:off x="12763500" y="13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63098</xdr:rowOff>
    </xdr:from>
    <xdr:ext cx="378565" cy="259045"/>
    <xdr:sp macro="" textlink="">
      <xdr:nvSpPr>
        <xdr:cNvPr id="665" name="テキスト ボックス 664"/>
        <xdr:cNvSpPr txBox="1"/>
      </xdr:nvSpPr>
      <xdr:spPr>
        <a:xfrm>
          <a:off x="12625017" y="13607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72606</xdr:rowOff>
    </xdr:from>
    <xdr:to>
      <xdr:col>85</xdr:col>
      <xdr:colOff>127000</xdr:colOff>
      <xdr:row>92</xdr:row>
      <xdr:rowOff>95695</xdr:rowOff>
    </xdr:to>
    <xdr:cxnSp macro="">
      <xdr:nvCxnSpPr>
        <xdr:cNvPr id="691" name="直線コネクタ 690"/>
        <xdr:cNvCxnSpPr/>
      </xdr:nvCxnSpPr>
      <xdr:spPr>
        <a:xfrm>
          <a:off x="15481300" y="15846006"/>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49318</xdr:rowOff>
    </xdr:from>
    <xdr:to>
      <xdr:col>81</xdr:col>
      <xdr:colOff>50800</xdr:colOff>
      <xdr:row>92</xdr:row>
      <xdr:rowOff>72606</xdr:rowOff>
    </xdr:to>
    <xdr:cxnSp macro="">
      <xdr:nvCxnSpPr>
        <xdr:cNvPr id="694" name="直線コネクタ 693"/>
        <xdr:cNvCxnSpPr/>
      </xdr:nvCxnSpPr>
      <xdr:spPr>
        <a:xfrm>
          <a:off x="14592300" y="15822718"/>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14484</xdr:rowOff>
    </xdr:from>
    <xdr:to>
      <xdr:col>76</xdr:col>
      <xdr:colOff>114300</xdr:colOff>
      <xdr:row>92</xdr:row>
      <xdr:rowOff>49318</xdr:rowOff>
    </xdr:to>
    <xdr:cxnSp macro="">
      <xdr:nvCxnSpPr>
        <xdr:cNvPr id="697" name="直線コネクタ 696"/>
        <xdr:cNvCxnSpPr/>
      </xdr:nvCxnSpPr>
      <xdr:spPr>
        <a:xfrm>
          <a:off x="13703300" y="15616434"/>
          <a:ext cx="889000" cy="20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14484</xdr:rowOff>
    </xdr:from>
    <xdr:to>
      <xdr:col>71</xdr:col>
      <xdr:colOff>177800</xdr:colOff>
      <xdr:row>91</xdr:row>
      <xdr:rowOff>89694</xdr:rowOff>
    </xdr:to>
    <xdr:cxnSp macro="">
      <xdr:nvCxnSpPr>
        <xdr:cNvPr id="700" name="直線コネクタ 699"/>
        <xdr:cNvCxnSpPr/>
      </xdr:nvCxnSpPr>
      <xdr:spPr>
        <a:xfrm flipV="1">
          <a:off x="12814300" y="15616434"/>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44895</xdr:rowOff>
    </xdr:from>
    <xdr:to>
      <xdr:col>85</xdr:col>
      <xdr:colOff>177800</xdr:colOff>
      <xdr:row>92</xdr:row>
      <xdr:rowOff>146495</xdr:rowOff>
    </xdr:to>
    <xdr:sp macro="" textlink="">
      <xdr:nvSpPr>
        <xdr:cNvPr id="710" name="楕円 709"/>
        <xdr:cNvSpPr/>
      </xdr:nvSpPr>
      <xdr:spPr>
        <a:xfrm>
          <a:off x="16268700" y="158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67772</xdr:rowOff>
    </xdr:from>
    <xdr:ext cx="534377" cy="259045"/>
    <xdr:sp macro="" textlink="">
      <xdr:nvSpPr>
        <xdr:cNvPr id="711" name="公債費該当値テキスト"/>
        <xdr:cNvSpPr txBox="1"/>
      </xdr:nvSpPr>
      <xdr:spPr>
        <a:xfrm>
          <a:off x="16370300" y="156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21806</xdr:rowOff>
    </xdr:from>
    <xdr:to>
      <xdr:col>81</xdr:col>
      <xdr:colOff>101600</xdr:colOff>
      <xdr:row>92</xdr:row>
      <xdr:rowOff>123406</xdr:rowOff>
    </xdr:to>
    <xdr:sp macro="" textlink="">
      <xdr:nvSpPr>
        <xdr:cNvPr id="712" name="楕円 711"/>
        <xdr:cNvSpPr/>
      </xdr:nvSpPr>
      <xdr:spPr>
        <a:xfrm>
          <a:off x="15430500" y="157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139933</xdr:rowOff>
    </xdr:from>
    <xdr:ext cx="534377" cy="259045"/>
    <xdr:sp macro="" textlink="">
      <xdr:nvSpPr>
        <xdr:cNvPr id="713" name="テキスト ボックス 712"/>
        <xdr:cNvSpPr txBox="1"/>
      </xdr:nvSpPr>
      <xdr:spPr>
        <a:xfrm>
          <a:off x="15214111" y="155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169968</xdr:rowOff>
    </xdr:from>
    <xdr:to>
      <xdr:col>76</xdr:col>
      <xdr:colOff>165100</xdr:colOff>
      <xdr:row>92</xdr:row>
      <xdr:rowOff>100118</xdr:rowOff>
    </xdr:to>
    <xdr:sp macro="" textlink="">
      <xdr:nvSpPr>
        <xdr:cNvPr id="714" name="楕円 713"/>
        <xdr:cNvSpPr/>
      </xdr:nvSpPr>
      <xdr:spPr>
        <a:xfrm>
          <a:off x="14541500" y="157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116645</xdr:rowOff>
    </xdr:from>
    <xdr:ext cx="534377" cy="259045"/>
    <xdr:sp macro="" textlink="">
      <xdr:nvSpPr>
        <xdr:cNvPr id="715" name="テキスト ボックス 714"/>
        <xdr:cNvSpPr txBox="1"/>
      </xdr:nvSpPr>
      <xdr:spPr>
        <a:xfrm>
          <a:off x="14325111" y="155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135134</xdr:rowOff>
    </xdr:from>
    <xdr:to>
      <xdr:col>72</xdr:col>
      <xdr:colOff>38100</xdr:colOff>
      <xdr:row>91</xdr:row>
      <xdr:rowOff>65284</xdr:rowOff>
    </xdr:to>
    <xdr:sp macro="" textlink="">
      <xdr:nvSpPr>
        <xdr:cNvPr id="716" name="楕円 715"/>
        <xdr:cNvSpPr/>
      </xdr:nvSpPr>
      <xdr:spPr>
        <a:xfrm>
          <a:off x="13652500" y="155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81811</xdr:rowOff>
    </xdr:from>
    <xdr:ext cx="534377" cy="259045"/>
    <xdr:sp macro="" textlink="">
      <xdr:nvSpPr>
        <xdr:cNvPr id="717" name="テキスト ボックス 716"/>
        <xdr:cNvSpPr txBox="1"/>
      </xdr:nvSpPr>
      <xdr:spPr>
        <a:xfrm>
          <a:off x="13436111" y="153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38894</xdr:rowOff>
    </xdr:from>
    <xdr:to>
      <xdr:col>67</xdr:col>
      <xdr:colOff>101600</xdr:colOff>
      <xdr:row>91</xdr:row>
      <xdr:rowOff>140494</xdr:rowOff>
    </xdr:to>
    <xdr:sp macro="" textlink="">
      <xdr:nvSpPr>
        <xdr:cNvPr id="718" name="楕円 717"/>
        <xdr:cNvSpPr/>
      </xdr:nvSpPr>
      <xdr:spPr>
        <a:xfrm>
          <a:off x="12763500" y="156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157021</xdr:rowOff>
    </xdr:from>
    <xdr:ext cx="534377" cy="259045"/>
    <xdr:sp macro="" textlink="">
      <xdr:nvSpPr>
        <xdr:cNvPr id="719" name="テキスト ボックス 718"/>
        <xdr:cNvSpPr txBox="1"/>
      </xdr:nvSpPr>
      <xdr:spPr>
        <a:xfrm>
          <a:off x="12547111" y="154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総務費については、財政調整基金積立金が増となったことなどにより、前年度を上回っている。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民生費については、臨時福祉給付金事業費、私立保育所等補助事業費が減となったことなどにより、前年度を下回っている。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衛生費については、広域圏事務組合負担金、環境未来都市推進事業費が減となったことなどにより、前年度を下回っている。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商工費については、企業団地促進費、企業団地造成事業特別会計繰出金が減となったことなどにより、前年度を下回っている。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土木費については、まちなか再生推進事業費、富山駅南北一体的なまちづくり事業費が増となったことなどにより、前年度を上回っている。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教育費については、小学校大規模改造事業費、小学校校舎改築事業費が増となったことなどにより、前年度を上回っている。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○財政調整基金残高・・・平成２１年度までは、豪雪に対する除雪経費や経済対策などの財源とするため取崩したことから減少傾向にあったが、平成２２年度以降は増加傾向となっている。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○実質収支額・・・黒字の確保が続いている。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○実質単年度収支・・・平成２９年度はマイナスとなったが、積立金には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計上した。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年度の数値は昨年度から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１．６９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平成３０年度は全ての会計において黒字となった。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36001;&#25919;&#29366;&#27841;&#36039;&#26009;&#38598;&#12305;_162019_&#23500;&#23665;&#24066;_2019(&#22238;&#3157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123.2</v>
          </cell>
          <cell r="CN51">
            <v>115.3</v>
          </cell>
          <cell r="CV51">
            <v>118.9</v>
          </cell>
        </row>
        <row r="53">
          <cell r="CF53">
            <v>63</v>
          </cell>
          <cell r="CN53">
            <v>63.9</v>
          </cell>
          <cell r="CV53">
            <v>63.1</v>
          </cell>
        </row>
        <row r="55">
          <cell r="AN55" t="str">
            <v>類似団体内平均値</v>
          </cell>
          <cell r="CF55">
            <v>38.9</v>
          </cell>
          <cell r="CN55">
            <v>37.6</v>
          </cell>
          <cell r="CV55">
            <v>34</v>
          </cell>
        </row>
        <row r="57">
          <cell r="CF57">
            <v>59.3</v>
          </cell>
          <cell r="CN57">
            <v>60</v>
          </cell>
          <cell r="CV57">
            <v>60.8</v>
          </cell>
        </row>
        <row r="72">
          <cell r="BP72" t="str">
            <v>H26</v>
          </cell>
          <cell r="BX72" t="str">
            <v>H27</v>
          </cell>
          <cell r="CF72" t="str">
            <v>H28</v>
          </cell>
          <cell r="CN72" t="str">
            <v>H29</v>
          </cell>
          <cell r="CV72" t="str">
            <v>H30</v>
          </cell>
        </row>
        <row r="73">
          <cell r="AN73" t="str">
            <v>当該団体値</v>
          </cell>
          <cell r="BP73">
            <v>130.4</v>
          </cell>
          <cell r="BX73">
            <v>127</v>
          </cell>
          <cell r="CF73">
            <v>123.2</v>
          </cell>
          <cell r="CN73">
            <v>115.3</v>
          </cell>
          <cell r="CV73">
            <v>118.9</v>
          </cell>
        </row>
        <row r="75">
          <cell r="BP75">
            <v>13.5</v>
          </cell>
          <cell r="BX75">
            <v>13.8</v>
          </cell>
          <cell r="CF75">
            <v>12.9</v>
          </cell>
          <cell r="CN75">
            <v>11.6</v>
          </cell>
          <cell r="CV75">
            <v>9.6</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166124962</v>
      </c>
      <c r="BO4" s="423"/>
      <c r="BP4" s="423"/>
      <c r="BQ4" s="423"/>
      <c r="BR4" s="423"/>
      <c r="BS4" s="423"/>
      <c r="BT4" s="423"/>
      <c r="BU4" s="424"/>
      <c r="BV4" s="422">
        <v>164094455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2.1</v>
      </c>
      <c r="CU4" s="604"/>
      <c r="CV4" s="604"/>
      <c r="CW4" s="604"/>
      <c r="CX4" s="604"/>
      <c r="CY4" s="604"/>
      <c r="CZ4" s="604"/>
      <c r="DA4" s="605"/>
      <c r="DB4" s="603">
        <v>2.1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162482080</v>
      </c>
      <c r="BO5" s="428"/>
      <c r="BP5" s="428"/>
      <c r="BQ5" s="428"/>
      <c r="BR5" s="428"/>
      <c r="BS5" s="428"/>
      <c r="BT5" s="428"/>
      <c r="BU5" s="429"/>
      <c r="BV5" s="427">
        <v>160865213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89.5</v>
      </c>
      <c r="CU5" s="398"/>
      <c r="CV5" s="398"/>
      <c r="CW5" s="398"/>
      <c r="CX5" s="398"/>
      <c r="CY5" s="398"/>
      <c r="CZ5" s="398"/>
      <c r="DA5" s="399"/>
      <c r="DB5" s="397">
        <v>92.2</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3642882</v>
      </c>
      <c r="BO6" s="428"/>
      <c r="BP6" s="428"/>
      <c r="BQ6" s="428"/>
      <c r="BR6" s="428"/>
      <c r="BS6" s="428"/>
      <c r="BT6" s="428"/>
      <c r="BU6" s="429"/>
      <c r="BV6" s="427">
        <v>3229242</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95.7</v>
      </c>
      <c r="CU6" s="578"/>
      <c r="CV6" s="578"/>
      <c r="CW6" s="578"/>
      <c r="CX6" s="578"/>
      <c r="CY6" s="578"/>
      <c r="CZ6" s="578"/>
      <c r="DA6" s="579"/>
      <c r="DB6" s="577">
        <v>98.4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1469623</v>
      </c>
      <c r="BO7" s="428"/>
      <c r="BP7" s="428"/>
      <c r="BQ7" s="428"/>
      <c r="BR7" s="428"/>
      <c r="BS7" s="428"/>
      <c r="BT7" s="428"/>
      <c r="BU7" s="429"/>
      <c r="BV7" s="427">
        <v>1117464</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101602548</v>
      </c>
      <c r="CU7" s="428"/>
      <c r="CV7" s="428"/>
      <c r="CW7" s="428"/>
      <c r="CX7" s="428"/>
      <c r="CY7" s="428"/>
      <c r="CZ7" s="428"/>
      <c r="DA7" s="429"/>
      <c r="DB7" s="427">
        <v>100796090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106</v>
      </c>
      <c r="AV8" s="485"/>
      <c r="AW8" s="485"/>
      <c r="AX8" s="485"/>
      <c r="AY8" s="407" t="s">
        <v>110</v>
      </c>
      <c r="AZ8" s="408"/>
      <c r="BA8" s="408"/>
      <c r="BB8" s="408"/>
      <c r="BC8" s="408"/>
      <c r="BD8" s="408"/>
      <c r="BE8" s="408"/>
      <c r="BF8" s="408"/>
      <c r="BG8" s="408"/>
      <c r="BH8" s="408"/>
      <c r="BI8" s="408"/>
      <c r="BJ8" s="408"/>
      <c r="BK8" s="408"/>
      <c r="BL8" s="408"/>
      <c r="BM8" s="409"/>
      <c r="BN8" s="427">
        <v>2173259</v>
      </c>
      <c r="BO8" s="428"/>
      <c r="BP8" s="428"/>
      <c r="BQ8" s="428"/>
      <c r="BR8" s="428"/>
      <c r="BS8" s="428"/>
      <c r="BT8" s="428"/>
      <c r="BU8" s="429"/>
      <c r="BV8" s="427">
        <v>2111778</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0.83</v>
      </c>
      <c r="CU8" s="541"/>
      <c r="CV8" s="541"/>
      <c r="CW8" s="541"/>
      <c r="CX8" s="541"/>
      <c r="CY8" s="541"/>
      <c r="CZ8" s="541"/>
      <c r="DA8" s="542"/>
      <c r="DB8" s="540">
        <v>0.82</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418686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61481</v>
      </c>
      <c r="BO9" s="428"/>
      <c r="BP9" s="428"/>
      <c r="BQ9" s="428"/>
      <c r="BR9" s="428"/>
      <c r="BS9" s="428"/>
      <c r="BT9" s="428"/>
      <c r="BU9" s="429"/>
      <c r="BV9" s="427">
        <v>-251252</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18.399999999999999</v>
      </c>
      <c r="CU9" s="398"/>
      <c r="CV9" s="398"/>
      <c r="CW9" s="398"/>
      <c r="CX9" s="398"/>
      <c r="CY9" s="398"/>
      <c r="CZ9" s="398"/>
      <c r="DA9" s="399"/>
      <c r="DB9" s="397">
        <v>18.8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421953</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1500415</v>
      </c>
      <c r="BO10" s="428"/>
      <c r="BP10" s="428"/>
      <c r="BQ10" s="428"/>
      <c r="BR10" s="428"/>
      <c r="BS10" s="428"/>
      <c r="BT10" s="428"/>
      <c r="BU10" s="429"/>
      <c r="BV10" s="427">
        <v>700877</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116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417234</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106</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600000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409590</v>
      </c>
      <c r="S13" s="531"/>
      <c r="T13" s="531"/>
      <c r="U13" s="531"/>
      <c r="V13" s="532"/>
      <c r="W13" s="518" t="s">
        <v>140</v>
      </c>
      <c r="X13" s="440"/>
      <c r="Y13" s="440"/>
      <c r="Z13" s="440"/>
      <c r="AA13" s="440"/>
      <c r="AB13" s="441"/>
      <c r="AC13" s="403">
        <v>4750</v>
      </c>
      <c r="AD13" s="404"/>
      <c r="AE13" s="404"/>
      <c r="AF13" s="404"/>
      <c r="AG13" s="405"/>
      <c r="AH13" s="403">
        <v>5212</v>
      </c>
      <c r="AI13" s="404"/>
      <c r="AJ13" s="404"/>
      <c r="AK13" s="404"/>
      <c r="AL13" s="406"/>
      <c r="AM13" s="496" t="s">
        <v>141</v>
      </c>
      <c r="AN13" s="401"/>
      <c r="AO13" s="401"/>
      <c r="AP13" s="401"/>
      <c r="AQ13" s="401"/>
      <c r="AR13" s="401"/>
      <c r="AS13" s="401"/>
      <c r="AT13" s="402"/>
      <c r="AU13" s="484" t="s">
        <v>116</v>
      </c>
      <c r="AV13" s="485"/>
      <c r="AW13" s="485"/>
      <c r="AX13" s="485"/>
      <c r="AY13" s="407" t="s">
        <v>142</v>
      </c>
      <c r="AZ13" s="408"/>
      <c r="BA13" s="408"/>
      <c r="BB13" s="408"/>
      <c r="BC13" s="408"/>
      <c r="BD13" s="408"/>
      <c r="BE13" s="408"/>
      <c r="BF13" s="408"/>
      <c r="BG13" s="408"/>
      <c r="BH13" s="408"/>
      <c r="BI13" s="408"/>
      <c r="BJ13" s="408"/>
      <c r="BK13" s="408"/>
      <c r="BL13" s="408"/>
      <c r="BM13" s="409"/>
      <c r="BN13" s="427">
        <v>1561896</v>
      </c>
      <c r="BO13" s="428"/>
      <c r="BP13" s="428"/>
      <c r="BQ13" s="428"/>
      <c r="BR13" s="428"/>
      <c r="BS13" s="428"/>
      <c r="BT13" s="428"/>
      <c r="BU13" s="429"/>
      <c r="BV13" s="427">
        <v>-150375</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9.6</v>
      </c>
      <c r="CU13" s="398"/>
      <c r="CV13" s="398"/>
      <c r="CW13" s="398"/>
      <c r="CX13" s="398"/>
      <c r="CY13" s="398"/>
      <c r="CZ13" s="398"/>
      <c r="DA13" s="399"/>
      <c r="DB13" s="397">
        <v>11.6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418045</v>
      </c>
      <c r="S14" s="531"/>
      <c r="T14" s="531"/>
      <c r="U14" s="531"/>
      <c r="V14" s="532"/>
      <c r="W14" s="533"/>
      <c r="X14" s="443"/>
      <c r="Y14" s="443"/>
      <c r="Z14" s="443"/>
      <c r="AA14" s="443"/>
      <c r="AB14" s="444"/>
      <c r="AC14" s="523">
        <v>2.2999999999999998</v>
      </c>
      <c r="AD14" s="524"/>
      <c r="AE14" s="524"/>
      <c r="AF14" s="524"/>
      <c r="AG14" s="525"/>
      <c r="AH14" s="523">
        <v>2.6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118.9</v>
      </c>
      <c r="CU14" s="535"/>
      <c r="CV14" s="535"/>
      <c r="CW14" s="535"/>
      <c r="CX14" s="535"/>
      <c r="CY14" s="535"/>
      <c r="CZ14" s="535"/>
      <c r="DA14" s="536"/>
      <c r="DB14" s="534">
        <v>115.3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411210</v>
      </c>
      <c r="S15" s="531"/>
      <c r="T15" s="531"/>
      <c r="U15" s="531"/>
      <c r="V15" s="532"/>
      <c r="W15" s="518" t="s">
        <v>147</v>
      </c>
      <c r="X15" s="440"/>
      <c r="Y15" s="440"/>
      <c r="Z15" s="440"/>
      <c r="AA15" s="440"/>
      <c r="AB15" s="441"/>
      <c r="AC15" s="403">
        <v>62733</v>
      </c>
      <c r="AD15" s="404"/>
      <c r="AE15" s="404"/>
      <c r="AF15" s="404"/>
      <c r="AG15" s="405"/>
      <c r="AH15" s="403">
        <v>61396</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61555864</v>
      </c>
      <c r="BO15" s="423"/>
      <c r="BP15" s="423"/>
      <c r="BQ15" s="423"/>
      <c r="BR15" s="423"/>
      <c r="BS15" s="423"/>
      <c r="BT15" s="423"/>
      <c r="BU15" s="424"/>
      <c r="BV15" s="422">
        <v>61154965</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30.7</v>
      </c>
      <c r="AD16" s="524"/>
      <c r="AE16" s="524"/>
      <c r="AF16" s="524"/>
      <c r="AG16" s="525"/>
      <c r="AH16" s="523">
        <v>30.3</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74082006</v>
      </c>
      <c r="BO16" s="428"/>
      <c r="BP16" s="428"/>
      <c r="BQ16" s="428"/>
      <c r="BR16" s="428"/>
      <c r="BS16" s="428"/>
      <c r="BT16" s="428"/>
      <c r="BU16" s="429"/>
      <c r="BV16" s="427">
        <v>73842415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137048</v>
      </c>
      <c r="AD17" s="404"/>
      <c r="AE17" s="404"/>
      <c r="AF17" s="404"/>
      <c r="AG17" s="405"/>
      <c r="AH17" s="403">
        <v>136238</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79122342</v>
      </c>
      <c r="BO17" s="428"/>
      <c r="BP17" s="428"/>
      <c r="BQ17" s="428"/>
      <c r="BR17" s="428"/>
      <c r="BS17" s="428"/>
      <c r="BT17" s="428"/>
      <c r="BU17" s="429"/>
      <c r="BV17" s="427">
        <v>78665871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1241.77</v>
      </c>
      <c r="M18" s="492"/>
      <c r="N18" s="492"/>
      <c r="O18" s="492"/>
      <c r="P18" s="492"/>
      <c r="Q18" s="492"/>
      <c r="R18" s="493"/>
      <c r="S18" s="493"/>
      <c r="T18" s="493"/>
      <c r="U18" s="493"/>
      <c r="V18" s="494"/>
      <c r="W18" s="508"/>
      <c r="X18" s="509"/>
      <c r="Y18" s="509"/>
      <c r="Z18" s="509"/>
      <c r="AA18" s="509"/>
      <c r="AB18" s="519"/>
      <c r="AC18" s="391">
        <v>67</v>
      </c>
      <c r="AD18" s="392"/>
      <c r="AE18" s="392"/>
      <c r="AF18" s="392"/>
      <c r="AG18" s="495"/>
      <c r="AH18" s="391">
        <v>67.2</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93709529</v>
      </c>
      <c r="BO18" s="428"/>
      <c r="BP18" s="428"/>
      <c r="BQ18" s="428"/>
      <c r="BR18" s="428"/>
      <c r="BS18" s="428"/>
      <c r="BT18" s="428"/>
      <c r="BU18" s="429"/>
      <c r="BV18" s="427">
        <v>94568818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337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114045963</v>
      </c>
      <c r="BO19" s="428"/>
      <c r="BP19" s="428"/>
      <c r="BQ19" s="428"/>
      <c r="BR19" s="428"/>
      <c r="BS19" s="428"/>
      <c r="BT19" s="428"/>
      <c r="BU19" s="429"/>
      <c r="BV19" s="427">
        <v>113681635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163862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236035514</v>
      </c>
      <c r="BO23" s="428"/>
      <c r="BP23" s="428"/>
      <c r="BQ23" s="428"/>
      <c r="BR23" s="428"/>
      <c r="BS23" s="428"/>
      <c r="BT23" s="428"/>
      <c r="BU23" s="429"/>
      <c r="BV23" s="427">
        <v>238002097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10750</v>
      </c>
      <c r="R24" s="404"/>
      <c r="S24" s="404"/>
      <c r="T24" s="404"/>
      <c r="U24" s="404"/>
      <c r="V24" s="405"/>
      <c r="W24" s="469"/>
      <c r="X24" s="460"/>
      <c r="Y24" s="461"/>
      <c r="Z24" s="400" t="s">
        <v>171</v>
      </c>
      <c r="AA24" s="401"/>
      <c r="AB24" s="401"/>
      <c r="AC24" s="401"/>
      <c r="AD24" s="401"/>
      <c r="AE24" s="401"/>
      <c r="AF24" s="401"/>
      <c r="AG24" s="402"/>
      <c r="AH24" s="403">
        <v>2853</v>
      </c>
      <c r="AI24" s="404"/>
      <c r="AJ24" s="404"/>
      <c r="AK24" s="404"/>
      <c r="AL24" s="405"/>
      <c r="AM24" s="403">
        <v>8721621</v>
      </c>
      <c r="AN24" s="404"/>
      <c r="AO24" s="404"/>
      <c r="AP24" s="404"/>
      <c r="AQ24" s="404"/>
      <c r="AR24" s="405"/>
      <c r="AS24" s="403">
        <v>3057</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159712679</v>
      </c>
      <c r="BO24" s="428"/>
      <c r="BP24" s="428"/>
      <c r="BQ24" s="428"/>
      <c r="BR24" s="428"/>
      <c r="BS24" s="428"/>
      <c r="BT24" s="428"/>
      <c r="BU24" s="429"/>
      <c r="BV24" s="427">
        <v>163508429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2</v>
      </c>
      <c r="M25" s="404"/>
      <c r="N25" s="404"/>
      <c r="O25" s="404"/>
      <c r="P25" s="405"/>
      <c r="Q25" s="403">
        <v>8930</v>
      </c>
      <c r="R25" s="404"/>
      <c r="S25" s="404"/>
      <c r="T25" s="404"/>
      <c r="U25" s="404"/>
      <c r="V25" s="405"/>
      <c r="W25" s="469"/>
      <c r="X25" s="460"/>
      <c r="Y25" s="461"/>
      <c r="Z25" s="400" t="s">
        <v>174</v>
      </c>
      <c r="AA25" s="401"/>
      <c r="AB25" s="401"/>
      <c r="AC25" s="401"/>
      <c r="AD25" s="401"/>
      <c r="AE25" s="401"/>
      <c r="AF25" s="401"/>
      <c r="AG25" s="402"/>
      <c r="AH25" s="403">
        <v>466</v>
      </c>
      <c r="AI25" s="404"/>
      <c r="AJ25" s="404"/>
      <c r="AK25" s="404"/>
      <c r="AL25" s="405"/>
      <c r="AM25" s="403">
        <v>1416174</v>
      </c>
      <c r="AN25" s="404"/>
      <c r="AO25" s="404"/>
      <c r="AP25" s="404"/>
      <c r="AQ25" s="404"/>
      <c r="AR25" s="405"/>
      <c r="AS25" s="403">
        <v>3039</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44288962</v>
      </c>
      <c r="BO25" s="423"/>
      <c r="BP25" s="423"/>
      <c r="BQ25" s="423"/>
      <c r="BR25" s="423"/>
      <c r="BS25" s="423"/>
      <c r="BT25" s="423"/>
      <c r="BU25" s="424"/>
      <c r="BV25" s="422">
        <v>24976752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7300</v>
      </c>
      <c r="R26" s="404"/>
      <c r="S26" s="404"/>
      <c r="T26" s="404"/>
      <c r="U26" s="404"/>
      <c r="V26" s="405"/>
      <c r="W26" s="469"/>
      <c r="X26" s="460"/>
      <c r="Y26" s="461"/>
      <c r="Z26" s="400" t="s">
        <v>177</v>
      </c>
      <c r="AA26" s="482"/>
      <c r="AB26" s="482"/>
      <c r="AC26" s="482"/>
      <c r="AD26" s="482"/>
      <c r="AE26" s="482"/>
      <c r="AF26" s="482"/>
      <c r="AG26" s="483"/>
      <c r="AH26" s="403">
        <v>355</v>
      </c>
      <c r="AI26" s="404"/>
      <c r="AJ26" s="404"/>
      <c r="AK26" s="404"/>
      <c r="AL26" s="405"/>
      <c r="AM26" s="403">
        <v>1022755</v>
      </c>
      <c r="AN26" s="404"/>
      <c r="AO26" s="404"/>
      <c r="AP26" s="404"/>
      <c r="AQ26" s="404"/>
      <c r="AR26" s="405"/>
      <c r="AS26" s="403">
        <v>2881</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80000</v>
      </c>
      <c r="BO26" s="428"/>
      <c r="BP26" s="428"/>
      <c r="BQ26" s="428"/>
      <c r="BR26" s="428"/>
      <c r="BS26" s="428"/>
      <c r="BT26" s="428"/>
      <c r="BU26" s="429"/>
      <c r="BV26" s="427">
        <v>80000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7150</v>
      </c>
      <c r="R27" s="404"/>
      <c r="S27" s="404"/>
      <c r="T27" s="404"/>
      <c r="U27" s="404"/>
      <c r="V27" s="405"/>
      <c r="W27" s="469"/>
      <c r="X27" s="460"/>
      <c r="Y27" s="461"/>
      <c r="Z27" s="400" t="s">
        <v>180</v>
      </c>
      <c r="AA27" s="401"/>
      <c r="AB27" s="401"/>
      <c r="AC27" s="401"/>
      <c r="AD27" s="401"/>
      <c r="AE27" s="401"/>
      <c r="AF27" s="401"/>
      <c r="AG27" s="402"/>
      <c r="AH27" s="403">
        <v>67</v>
      </c>
      <c r="AI27" s="404"/>
      <c r="AJ27" s="404"/>
      <c r="AK27" s="404"/>
      <c r="AL27" s="405"/>
      <c r="AM27" s="403">
        <v>234875</v>
      </c>
      <c r="AN27" s="404"/>
      <c r="AO27" s="404"/>
      <c r="AP27" s="404"/>
      <c r="AQ27" s="404"/>
      <c r="AR27" s="405"/>
      <c r="AS27" s="403">
        <v>3506</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705614</v>
      </c>
      <c r="BO27" s="431"/>
      <c r="BP27" s="431"/>
      <c r="BQ27" s="431"/>
      <c r="BR27" s="431"/>
      <c r="BS27" s="431"/>
      <c r="BT27" s="431"/>
      <c r="BU27" s="432"/>
      <c r="BV27" s="430">
        <v>704569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6450</v>
      </c>
      <c r="R28" s="404"/>
      <c r="S28" s="404"/>
      <c r="T28" s="404"/>
      <c r="U28" s="404"/>
      <c r="V28" s="405"/>
      <c r="W28" s="469"/>
      <c r="X28" s="460"/>
      <c r="Y28" s="461"/>
      <c r="Z28" s="400" t="s">
        <v>183</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8272294</v>
      </c>
      <c r="BO28" s="423"/>
      <c r="BP28" s="423"/>
      <c r="BQ28" s="423"/>
      <c r="BR28" s="423"/>
      <c r="BS28" s="423"/>
      <c r="BT28" s="423"/>
      <c r="BU28" s="424"/>
      <c r="BV28" s="422">
        <v>6771879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36</v>
      </c>
      <c r="M29" s="404"/>
      <c r="N29" s="404"/>
      <c r="O29" s="404"/>
      <c r="P29" s="405"/>
      <c r="Q29" s="403">
        <v>6000</v>
      </c>
      <c r="R29" s="404"/>
      <c r="S29" s="404"/>
      <c r="T29" s="404"/>
      <c r="U29" s="404"/>
      <c r="V29" s="405"/>
      <c r="W29" s="470"/>
      <c r="X29" s="471"/>
      <c r="Y29" s="472"/>
      <c r="Z29" s="400" t="s">
        <v>186</v>
      </c>
      <c r="AA29" s="401"/>
      <c r="AB29" s="401"/>
      <c r="AC29" s="401"/>
      <c r="AD29" s="401"/>
      <c r="AE29" s="401"/>
      <c r="AF29" s="401"/>
      <c r="AG29" s="402"/>
      <c r="AH29" s="403">
        <v>2920</v>
      </c>
      <c r="AI29" s="404"/>
      <c r="AJ29" s="404"/>
      <c r="AK29" s="404"/>
      <c r="AL29" s="405"/>
      <c r="AM29" s="403">
        <v>8956496</v>
      </c>
      <c r="AN29" s="404"/>
      <c r="AO29" s="404"/>
      <c r="AP29" s="404"/>
      <c r="AQ29" s="404"/>
      <c r="AR29" s="405"/>
      <c r="AS29" s="403">
        <v>3067</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4062430</v>
      </c>
      <c r="BO29" s="428"/>
      <c r="BP29" s="428"/>
      <c r="BQ29" s="428"/>
      <c r="BR29" s="428"/>
      <c r="BS29" s="428"/>
      <c r="BT29" s="428"/>
      <c r="BU29" s="429"/>
      <c r="BV29" s="427">
        <v>3561518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100.4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7325373</v>
      </c>
      <c r="BO30" s="431"/>
      <c r="BP30" s="431"/>
      <c r="BQ30" s="431"/>
      <c r="BR30" s="431"/>
      <c r="BS30" s="431"/>
      <c r="BT30" s="431"/>
      <c r="BU30" s="432"/>
      <c r="BV30" s="430">
        <v>6025869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195</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8</v>
      </c>
      <c r="V34" s="386"/>
      <c r="W34" s="385" t="str">
        <f>IF('各会計、関係団体の財政状況及び健全化判断比率'!B28="","",'各会計、関係団体の財政状況及び健全化判断比率'!B28)</f>
        <v>富山市駐車場事業特別会計</v>
      </c>
      <c r="X34" s="385"/>
      <c r="Y34" s="385"/>
      <c r="Z34" s="385"/>
      <c r="AA34" s="385"/>
      <c r="AB34" s="385"/>
      <c r="AC34" s="385"/>
      <c r="AD34" s="385"/>
      <c r="AE34" s="385"/>
      <c r="AF34" s="385"/>
      <c r="AG34" s="385"/>
      <c r="AH34" s="385"/>
      <c r="AI34" s="385"/>
      <c r="AJ34" s="385"/>
      <c r="AK34" s="385"/>
      <c r="AL34" s="213"/>
      <c r="AM34" s="386">
        <f>IF(AO34="","",MAX(C34:D43,U34:V43)+1)</f>
        <v>13</v>
      </c>
      <c r="AN34" s="386"/>
      <c r="AO34" s="385" t="str">
        <f>IF('各会計、関係団体の財政状況及び健全化判断比率'!B33="","",'各会計、関係団体の財政状況及び健全化判断比率'!B33)</f>
        <v>富山市水道事業会計</v>
      </c>
      <c r="AP34" s="385"/>
      <c r="AQ34" s="385"/>
      <c r="AR34" s="385"/>
      <c r="AS34" s="385"/>
      <c r="AT34" s="385"/>
      <c r="AU34" s="385"/>
      <c r="AV34" s="385"/>
      <c r="AW34" s="385"/>
      <c r="AX34" s="385"/>
      <c r="AY34" s="385"/>
      <c r="AZ34" s="385"/>
      <c r="BA34" s="385"/>
      <c r="BB34" s="385"/>
      <c r="BC34" s="385"/>
      <c r="BD34" s="213"/>
      <c r="BE34" s="386">
        <f>IF(BG34="","",MAX(C34:D43,U34:V43,AM34:AN43)+1)</f>
        <v>17</v>
      </c>
      <c r="BF34" s="386"/>
      <c r="BG34" s="385" t="str">
        <f>IF('各会計、関係団体の財政状況及び健全化判断比率'!B37="","",'各会計、関係団体の財政状況及び健全化判断比率'!B37)</f>
        <v>富山市白樺ハイツ事業特別会計</v>
      </c>
      <c r="BH34" s="385"/>
      <c r="BI34" s="385"/>
      <c r="BJ34" s="385"/>
      <c r="BK34" s="385"/>
      <c r="BL34" s="385"/>
      <c r="BM34" s="385"/>
      <c r="BN34" s="385"/>
      <c r="BO34" s="385"/>
      <c r="BP34" s="385"/>
      <c r="BQ34" s="385"/>
      <c r="BR34" s="385"/>
      <c r="BS34" s="385"/>
      <c r="BT34" s="385"/>
      <c r="BU34" s="385"/>
      <c r="BV34" s="213"/>
      <c r="BW34" s="386">
        <f>IF(BY34="","",MAX(C34:D43,U34:V43,AM34:AN43,BE34:BF43)+1)</f>
        <v>22</v>
      </c>
      <c r="BX34" s="386"/>
      <c r="BY34" s="385" t="str">
        <f>IF('各会計、関係団体の財政状況及び健全化判断比率'!B68="","",'各会計、関係団体の財政状況及び健全化判断比率'!B68)</f>
        <v>富山地区広域圏事務組合（一般会計）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28</v>
      </c>
      <c r="CP34" s="386"/>
      <c r="CQ34" s="385" t="str">
        <f>IF('各会計、関係団体の財政状況及び健全化判断比率'!BS7="","",'各会計、関係団体の財政状況及び健全化判断比率'!BS7)</f>
        <v>富山市民プラザ</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富山市公債管理特別会計</v>
      </c>
      <c r="F35" s="385"/>
      <c r="G35" s="385"/>
      <c r="H35" s="385"/>
      <c r="I35" s="385"/>
      <c r="J35" s="385"/>
      <c r="K35" s="385"/>
      <c r="L35" s="385"/>
      <c r="M35" s="385"/>
      <c r="N35" s="385"/>
      <c r="O35" s="385"/>
      <c r="P35" s="385"/>
      <c r="Q35" s="385"/>
      <c r="R35" s="385"/>
      <c r="S35" s="385"/>
      <c r="T35" s="213"/>
      <c r="U35" s="386">
        <f>IF(W35="","",U34+1)</f>
        <v>9</v>
      </c>
      <c r="V35" s="386"/>
      <c r="W35" s="385" t="str">
        <f>IF('各会計、関係団体の財政状況及び健全化判断比率'!B29="","",'各会計、関係団体の財政状況及び健全化判断比率'!B29)</f>
        <v>富山市後期高齢者医療事業特別会計</v>
      </c>
      <c r="X35" s="385"/>
      <c r="Y35" s="385"/>
      <c r="Z35" s="385"/>
      <c r="AA35" s="385"/>
      <c r="AB35" s="385"/>
      <c r="AC35" s="385"/>
      <c r="AD35" s="385"/>
      <c r="AE35" s="385"/>
      <c r="AF35" s="385"/>
      <c r="AG35" s="385"/>
      <c r="AH35" s="385"/>
      <c r="AI35" s="385"/>
      <c r="AJ35" s="385"/>
      <c r="AK35" s="385"/>
      <c r="AL35" s="213"/>
      <c r="AM35" s="386">
        <f t="shared" ref="AM35:AM43" si="0">IF(AO35="","",AM34+1)</f>
        <v>14</v>
      </c>
      <c r="AN35" s="386"/>
      <c r="AO35" s="385" t="str">
        <f>IF('各会計、関係団体の財政状況及び健全化判断比率'!B34="","",'各会計、関係団体の財政状況及び健全化判断比率'!B34)</f>
        <v>富山市工業用水道事業会計</v>
      </c>
      <c r="AP35" s="385"/>
      <c r="AQ35" s="385"/>
      <c r="AR35" s="385"/>
      <c r="AS35" s="385"/>
      <c r="AT35" s="385"/>
      <c r="AU35" s="385"/>
      <c r="AV35" s="385"/>
      <c r="AW35" s="385"/>
      <c r="AX35" s="385"/>
      <c r="AY35" s="385"/>
      <c r="AZ35" s="385"/>
      <c r="BA35" s="385"/>
      <c r="BB35" s="385"/>
      <c r="BC35" s="385"/>
      <c r="BD35" s="213"/>
      <c r="BE35" s="386">
        <f t="shared" ref="BE35:BE43" si="1">IF(BG35="","",BE34+1)</f>
        <v>18</v>
      </c>
      <c r="BF35" s="386"/>
      <c r="BG35" s="385" t="str">
        <f>IF('各会計、関係団体の財政状況及び健全化判断比率'!B38="","",'各会計、関係団体の財政状況及び健全化判断比率'!B38)</f>
        <v>富山市牛岳温泉スキー場事業特別会計</v>
      </c>
      <c r="BH35" s="385"/>
      <c r="BI35" s="385"/>
      <c r="BJ35" s="385"/>
      <c r="BK35" s="385"/>
      <c r="BL35" s="385"/>
      <c r="BM35" s="385"/>
      <c r="BN35" s="385"/>
      <c r="BO35" s="385"/>
      <c r="BP35" s="385"/>
      <c r="BQ35" s="385"/>
      <c r="BR35" s="385"/>
      <c r="BS35" s="385"/>
      <c r="BT35" s="385"/>
      <c r="BU35" s="385"/>
      <c r="BV35" s="213"/>
      <c r="BW35" s="386">
        <f t="shared" ref="BW35:BW43" si="2">IF(BY35="","",BW34+1)</f>
        <v>23</v>
      </c>
      <c r="BX35" s="386"/>
      <c r="BY35" s="385" t="str">
        <f>IF('各会計、関係団体の財政状況及び健全化判断比率'!B69="","",'各会計、関係団体の財政状況及び健全化判断比率'!B69)</f>
        <v>富山県市町村会館管理組合</v>
      </c>
      <c r="BZ35" s="385"/>
      <c r="CA35" s="385"/>
      <c r="CB35" s="385"/>
      <c r="CC35" s="385"/>
      <c r="CD35" s="385"/>
      <c r="CE35" s="385"/>
      <c r="CF35" s="385"/>
      <c r="CG35" s="385"/>
      <c r="CH35" s="385"/>
      <c r="CI35" s="385"/>
      <c r="CJ35" s="385"/>
      <c r="CK35" s="385"/>
      <c r="CL35" s="385"/>
      <c r="CM35" s="385"/>
      <c r="CN35" s="213"/>
      <c r="CO35" s="386">
        <f t="shared" ref="CO35:CO43" si="3">IF(CQ35="","",CO34+1)</f>
        <v>29</v>
      </c>
      <c r="CP35" s="386"/>
      <c r="CQ35" s="385" t="str">
        <f>IF('各会計、関係団体の財政状況及び健全化判断比率'!BS8="","",'各会計、関係団体の財政状況及び健全化判断比率'!BS8)</f>
        <v>富山市民文化事業団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富山市母子父子寡婦福祉資金貸付事業特別会計</v>
      </c>
      <c r="F36" s="385"/>
      <c r="G36" s="385"/>
      <c r="H36" s="385"/>
      <c r="I36" s="385"/>
      <c r="J36" s="385"/>
      <c r="K36" s="385"/>
      <c r="L36" s="385"/>
      <c r="M36" s="385"/>
      <c r="N36" s="385"/>
      <c r="O36" s="385"/>
      <c r="P36" s="385"/>
      <c r="Q36" s="385"/>
      <c r="R36" s="385"/>
      <c r="S36" s="385"/>
      <c r="T36" s="213"/>
      <c r="U36" s="386">
        <f t="shared" ref="U36:U43" si="4">IF(W36="","",U35+1)</f>
        <v>10</v>
      </c>
      <c r="V36" s="386"/>
      <c r="W36" s="385" t="str">
        <f>IF('各会計、関係団体の財政状況及び健全化判断比率'!B30="","",'各会計、関係団体の財政状況及び健全化判断比率'!B30)</f>
        <v>富山市介護保険事業特別会計</v>
      </c>
      <c r="X36" s="385"/>
      <c r="Y36" s="385"/>
      <c r="Z36" s="385"/>
      <c r="AA36" s="385"/>
      <c r="AB36" s="385"/>
      <c r="AC36" s="385"/>
      <c r="AD36" s="385"/>
      <c r="AE36" s="385"/>
      <c r="AF36" s="385"/>
      <c r="AG36" s="385"/>
      <c r="AH36" s="385"/>
      <c r="AI36" s="385"/>
      <c r="AJ36" s="385"/>
      <c r="AK36" s="385"/>
      <c r="AL36" s="213"/>
      <c r="AM36" s="386">
        <f t="shared" si="0"/>
        <v>15</v>
      </c>
      <c r="AN36" s="386"/>
      <c r="AO36" s="385" t="str">
        <f>IF('各会計、関係団体の財政状況及び健全化判断比率'!B35="","",'各会計、関係団体の財政状況及び健全化判断比率'!B35)</f>
        <v>富山市公共下水道事業会計</v>
      </c>
      <c r="AP36" s="385"/>
      <c r="AQ36" s="385"/>
      <c r="AR36" s="385"/>
      <c r="AS36" s="385"/>
      <c r="AT36" s="385"/>
      <c r="AU36" s="385"/>
      <c r="AV36" s="385"/>
      <c r="AW36" s="385"/>
      <c r="AX36" s="385"/>
      <c r="AY36" s="385"/>
      <c r="AZ36" s="385"/>
      <c r="BA36" s="385"/>
      <c r="BB36" s="385"/>
      <c r="BC36" s="385"/>
      <c r="BD36" s="213"/>
      <c r="BE36" s="386">
        <f t="shared" si="1"/>
        <v>19</v>
      </c>
      <c r="BF36" s="386"/>
      <c r="BG36" s="385" t="str">
        <f>IF('各会計、関係団体の財政状況及び健全化判断比率'!B39="","",'各会計、関係団体の財政状況及び健全化判断比率'!B39)</f>
        <v>富山市農業集落排水事業特別会計</v>
      </c>
      <c r="BH36" s="385"/>
      <c r="BI36" s="385"/>
      <c r="BJ36" s="385"/>
      <c r="BK36" s="385"/>
      <c r="BL36" s="385"/>
      <c r="BM36" s="385"/>
      <c r="BN36" s="385"/>
      <c r="BO36" s="385"/>
      <c r="BP36" s="385"/>
      <c r="BQ36" s="385"/>
      <c r="BR36" s="385"/>
      <c r="BS36" s="385"/>
      <c r="BT36" s="385"/>
      <c r="BU36" s="385"/>
      <c r="BV36" s="213"/>
      <c r="BW36" s="386">
        <f t="shared" si="2"/>
        <v>24</v>
      </c>
      <c r="BX36" s="386"/>
      <c r="BY36" s="385" t="str">
        <f>IF('各会計、関係団体の財政状況及び健全化判断比率'!B70="","",'各会計、関係団体の財政状況及び健全化判断比率'!B70)</f>
        <v>三郷利田用水市町村組合</v>
      </c>
      <c r="BZ36" s="385"/>
      <c r="CA36" s="385"/>
      <c r="CB36" s="385"/>
      <c r="CC36" s="385"/>
      <c r="CD36" s="385"/>
      <c r="CE36" s="385"/>
      <c r="CF36" s="385"/>
      <c r="CG36" s="385"/>
      <c r="CH36" s="385"/>
      <c r="CI36" s="385"/>
      <c r="CJ36" s="385"/>
      <c r="CK36" s="385"/>
      <c r="CL36" s="385"/>
      <c r="CM36" s="385"/>
      <c r="CN36" s="213"/>
      <c r="CO36" s="386">
        <f t="shared" si="3"/>
        <v>30</v>
      </c>
      <c r="CP36" s="386"/>
      <c r="CQ36" s="385" t="str">
        <f>IF('各会計、関係団体の財政状況及び健全化判断比率'!BS9="","",'各会計、関係団体の財政状況及び健全化判断比率'!BS9)</f>
        <v>富山市シルバー人材センター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富山市まちなか診療所事業特別会計</v>
      </c>
      <c r="F37" s="385"/>
      <c r="G37" s="385"/>
      <c r="H37" s="385"/>
      <c r="I37" s="385"/>
      <c r="J37" s="385"/>
      <c r="K37" s="385"/>
      <c r="L37" s="385"/>
      <c r="M37" s="385"/>
      <c r="N37" s="385"/>
      <c r="O37" s="385"/>
      <c r="P37" s="385"/>
      <c r="Q37" s="385"/>
      <c r="R37" s="385"/>
      <c r="S37" s="385"/>
      <c r="T37" s="213"/>
      <c r="U37" s="386">
        <f t="shared" si="4"/>
        <v>11</v>
      </c>
      <c r="V37" s="386"/>
      <c r="W37" s="385" t="str">
        <f>IF('各会計、関係団体の財政状況及び健全化判断比率'!B31="","",'各会計、関係団体の財政状況及び健全化判断比率'!B31)</f>
        <v>富山市国民健康保険事業特別会計</v>
      </c>
      <c r="X37" s="385"/>
      <c r="Y37" s="385"/>
      <c r="Z37" s="385"/>
      <c r="AA37" s="385"/>
      <c r="AB37" s="385"/>
      <c r="AC37" s="385"/>
      <c r="AD37" s="385"/>
      <c r="AE37" s="385"/>
      <c r="AF37" s="385"/>
      <c r="AG37" s="385"/>
      <c r="AH37" s="385"/>
      <c r="AI37" s="385"/>
      <c r="AJ37" s="385"/>
      <c r="AK37" s="385"/>
      <c r="AL37" s="213"/>
      <c r="AM37" s="386">
        <f t="shared" si="0"/>
        <v>16</v>
      </c>
      <c r="AN37" s="386"/>
      <c r="AO37" s="385" t="str">
        <f>IF('各会計、関係団体の財政状況及び健全化判断比率'!B36="","",'各会計、関係団体の財政状況及び健全化判断比率'!B36)</f>
        <v>富山市病院事業会計</v>
      </c>
      <c r="AP37" s="385"/>
      <c r="AQ37" s="385"/>
      <c r="AR37" s="385"/>
      <c r="AS37" s="385"/>
      <c r="AT37" s="385"/>
      <c r="AU37" s="385"/>
      <c r="AV37" s="385"/>
      <c r="AW37" s="385"/>
      <c r="AX37" s="385"/>
      <c r="AY37" s="385"/>
      <c r="AZ37" s="385"/>
      <c r="BA37" s="385"/>
      <c r="BB37" s="385"/>
      <c r="BC37" s="385"/>
      <c r="BD37" s="213"/>
      <c r="BE37" s="386">
        <f t="shared" si="1"/>
        <v>20</v>
      </c>
      <c r="BF37" s="386"/>
      <c r="BG37" s="385" t="str">
        <f>IF('各会計、関係団体の財政状況及び健全化判断比率'!B40="","",'各会計、関係団体の財政状況及び健全化判断比率'!B40)</f>
        <v>富山市公設地方卸売市場事業特別会計</v>
      </c>
      <c r="BH37" s="385"/>
      <c r="BI37" s="385"/>
      <c r="BJ37" s="385"/>
      <c r="BK37" s="385"/>
      <c r="BL37" s="385"/>
      <c r="BM37" s="385"/>
      <c r="BN37" s="385"/>
      <c r="BO37" s="385"/>
      <c r="BP37" s="385"/>
      <c r="BQ37" s="385"/>
      <c r="BR37" s="385"/>
      <c r="BS37" s="385"/>
      <c r="BT37" s="385"/>
      <c r="BU37" s="385"/>
      <c r="BV37" s="213"/>
      <c r="BW37" s="386">
        <f t="shared" si="2"/>
        <v>25</v>
      </c>
      <c r="BX37" s="386"/>
      <c r="BY37" s="385" t="str">
        <f>IF('各会計、関係団体の財政状況及び健全化判断比率'!B71="","",'各会計、関係団体の財政状況及び健全化判断比率'!B71)</f>
        <v>常願寺川右岸水防市町村組合</v>
      </c>
      <c r="BZ37" s="385"/>
      <c r="CA37" s="385"/>
      <c r="CB37" s="385"/>
      <c r="CC37" s="385"/>
      <c r="CD37" s="385"/>
      <c r="CE37" s="385"/>
      <c r="CF37" s="385"/>
      <c r="CG37" s="385"/>
      <c r="CH37" s="385"/>
      <c r="CI37" s="385"/>
      <c r="CJ37" s="385"/>
      <c r="CK37" s="385"/>
      <c r="CL37" s="385"/>
      <c r="CM37" s="385"/>
      <c r="CN37" s="213"/>
      <c r="CO37" s="386">
        <f t="shared" si="3"/>
        <v>31</v>
      </c>
      <c r="CP37" s="386"/>
      <c r="CQ37" s="385" t="str">
        <f>IF('各会計、関係団体の財政状況及び健全化判断比率'!BS10="","",'各会計、関係団体の財政状況及び健全化判断比率'!BS10)</f>
        <v>富山市生活環境サービス</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f t="shared" ref="C38:C43" si="5">IF(E38="","",C37+1)</f>
        <v>5</v>
      </c>
      <c r="D38" s="386"/>
      <c r="E38" s="385" t="str">
        <f>IF('各会計、関係団体の財政状況及び健全化判断比率'!B11="","",'各会計、関係団体の財政状況及び健全化判断比率'!B11)</f>
        <v>富山市牛岳温泉健康センター事業特別会計</v>
      </c>
      <c r="F38" s="385"/>
      <c r="G38" s="385"/>
      <c r="H38" s="385"/>
      <c r="I38" s="385"/>
      <c r="J38" s="385"/>
      <c r="K38" s="385"/>
      <c r="L38" s="385"/>
      <c r="M38" s="385"/>
      <c r="N38" s="385"/>
      <c r="O38" s="385"/>
      <c r="P38" s="385"/>
      <c r="Q38" s="385"/>
      <c r="R38" s="385"/>
      <c r="S38" s="385"/>
      <c r="T38" s="213"/>
      <c r="U38" s="386">
        <f t="shared" si="4"/>
        <v>12</v>
      </c>
      <c r="V38" s="386"/>
      <c r="W38" s="385" t="str">
        <f>IF('各会計、関係団体の財政状況及び健全化判断比率'!B32="","",'各会計、関係団体の財政状況及び健全化判断比率'!B32)</f>
        <v>富山市競輪事業特別会計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21</v>
      </c>
      <c r="BF38" s="386"/>
      <c r="BG38" s="385" t="str">
        <f>IF('各会計、関係団体の財政状況及び健全化判断比率'!B41="","",'各会計、関係団体の財政状況及び健全化判断比率'!B41)</f>
        <v>富山市企業団地造成事業特別会計</v>
      </c>
      <c r="BH38" s="385"/>
      <c r="BI38" s="385"/>
      <c r="BJ38" s="385"/>
      <c r="BK38" s="385"/>
      <c r="BL38" s="385"/>
      <c r="BM38" s="385"/>
      <c r="BN38" s="385"/>
      <c r="BO38" s="385"/>
      <c r="BP38" s="385"/>
      <c r="BQ38" s="385"/>
      <c r="BR38" s="385"/>
      <c r="BS38" s="385"/>
      <c r="BT38" s="385"/>
      <c r="BU38" s="385"/>
      <c r="BV38" s="213"/>
      <c r="BW38" s="386">
        <f t="shared" si="2"/>
        <v>26</v>
      </c>
      <c r="BX38" s="386"/>
      <c r="BY38" s="385" t="str">
        <f>IF('各会計、関係団体の財政状況及び健全化判断比率'!B72="","",'各会計、関係団体の財政状況及び健全化判断比率'!B72)</f>
        <v>富山県後期高齢者医療広域連合（一般会計）</v>
      </c>
      <c r="BZ38" s="385"/>
      <c r="CA38" s="385"/>
      <c r="CB38" s="385"/>
      <c r="CC38" s="385"/>
      <c r="CD38" s="385"/>
      <c r="CE38" s="385"/>
      <c r="CF38" s="385"/>
      <c r="CG38" s="385"/>
      <c r="CH38" s="385"/>
      <c r="CI38" s="385"/>
      <c r="CJ38" s="385"/>
      <c r="CK38" s="385"/>
      <c r="CL38" s="385"/>
      <c r="CM38" s="385"/>
      <c r="CN38" s="213"/>
      <c r="CO38" s="386">
        <f t="shared" si="3"/>
        <v>32</v>
      </c>
      <c r="CP38" s="386"/>
      <c r="CQ38" s="385" t="str">
        <f>IF('各会計、関係団体の財政状況及び健全化判断比率'!BS11="","",'各会計、関係団体の財政状況及び健全化判断比率'!BS11)</f>
        <v>富山市勤労者福祉サービスセンター</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f t="shared" si="5"/>
        <v>6</v>
      </c>
      <c r="D39" s="386"/>
      <c r="E39" s="385" t="str">
        <f>IF('各会計、関係団体の財政状況及び健全化判断比率'!B12="","",'各会計、関係団体の財政状況及び健全化判断比率'!B12)</f>
        <v>富山市軌道整備事業特別会計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27</v>
      </c>
      <c r="BX39" s="386"/>
      <c r="BY39" s="385" t="str">
        <f>IF('各会計、関係団体の財政状況及び健全化判断比率'!B73="","",'各会計、関係団体の財政状況及び健全化判断比率'!B73)</f>
        <v>富山県後期高齢者医療広域連合（後期高齢者医療事業特別会計）</v>
      </c>
      <c r="BZ39" s="385"/>
      <c r="CA39" s="385"/>
      <c r="CB39" s="385"/>
      <c r="CC39" s="385"/>
      <c r="CD39" s="385"/>
      <c r="CE39" s="385"/>
      <c r="CF39" s="385"/>
      <c r="CG39" s="385"/>
      <c r="CH39" s="385"/>
      <c r="CI39" s="385"/>
      <c r="CJ39" s="385"/>
      <c r="CK39" s="385"/>
      <c r="CL39" s="385"/>
      <c r="CM39" s="385"/>
      <c r="CN39" s="213"/>
      <c r="CO39" s="386">
        <f t="shared" si="3"/>
        <v>33</v>
      </c>
      <c r="CP39" s="386"/>
      <c r="CQ39" s="385" t="str">
        <f>IF('各会計、関係団体の財政状況及び健全化判断比率'!BS12="","",'各会計、関係団体の財政状況及び健全化判断比率'!BS12)</f>
        <v>富山市ガラス工芸センター</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f t="shared" si="5"/>
        <v>7</v>
      </c>
      <c r="D40" s="386"/>
      <c r="E40" s="385" t="str">
        <f>IF('各会計、関係団体の財政状況及び健全化判断比率'!B13="","",'各会計、関係団体の財政状況及び健全化判断比率'!B13)</f>
        <v>富山市賃貸住宅・店舗事業特別会計</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34</v>
      </c>
      <c r="CP40" s="386"/>
      <c r="CQ40" s="385" t="str">
        <f>IF('各会計、関係団体の財政状況及び健全化判断比率'!BS13="","",'各会計、関係団体の財政状況及び健全化判断比率'!BS13)</f>
        <v>岩瀬カナル会館</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35</v>
      </c>
      <c r="CP41" s="386"/>
      <c r="CQ41" s="385" t="str">
        <f>IF('各会計、関係団体の財政状況及び健全化判断比率'!BS14="","",'各会計、関係団体の財政状況及び健全化判断比率'!BS14)</f>
        <v>まちづくりとやま</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36</v>
      </c>
      <c r="CP42" s="386"/>
      <c r="CQ42" s="385" t="str">
        <f>IF('各会計、関係団体の財政状況及び健全化判断比率'!BS15="","",'各会計、関係団体の財政状況及び健全化判断比率'!BS15)</f>
        <v>富山市ファミリーパーク公社</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37</v>
      </c>
      <c r="CP43" s="386"/>
      <c r="CQ43" s="385" t="str">
        <f>IF('各会計、関係団体の財政状況及び健全化判断比率'!BS16="","",'各会計、関係団体の財政状況及び健全化判断比率'!BS16)</f>
        <v>富山市体育協会</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FL3F2NDMuNlYEBCn/hbRdUDH++wTHfbo28wxYDzM2o2XiirKvHt3d8tH96yy4HcdMQvMIAeARYbgZqNmvrxIw==" saltValue="oABgmUZ9lkfLPLhtXYWq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6" t="s">
        <v>559</v>
      </c>
      <c r="D34" s="1206"/>
      <c r="E34" s="1207"/>
      <c r="F34" s="32">
        <v>5.16</v>
      </c>
      <c r="G34" s="33">
        <v>4.34</v>
      </c>
      <c r="H34" s="33">
        <v>4.07</v>
      </c>
      <c r="I34" s="33">
        <v>3.57</v>
      </c>
      <c r="J34" s="34">
        <v>2.78</v>
      </c>
      <c r="K34" s="22"/>
      <c r="L34" s="22"/>
      <c r="M34" s="22"/>
      <c r="N34" s="22"/>
      <c r="O34" s="22"/>
      <c r="P34" s="22"/>
    </row>
    <row r="35" spans="1:16" ht="39" customHeight="1" x14ac:dyDescent="0.15">
      <c r="A35" s="22"/>
      <c r="B35" s="35"/>
      <c r="C35" s="1200" t="s">
        <v>560</v>
      </c>
      <c r="D35" s="1201"/>
      <c r="E35" s="1202"/>
      <c r="F35" s="36">
        <v>1.29</v>
      </c>
      <c r="G35" s="37">
        <v>1.83</v>
      </c>
      <c r="H35" s="37">
        <v>2.34</v>
      </c>
      <c r="I35" s="37">
        <v>2.0699999999999998</v>
      </c>
      <c r="J35" s="38">
        <v>2.12</v>
      </c>
      <c r="K35" s="22"/>
      <c r="L35" s="22"/>
      <c r="M35" s="22"/>
      <c r="N35" s="22"/>
      <c r="O35" s="22"/>
      <c r="P35" s="22"/>
    </row>
    <row r="36" spans="1:16" ht="39" customHeight="1" x14ac:dyDescent="0.15">
      <c r="A36" s="22"/>
      <c r="B36" s="35"/>
      <c r="C36" s="1200" t="s">
        <v>561</v>
      </c>
      <c r="D36" s="1201"/>
      <c r="E36" s="1202"/>
      <c r="F36" s="36">
        <v>1.88</v>
      </c>
      <c r="G36" s="37">
        <v>2.0099999999999998</v>
      </c>
      <c r="H36" s="37">
        <v>2.04</v>
      </c>
      <c r="I36" s="37">
        <v>2.12</v>
      </c>
      <c r="J36" s="38">
        <v>2.0499999999999998</v>
      </c>
      <c r="K36" s="22"/>
      <c r="L36" s="22"/>
      <c r="M36" s="22"/>
      <c r="N36" s="22"/>
      <c r="O36" s="22"/>
      <c r="P36" s="22"/>
    </row>
    <row r="37" spans="1:16" ht="39" customHeight="1" x14ac:dyDescent="0.15">
      <c r="A37" s="22"/>
      <c r="B37" s="35"/>
      <c r="C37" s="1200" t="s">
        <v>562</v>
      </c>
      <c r="D37" s="1201"/>
      <c r="E37" s="1202"/>
      <c r="F37" s="36">
        <v>2.5</v>
      </c>
      <c r="G37" s="37">
        <v>2.5099999999999998</v>
      </c>
      <c r="H37" s="37">
        <v>2.46</v>
      </c>
      <c r="I37" s="37">
        <v>1.84</v>
      </c>
      <c r="J37" s="38">
        <v>1.89</v>
      </c>
      <c r="K37" s="22"/>
      <c r="L37" s="22"/>
      <c r="M37" s="22"/>
      <c r="N37" s="22"/>
      <c r="O37" s="22"/>
      <c r="P37" s="22"/>
    </row>
    <row r="38" spans="1:16" ht="39" customHeight="1" x14ac:dyDescent="0.15">
      <c r="A38" s="22"/>
      <c r="B38" s="35"/>
      <c r="C38" s="1200" t="s">
        <v>563</v>
      </c>
      <c r="D38" s="1201"/>
      <c r="E38" s="1202"/>
      <c r="F38" s="36">
        <v>1.45</v>
      </c>
      <c r="G38" s="37">
        <v>1.61</v>
      </c>
      <c r="H38" s="37">
        <v>1.47</v>
      </c>
      <c r="I38" s="37">
        <v>1.22</v>
      </c>
      <c r="J38" s="38">
        <v>1.44</v>
      </c>
      <c r="K38" s="22"/>
      <c r="L38" s="22"/>
      <c r="M38" s="22"/>
      <c r="N38" s="22"/>
      <c r="O38" s="22"/>
      <c r="P38" s="22"/>
    </row>
    <row r="39" spans="1:16" ht="39" customHeight="1" x14ac:dyDescent="0.15">
      <c r="A39" s="22"/>
      <c r="B39" s="35"/>
      <c r="C39" s="1200" t="s">
        <v>564</v>
      </c>
      <c r="D39" s="1201"/>
      <c r="E39" s="1202"/>
      <c r="F39" s="36">
        <v>0.56999999999999995</v>
      </c>
      <c r="G39" s="37">
        <v>0.7</v>
      </c>
      <c r="H39" s="37">
        <v>1.57</v>
      </c>
      <c r="I39" s="37">
        <v>1.45</v>
      </c>
      <c r="J39" s="38">
        <v>0.75</v>
      </c>
      <c r="K39" s="22"/>
      <c r="L39" s="22"/>
      <c r="M39" s="22"/>
      <c r="N39" s="22"/>
      <c r="O39" s="22"/>
      <c r="P39" s="22"/>
    </row>
    <row r="40" spans="1:16" ht="39" customHeight="1" x14ac:dyDescent="0.15">
      <c r="A40" s="22"/>
      <c r="B40" s="35"/>
      <c r="C40" s="1200" t="s">
        <v>565</v>
      </c>
      <c r="D40" s="1201"/>
      <c r="E40" s="1202"/>
      <c r="F40" s="36">
        <v>3.36</v>
      </c>
      <c r="G40" s="37">
        <v>2.0299999999999998</v>
      </c>
      <c r="H40" s="37">
        <v>3.81</v>
      </c>
      <c r="I40" s="37">
        <v>3.34</v>
      </c>
      <c r="J40" s="38">
        <v>0.35</v>
      </c>
      <c r="K40" s="22"/>
      <c r="L40" s="22"/>
      <c r="M40" s="22"/>
      <c r="N40" s="22"/>
      <c r="O40" s="22"/>
      <c r="P40" s="22"/>
    </row>
    <row r="41" spans="1:16" ht="39" customHeight="1" x14ac:dyDescent="0.15">
      <c r="A41" s="22"/>
      <c r="B41" s="35"/>
      <c r="C41" s="1200" t="s">
        <v>566</v>
      </c>
      <c r="D41" s="1201"/>
      <c r="E41" s="1202"/>
      <c r="F41" s="36">
        <v>0.36</v>
      </c>
      <c r="G41" s="37">
        <v>0.26</v>
      </c>
      <c r="H41" s="37">
        <v>1</v>
      </c>
      <c r="I41" s="37">
        <v>1.1200000000000001</v>
      </c>
      <c r="J41" s="38">
        <v>0.35</v>
      </c>
      <c r="K41" s="22"/>
      <c r="L41" s="22"/>
      <c r="M41" s="22"/>
      <c r="N41" s="22"/>
      <c r="O41" s="22"/>
      <c r="P41" s="22"/>
    </row>
    <row r="42" spans="1:16" ht="39" customHeight="1" x14ac:dyDescent="0.15">
      <c r="A42" s="22"/>
      <c r="B42" s="39"/>
      <c r="C42" s="1200" t="s">
        <v>567</v>
      </c>
      <c r="D42" s="1201"/>
      <c r="E42" s="1202"/>
      <c r="F42" s="36" t="s">
        <v>511</v>
      </c>
      <c r="G42" s="37" t="s">
        <v>511</v>
      </c>
      <c r="H42" s="37" t="s">
        <v>511</v>
      </c>
      <c r="I42" s="37" t="s">
        <v>511</v>
      </c>
      <c r="J42" s="38" t="s">
        <v>511</v>
      </c>
      <c r="K42" s="22"/>
      <c r="L42" s="22"/>
      <c r="M42" s="22"/>
      <c r="N42" s="22"/>
      <c r="O42" s="22"/>
      <c r="P42" s="22"/>
    </row>
    <row r="43" spans="1:16" ht="39" customHeight="1" thickBot="1" x14ac:dyDescent="0.2">
      <c r="A43" s="22"/>
      <c r="B43" s="40"/>
      <c r="C43" s="1203" t="s">
        <v>568</v>
      </c>
      <c r="D43" s="1204"/>
      <c r="E43" s="1205"/>
      <c r="F43" s="41">
        <v>0.11</v>
      </c>
      <c r="G43" s="42">
        <v>7.0000000000000007E-2</v>
      </c>
      <c r="H43" s="42">
        <v>0.04</v>
      </c>
      <c r="I43" s="42">
        <v>0.05</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9e5VGvEWGg394F+EFYJWWRyJNo3Uha8ZvtQR+eBpPqIlmqNmlgI+oQBJyMKCymOjSG0fDz8gmCwTDD4N7O9fw==" saltValue="wxH6IaCWVrDDblAXHRZl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25054</v>
      </c>
      <c r="L45" s="60">
        <v>26118</v>
      </c>
      <c r="M45" s="60">
        <v>23070</v>
      </c>
      <c r="N45" s="60">
        <v>22715</v>
      </c>
      <c r="O45" s="61">
        <v>22334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x14ac:dyDescent="0.15">
      <c r="A48" s="48"/>
      <c r="B48" s="1228"/>
      <c r="C48" s="1229"/>
      <c r="D48" s="62"/>
      <c r="E48" s="1210" t="s">
        <v>15</v>
      </c>
      <c r="F48" s="1210"/>
      <c r="G48" s="1210"/>
      <c r="H48" s="1210"/>
      <c r="I48" s="1210"/>
      <c r="J48" s="1211"/>
      <c r="K48" s="63">
        <v>8120</v>
      </c>
      <c r="L48" s="64">
        <v>9317</v>
      </c>
      <c r="M48" s="64">
        <v>8342</v>
      </c>
      <c r="N48" s="64">
        <v>7879</v>
      </c>
      <c r="O48" s="65">
        <v>7680</v>
      </c>
      <c r="P48" s="48"/>
      <c r="Q48" s="48"/>
      <c r="R48" s="48"/>
      <c r="S48" s="48"/>
      <c r="T48" s="48"/>
      <c r="U48" s="48"/>
    </row>
    <row r="49" spans="1:21" ht="30.75" customHeight="1" x14ac:dyDescent="0.15">
      <c r="A49" s="48"/>
      <c r="B49" s="1228"/>
      <c r="C49" s="1229"/>
      <c r="D49" s="62"/>
      <c r="E49" s="1210" t="s">
        <v>16</v>
      </c>
      <c r="F49" s="1210"/>
      <c r="G49" s="1210"/>
      <c r="H49" s="1210"/>
      <c r="I49" s="1210"/>
      <c r="J49" s="1211"/>
      <c r="K49" s="63">
        <v>2072</v>
      </c>
      <c r="L49" s="64">
        <v>2070</v>
      </c>
      <c r="M49" s="64">
        <v>1151</v>
      </c>
      <c r="N49" s="64">
        <v>701</v>
      </c>
      <c r="O49" s="65">
        <v>221</v>
      </c>
      <c r="P49" s="48"/>
      <c r="Q49" s="48"/>
      <c r="R49" s="48"/>
      <c r="S49" s="48"/>
      <c r="T49" s="48"/>
      <c r="U49" s="48"/>
    </row>
    <row r="50" spans="1:21" ht="30.75" customHeight="1" x14ac:dyDescent="0.15">
      <c r="A50" s="48"/>
      <c r="B50" s="1228"/>
      <c r="C50" s="1229"/>
      <c r="D50" s="62"/>
      <c r="E50" s="1210" t="s">
        <v>17</v>
      </c>
      <c r="F50" s="1210"/>
      <c r="G50" s="1210"/>
      <c r="H50" s="1210"/>
      <c r="I50" s="1210"/>
      <c r="J50" s="1211"/>
      <c r="K50" s="63">
        <v>404</v>
      </c>
      <c r="L50" s="64">
        <v>328</v>
      </c>
      <c r="M50" s="64">
        <v>284</v>
      </c>
      <c r="N50" s="64">
        <v>253</v>
      </c>
      <c r="O50" s="65">
        <v>350</v>
      </c>
      <c r="P50" s="48"/>
      <c r="Q50" s="48"/>
      <c r="R50" s="48"/>
      <c r="S50" s="48"/>
      <c r="T50" s="48"/>
      <c r="U50" s="48"/>
    </row>
    <row r="51" spans="1:21" ht="30.75" customHeight="1" x14ac:dyDescent="0.15">
      <c r="A51" s="48"/>
      <c r="B51" s="1230"/>
      <c r="C51" s="1231"/>
      <c r="D51" s="66"/>
      <c r="E51" s="1210" t="s">
        <v>18</v>
      </c>
      <c r="F51" s="1210"/>
      <c r="G51" s="1210"/>
      <c r="H51" s="1210"/>
      <c r="I51" s="1210"/>
      <c r="J51" s="1211"/>
      <c r="K51" s="63">
        <v>14</v>
      </c>
      <c r="L51" s="64">
        <v>15</v>
      </c>
      <c r="M51" s="64">
        <v>2</v>
      </c>
      <c r="N51" s="64">
        <v>4</v>
      </c>
      <c r="O51" s="65">
        <v>1</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24929</v>
      </c>
      <c r="L52" s="64">
        <v>26017</v>
      </c>
      <c r="M52" s="64">
        <v>24021</v>
      </c>
      <c r="N52" s="64">
        <v>23837</v>
      </c>
      <c r="O52" s="65">
        <v>23492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10735</v>
      </c>
      <c r="L53" s="69">
        <v>11831</v>
      </c>
      <c r="M53" s="69">
        <v>8828</v>
      </c>
      <c r="N53" s="69">
        <v>7715</v>
      </c>
      <c r="O53" s="70">
        <v>7094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606</v>
      </c>
      <c r="L57" s="83" t="s">
        <v>606</v>
      </c>
      <c r="M57" s="83" t="s">
        <v>606</v>
      </c>
      <c r="N57" s="83" t="s">
        <v>606</v>
      </c>
      <c r="O57" s="84" t="s">
        <v>606</v>
      </c>
    </row>
    <row r="58" spans="1:21" ht="31.5" customHeight="1" thickBot="1" x14ac:dyDescent="0.2">
      <c r="B58" s="1218"/>
      <c r="C58" s="1219"/>
      <c r="D58" s="1223" t="s">
        <v>27</v>
      </c>
      <c r="E58" s="1224"/>
      <c r="F58" s="1224"/>
      <c r="G58" s="1224"/>
      <c r="H58" s="1224"/>
      <c r="I58" s="1224"/>
      <c r="J58" s="1225"/>
      <c r="K58" s="85" t="s">
        <v>606</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6rmRc4iLbV03/LPBcXOXdyZnETpSXK6WctKkaaHyCBJLdRzXewYhaassSMS4lufcJyZNeUEyiX7qmKCw/AXKQ==" saltValue="RwkkNmg+EbRhm/QJo+ZG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46" t="s">
        <v>30</v>
      </c>
      <c r="C41" s="1247"/>
      <c r="D41" s="101"/>
      <c r="E41" s="1248" t="s">
        <v>31</v>
      </c>
      <c r="F41" s="1248"/>
      <c r="G41" s="1248"/>
      <c r="H41" s="1249"/>
      <c r="I41" s="102">
        <v>245482</v>
      </c>
      <c r="J41" s="103">
        <v>245897</v>
      </c>
      <c r="K41" s="103">
        <v>242257</v>
      </c>
      <c r="L41" s="103">
        <v>238095</v>
      </c>
      <c r="M41" s="104">
        <v>236141</v>
      </c>
    </row>
    <row r="42" spans="2:13" ht="27.75" customHeight="1" x14ac:dyDescent="0.15">
      <c r="B42" s="1236"/>
      <c r="C42" s="1237"/>
      <c r="D42" s="105"/>
      <c r="E42" s="1240" t="s">
        <v>32</v>
      </c>
      <c r="F42" s="1240"/>
      <c r="G42" s="1240"/>
      <c r="H42" s="1241"/>
      <c r="I42" s="106">
        <v>11547</v>
      </c>
      <c r="J42" s="107">
        <v>10044</v>
      </c>
      <c r="K42" s="107">
        <v>9612</v>
      </c>
      <c r="L42" s="107">
        <v>10067</v>
      </c>
      <c r="M42" s="108">
        <v>22451</v>
      </c>
    </row>
    <row r="43" spans="2:13" ht="27.75" customHeight="1" x14ac:dyDescent="0.15">
      <c r="B43" s="1236"/>
      <c r="C43" s="1237"/>
      <c r="D43" s="105"/>
      <c r="E43" s="1240" t="s">
        <v>33</v>
      </c>
      <c r="F43" s="1240"/>
      <c r="G43" s="1240"/>
      <c r="H43" s="1241"/>
      <c r="I43" s="106">
        <v>88696</v>
      </c>
      <c r="J43" s="107">
        <v>86781</v>
      </c>
      <c r="K43" s="107">
        <v>84300</v>
      </c>
      <c r="L43" s="107">
        <v>78638</v>
      </c>
      <c r="M43" s="108">
        <v>73808</v>
      </c>
    </row>
    <row r="44" spans="2:13" ht="27.75" customHeight="1" x14ac:dyDescent="0.15">
      <c r="B44" s="1236"/>
      <c r="C44" s="1237"/>
      <c r="D44" s="105"/>
      <c r="E44" s="1240" t="s">
        <v>34</v>
      </c>
      <c r="F44" s="1240"/>
      <c r="G44" s="1240"/>
      <c r="H44" s="1241"/>
      <c r="I44" s="106">
        <v>4644</v>
      </c>
      <c r="J44" s="107">
        <v>2618</v>
      </c>
      <c r="K44" s="107">
        <v>1490</v>
      </c>
      <c r="L44" s="107">
        <v>801</v>
      </c>
      <c r="M44" s="108">
        <v>579</v>
      </c>
    </row>
    <row r="45" spans="2:13" ht="27.75" customHeight="1" x14ac:dyDescent="0.15">
      <c r="B45" s="1236"/>
      <c r="C45" s="1237"/>
      <c r="D45" s="105"/>
      <c r="E45" s="1240" t="s">
        <v>35</v>
      </c>
      <c r="F45" s="1240"/>
      <c r="G45" s="1240"/>
      <c r="H45" s="1241"/>
      <c r="I45" s="106">
        <v>22326</v>
      </c>
      <c r="J45" s="107">
        <v>20815</v>
      </c>
      <c r="K45" s="107">
        <v>20070</v>
      </c>
      <c r="L45" s="107">
        <v>19653</v>
      </c>
      <c r="M45" s="108">
        <v>19002</v>
      </c>
    </row>
    <row r="46" spans="2:13" ht="27.75" customHeight="1" x14ac:dyDescent="0.15">
      <c r="B46" s="1236"/>
      <c r="C46" s="1237"/>
      <c r="D46" s="109"/>
      <c r="E46" s="1240" t="s">
        <v>36</v>
      </c>
      <c r="F46" s="1240"/>
      <c r="G46" s="1240"/>
      <c r="H46" s="1241"/>
      <c r="I46" s="106" t="s">
        <v>511</v>
      </c>
      <c r="J46" s="107" t="s">
        <v>511</v>
      </c>
      <c r="K46" s="107">
        <v>452</v>
      </c>
      <c r="L46" s="107">
        <v>496</v>
      </c>
      <c r="M46" s="108">
        <v>507</v>
      </c>
    </row>
    <row r="47" spans="2:13" ht="27.75" customHeight="1" x14ac:dyDescent="0.15">
      <c r="B47" s="1236"/>
      <c r="C47" s="1237"/>
      <c r="D47" s="110"/>
      <c r="E47" s="1250" t="s">
        <v>37</v>
      </c>
      <c r="F47" s="1251"/>
      <c r="G47" s="1251"/>
      <c r="H47" s="1252"/>
      <c r="I47" s="106" t="s">
        <v>511</v>
      </c>
      <c r="J47" s="107" t="s">
        <v>511</v>
      </c>
      <c r="K47" s="107" t="s">
        <v>511</v>
      </c>
      <c r="L47" s="107" t="s">
        <v>511</v>
      </c>
      <c r="M47" s="108" t="s">
        <v>511</v>
      </c>
    </row>
    <row r="48" spans="2:13" ht="27.75" customHeight="1" x14ac:dyDescent="0.15">
      <c r="B48" s="1236"/>
      <c r="C48" s="1237"/>
      <c r="D48" s="105"/>
      <c r="E48" s="1240" t="s">
        <v>38</v>
      </c>
      <c r="F48" s="1240"/>
      <c r="G48" s="1240"/>
      <c r="H48" s="1241"/>
      <c r="I48" s="106" t="s">
        <v>511</v>
      </c>
      <c r="J48" s="107" t="s">
        <v>511</v>
      </c>
      <c r="K48" s="107" t="s">
        <v>511</v>
      </c>
      <c r="L48" s="107" t="s">
        <v>511</v>
      </c>
      <c r="M48" s="108" t="s">
        <v>511</v>
      </c>
    </row>
    <row r="49" spans="2:13" ht="27.75" customHeight="1" x14ac:dyDescent="0.15">
      <c r="B49" s="1238"/>
      <c r="C49" s="1239"/>
      <c r="D49" s="105"/>
      <c r="E49" s="1240" t="s">
        <v>39</v>
      </c>
      <c r="F49" s="1240"/>
      <c r="G49" s="1240"/>
      <c r="H49" s="1241"/>
      <c r="I49" s="106" t="s">
        <v>511</v>
      </c>
      <c r="J49" s="107" t="s">
        <v>511</v>
      </c>
      <c r="K49" s="107" t="s">
        <v>511</v>
      </c>
      <c r="L49" s="107" t="s">
        <v>511</v>
      </c>
      <c r="M49" s="108" t="s">
        <v>511</v>
      </c>
    </row>
    <row r="50" spans="2:13" ht="27.75" customHeight="1" x14ac:dyDescent="0.15">
      <c r="B50" s="1234" t="s">
        <v>40</v>
      </c>
      <c r="C50" s="1235"/>
      <c r="D50" s="111"/>
      <c r="E50" s="1240" t="s">
        <v>41</v>
      </c>
      <c r="F50" s="1240"/>
      <c r="G50" s="1240"/>
      <c r="H50" s="1241"/>
      <c r="I50" s="106">
        <v>20397</v>
      </c>
      <c r="J50" s="107">
        <v>20550</v>
      </c>
      <c r="K50" s="107">
        <v>21513</v>
      </c>
      <c r="L50" s="107">
        <v>23537</v>
      </c>
      <c r="M50" s="108">
        <v>28856</v>
      </c>
    </row>
    <row r="51" spans="2:13" ht="27.75" customHeight="1" x14ac:dyDescent="0.15">
      <c r="B51" s="1236"/>
      <c r="C51" s="1237"/>
      <c r="D51" s="105"/>
      <c r="E51" s="1240" t="s">
        <v>42</v>
      </c>
      <c r="F51" s="1240"/>
      <c r="G51" s="1240"/>
      <c r="H51" s="1241"/>
      <c r="I51" s="106">
        <v>28094</v>
      </c>
      <c r="J51" s="107">
        <v>26608</v>
      </c>
      <c r="K51" s="107">
        <v>27235</v>
      </c>
      <c r="L51" s="107">
        <v>26587</v>
      </c>
      <c r="M51" s="108">
        <v>26220</v>
      </c>
    </row>
    <row r="52" spans="2:13" ht="27.75" customHeight="1" x14ac:dyDescent="0.15">
      <c r="B52" s="1238"/>
      <c r="C52" s="1239"/>
      <c r="D52" s="105"/>
      <c r="E52" s="1240" t="s">
        <v>43</v>
      </c>
      <c r="F52" s="1240"/>
      <c r="G52" s="1240"/>
      <c r="H52" s="1241"/>
      <c r="I52" s="106">
        <v>218989</v>
      </c>
      <c r="J52" s="107">
        <v>216220</v>
      </c>
      <c r="K52" s="107">
        <v>209858</v>
      </c>
      <c r="L52" s="107">
        <v>203243</v>
      </c>
      <c r="M52" s="108">
        <v>198800</v>
      </c>
    </row>
    <row r="53" spans="2:13" ht="27.75" customHeight="1" thickBot="1" x14ac:dyDescent="0.2">
      <c r="B53" s="1242" t="s">
        <v>44</v>
      </c>
      <c r="C53" s="1243"/>
      <c r="D53" s="112"/>
      <c r="E53" s="1244" t="s">
        <v>45</v>
      </c>
      <c r="F53" s="1244"/>
      <c r="G53" s="1244"/>
      <c r="H53" s="1245"/>
      <c r="I53" s="113">
        <v>105215</v>
      </c>
      <c r="J53" s="114">
        <v>102778</v>
      </c>
      <c r="K53" s="114">
        <v>99573</v>
      </c>
      <c r="L53" s="114">
        <v>94383</v>
      </c>
      <c r="M53" s="115">
        <v>98611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9hWY6bgFj2bqBkVuKP/9KRYBmGvm8dFn5gEBxqli75UYNJojweostIfGZe+XQzvhW81eTgFu8WwAboPQ4jqPA==" saltValue="hJ7lKc8N/eD/VS+oZpSy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1" t="s">
        <v>48</v>
      </c>
      <c r="D55" s="1261"/>
      <c r="E55" s="1262"/>
      <c r="F55" s="127">
        <v>6671</v>
      </c>
      <c r="G55" s="127">
        <v>6772</v>
      </c>
      <c r="H55" s="128">
        <v>8272</v>
      </c>
    </row>
    <row r="56" spans="2:8" ht="52.5" customHeight="1" x14ac:dyDescent="0.15">
      <c r="B56" s="129"/>
      <c r="C56" s="1263" t="s">
        <v>49</v>
      </c>
      <c r="D56" s="1263"/>
      <c r="E56" s="1264"/>
      <c r="F56" s="130">
        <v>3561</v>
      </c>
      <c r="G56" s="130">
        <v>3562</v>
      </c>
      <c r="H56" s="131">
        <v>4062</v>
      </c>
    </row>
    <row r="57" spans="2:8" ht="53.25" customHeight="1" x14ac:dyDescent="0.15">
      <c r="B57" s="129"/>
      <c r="C57" s="1265" t="s">
        <v>50</v>
      </c>
      <c r="D57" s="1265"/>
      <c r="E57" s="1266"/>
      <c r="F57" s="132">
        <v>5868</v>
      </c>
      <c r="G57" s="132">
        <v>6026</v>
      </c>
      <c r="H57" s="133">
        <v>7325</v>
      </c>
    </row>
    <row r="58" spans="2:8" ht="45.75" customHeight="1" x14ac:dyDescent="0.15">
      <c r="B58" s="134"/>
      <c r="C58" s="1253" t="s">
        <v>607</v>
      </c>
      <c r="D58" s="1254"/>
      <c r="E58" s="1255"/>
      <c r="F58" s="135">
        <v>1924</v>
      </c>
      <c r="G58" s="135">
        <v>2324</v>
      </c>
      <c r="H58" s="136">
        <v>3345</v>
      </c>
    </row>
    <row r="59" spans="2:8" ht="45.75" customHeight="1" x14ac:dyDescent="0.15">
      <c r="B59" s="134"/>
      <c r="C59" s="1253" t="s">
        <v>608</v>
      </c>
      <c r="D59" s="1254"/>
      <c r="E59" s="1255"/>
      <c r="F59" s="135">
        <v>1707</v>
      </c>
      <c r="G59" s="135">
        <v>1608</v>
      </c>
      <c r="H59" s="136">
        <v>1611</v>
      </c>
    </row>
    <row r="60" spans="2:8" ht="45.75" customHeight="1" x14ac:dyDescent="0.15">
      <c r="B60" s="134"/>
      <c r="C60" s="1253" t="s">
        <v>609</v>
      </c>
      <c r="D60" s="1254"/>
      <c r="E60" s="1255"/>
      <c r="F60" s="135">
        <v>1164</v>
      </c>
      <c r="G60" s="135">
        <v>1054</v>
      </c>
      <c r="H60" s="136">
        <v>1054</v>
      </c>
    </row>
    <row r="61" spans="2:8" ht="45.75" customHeight="1" x14ac:dyDescent="0.15">
      <c r="B61" s="134"/>
      <c r="C61" s="1253" t="s">
        <v>610</v>
      </c>
      <c r="D61" s="1254"/>
      <c r="E61" s="1255"/>
      <c r="F61" s="135">
        <v>338</v>
      </c>
      <c r="G61" s="135">
        <v>338</v>
      </c>
      <c r="H61" s="136">
        <v>338</v>
      </c>
    </row>
    <row r="62" spans="2:8" ht="45.75" customHeight="1" thickBot="1" x14ac:dyDescent="0.2">
      <c r="B62" s="137"/>
      <c r="C62" s="1256" t="s">
        <v>611</v>
      </c>
      <c r="D62" s="1257"/>
      <c r="E62" s="1258"/>
      <c r="F62" s="138">
        <v>199</v>
      </c>
      <c r="G62" s="138">
        <v>198</v>
      </c>
      <c r="H62" s="139">
        <v>202</v>
      </c>
    </row>
    <row r="63" spans="2:8" ht="52.5" customHeight="1" thickBot="1" x14ac:dyDescent="0.2">
      <c r="B63" s="140"/>
      <c r="C63" s="1259" t="s">
        <v>51</v>
      </c>
      <c r="D63" s="1259"/>
      <c r="E63" s="1260"/>
      <c r="F63" s="141">
        <v>16100</v>
      </c>
      <c r="G63" s="141">
        <v>16359</v>
      </c>
      <c r="H63" s="142">
        <v>19660</v>
      </c>
    </row>
    <row r="64" spans="2:8" ht="15" customHeight="1" x14ac:dyDescent="0.15"/>
    <row r="65" ht="0" hidden="1" customHeight="1" x14ac:dyDescent="0.15"/>
    <row r="66" ht="0" hidden="1" customHeight="1" x14ac:dyDescent="0.15"/>
  </sheetData>
  <sheetProtection algorithmName="SHA-512" hashValue="VvU9R2KaNgx8+7ikOxR/zx+2np749iVHORXlC8FMuroDoWzML/pwFLmVV8K28STsIiwPNk6PgQQ6pWj6xuBxEA==" saltValue="zQe0SwdDpcAcSZr70Fj1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553</v>
      </c>
      <c r="BQ50" s="1301"/>
      <c r="BR50" s="1301"/>
      <c r="BS50" s="1301"/>
      <c r="BT50" s="1301"/>
      <c r="BU50" s="1301"/>
      <c r="BV50" s="1301"/>
      <c r="BW50" s="1301"/>
      <c r="BX50" s="1301" t="s">
        <v>554</v>
      </c>
      <c r="BY50" s="1301"/>
      <c r="BZ50" s="1301"/>
      <c r="CA50" s="1301"/>
      <c r="CB50" s="1301"/>
      <c r="CC50" s="1301"/>
      <c r="CD50" s="1301"/>
      <c r="CE50" s="1301"/>
      <c r="CF50" s="1301" t="s">
        <v>555</v>
      </c>
      <c r="CG50" s="1301"/>
      <c r="CH50" s="1301"/>
      <c r="CI50" s="1301"/>
      <c r="CJ50" s="1301"/>
      <c r="CK50" s="1301"/>
      <c r="CL50" s="1301"/>
      <c r="CM50" s="1301"/>
      <c r="CN50" s="1301" t="s">
        <v>556</v>
      </c>
      <c r="CO50" s="1301"/>
      <c r="CP50" s="1301"/>
      <c r="CQ50" s="1301"/>
      <c r="CR50" s="1301"/>
      <c r="CS50" s="1301"/>
      <c r="CT50" s="1301"/>
      <c r="CU50" s="1301"/>
      <c r="CV50" s="1301" t="s">
        <v>557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617</v>
      </c>
      <c r="AO51" s="1305"/>
      <c r="AP51" s="1305"/>
      <c r="AQ51" s="1305"/>
      <c r="AR51" s="1305"/>
      <c r="AS51" s="1305"/>
      <c r="AT51" s="1305"/>
      <c r="AU51" s="1305"/>
      <c r="AV51" s="1305"/>
      <c r="AW51" s="1305"/>
      <c r="AX51" s="1305"/>
      <c r="AY51" s="1305"/>
      <c r="AZ51" s="1305"/>
      <c r="BA51" s="1305"/>
      <c r="BB51" s="1305" t="s">
        <v>618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123.2</v>
      </c>
      <c r="CG51" s="1307"/>
      <c r="CH51" s="1307"/>
      <c r="CI51" s="1307"/>
      <c r="CJ51" s="1307"/>
      <c r="CK51" s="1307"/>
      <c r="CL51" s="1307"/>
      <c r="CM51" s="1307"/>
      <c r="CN51" s="1307">
        <v>115.3</v>
      </c>
      <c r="CO51" s="1307"/>
      <c r="CP51" s="1307"/>
      <c r="CQ51" s="1307"/>
      <c r="CR51" s="1307"/>
      <c r="CS51" s="1307"/>
      <c r="CT51" s="1307"/>
      <c r="CU51" s="1307"/>
      <c r="CV51" s="1307">
        <v>118.9</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63</v>
      </c>
      <c r="CG53" s="1307"/>
      <c r="CH53" s="1307"/>
      <c r="CI53" s="1307"/>
      <c r="CJ53" s="1307"/>
      <c r="CK53" s="1307"/>
      <c r="CL53" s="1307"/>
      <c r="CM53" s="1307"/>
      <c r="CN53" s="1307">
        <v>63.9</v>
      </c>
      <c r="CO53" s="1307"/>
      <c r="CP53" s="1307"/>
      <c r="CQ53" s="1307"/>
      <c r="CR53" s="1307"/>
      <c r="CS53" s="1307"/>
      <c r="CT53" s="1307"/>
      <c r="CU53" s="1307"/>
      <c r="CV53" s="1307">
        <v>63.1</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620</v>
      </c>
      <c r="AO55" s="1301"/>
      <c r="AP55" s="1301"/>
      <c r="AQ55" s="1301"/>
      <c r="AR55" s="1301"/>
      <c r="AS55" s="1301"/>
      <c r="AT55" s="1301"/>
      <c r="AU55" s="1301"/>
      <c r="AV55" s="1301"/>
      <c r="AW55" s="1301"/>
      <c r="AX55" s="1301"/>
      <c r="AY55" s="1301"/>
      <c r="AZ55" s="1301"/>
      <c r="BA55" s="1301"/>
      <c r="BB55" s="1305" t="s">
        <v>618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621</v>
      </c>
    </row>
    <row r="64" spans="1:109" x14ac:dyDescent="0.15">
      <c r="B64" s="1276"/>
      <c r="G64" s="1283"/>
      <c r="I64" s="1317"/>
      <c r="J64" s="1317"/>
      <c r="K64" s="1317"/>
      <c r="L64" s="1317"/>
      <c r="M64" s="1317"/>
      <c r="N64" s="1318"/>
      <c r="AM64" s="1283"/>
      <c r="AN64" s="1283" t="s">
        <v>614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553</v>
      </c>
      <c r="BQ72" s="1301"/>
      <c r="BR72" s="1301"/>
      <c r="BS72" s="1301"/>
      <c r="BT72" s="1301"/>
      <c r="BU72" s="1301"/>
      <c r="BV72" s="1301"/>
      <c r="BW72" s="1301"/>
      <c r="BX72" s="1301" t="s">
        <v>554</v>
      </c>
      <c r="BY72" s="1301"/>
      <c r="BZ72" s="1301"/>
      <c r="CA72" s="1301"/>
      <c r="CB72" s="1301"/>
      <c r="CC72" s="1301"/>
      <c r="CD72" s="1301"/>
      <c r="CE72" s="1301"/>
      <c r="CF72" s="1301" t="s">
        <v>555</v>
      </c>
      <c r="CG72" s="1301"/>
      <c r="CH72" s="1301"/>
      <c r="CI72" s="1301"/>
      <c r="CJ72" s="1301"/>
      <c r="CK72" s="1301"/>
      <c r="CL72" s="1301"/>
      <c r="CM72" s="1301"/>
      <c r="CN72" s="1301" t="s">
        <v>556</v>
      </c>
      <c r="CO72" s="1301"/>
      <c r="CP72" s="1301"/>
      <c r="CQ72" s="1301"/>
      <c r="CR72" s="1301"/>
      <c r="CS72" s="1301"/>
      <c r="CT72" s="1301"/>
      <c r="CU72" s="1301"/>
      <c r="CV72" s="1301" t="s">
        <v>557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617</v>
      </c>
      <c r="AO73" s="1305"/>
      <c r="AP73" s="1305"/>
      <c r="AQ73" s="1305"/>
      <c r="AR73" s="1305"/>
      <c r="AS73" s="1305"/>
      <c r="AT73" s="1305"/>
      <c r="AU73" s="1305"/>
      <c r="AV73" s="1305"/>
      <c r="AW73" s="1305"/>
      <c r="AX73" s="1305"/>
      <c r="AY73" s="1305"/>
      <c r="AZ73" s="1305"/>
      <c r="BA73" s="1305"/>
      <c r="BB73" s="1305" t="s">
        <v>618</v>
      </c>
      <c r="BC73" s="1305"/>
      <c r="BD73" s="1305"/>
      <c r="BE73" s="1305"/>
      <c r="BF73" s="1305"/>
      <c r="BG73" s="1305"/>
      <c r="BH73" s="1305"/>
      <c r="BI73" s="1305"/>
      <c r="BJ73" s="1305"/>
      <c r="BK73" s="1305"/>
      <c r="BL73" s="1305"/>
      <c r="BM73" s="1305"/>
      <c r="BN73" s="1305"/>
      <c r="BO73" s="1305"/>
      <c r="BP73" s="1307">
        <v>130.4</v>
      </c>
      <c r="BQ73" s="1307"/>
      <c r="BR73" s="1307"/>
      <c r="BS73" s="1307"/>
      <c r="BT73" s="1307"/>
      <c r="BU73" s="1307"/>
      <c r="BV73" s="1307"/>
      <c r="BW73" s="1307"/>
      <c r="BX73" s="1307">
        <v>127</v>
      </c>
      <c r="BY73" s="1307"/>
      <c r="BZ73" s="1307"/>
      <c r="CA73" s="1307"/>
      <c r="CB73" s="1307"/>
      <c r="CC73" s="1307"/>
      <c r="CD73" s="1307"/>
      <c r="CE73" s="1307"/>
      <c r="CF73" s="1307">
        <v>123.2</v>
      </c>
      <c r="CG73" s="1307"/>
      <c r="CH73" s="1307"/>
      <c r="CI73" s="1307"/>
      <c r="CJ73" s="1307"/>
      <c r="CK73" s="1307"/>
      <c r="CL73" s="1307"/>
      <c r="CM73" s="1307"/>
      <c r="CN73" s="1307">
        <v>115.3</v>
      </c>
      <c r="CO73" s="1307"/>
      <c r="CP73" s="1307"/>
      <c r="CQ73" s="1307"/>
      <c r="CR73" s="1307"/>
      <c r="CS73" s="1307"/>
      <c r="CT73" s="1307"/>
      <c r="CU73" s="1307"/>
      <c r="CV73" s="1307">
        <v>118.9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623</v>
      </c>
      <c r="BC75" s="1305"/>
      <c r="BD75" s="1305"/>
      <c r="BE75" s="1305"/>
      <c r="BF75" s="1305"/>
      <c r="BG75" s="1305"/>
      <c r="BH75" s="1305"/>
      <c r="BI75" s="1305"/>
      <c r="BJ75" s="1305"/>
      <c r="BK75" s="1305"/>
      <c r="BL75" s="1305"/>
      <c r="BM75" s="1305"/>
      <c r="BN75" s="1305"/>
      <c r="BO75" s="1305"/>
      <c r="BP75" s="1307">
        <v>13.5</v>
      </c>
      <c r="BQ75" s="1307"/>
      <c r="BR75" s="1307"/>
      <c r="BS75" s="1307"/>
      <c r="BT75" s="1307"/>
      <c r="BU75" s="1307"/>
      <c r="BV75" s="1307"/>
      <c r="BW75" s="1307"/>
      <c r="BX75" s="1307">
        <v>13.8</v>
      </c>
      <c r="BY75" s="1307"/>
      <c r="BZ75" s="1307"/>
      <c r="CA75" s="1307"/>
      <c r="CB75" s="1307"/>
      <c r="CC75" s="1307"/>
      <c r="CD75" s="1307"/>
      <c r="CE75" s="1307"/>
      <c r="CF75" s="1307">
        <v>12.9</v>
      </c>
      <c r="CG75" s="1307"/>
      <c r="CH75" s="1307"/>
      <c r="CI75" s="1307"/>
      <c r="CJ75" s="1307"/>
      <c r="CK75" s="1307"/>
      <c r="CL75" s="1307"/>
      <c r="CM75" s="1307"/>
      <c r="CN75" s="1307">
        <v>11.6</v>
      </c>
      <c r="CO75" s="1307"/>
      <c r="CP75" s="1307"/>
      <c r="CQ75" s="1307"/>
      <c r="CR75" s="1307"/>
      <c r="CS75" s="1307"/>
      <c r="CT75" s="1307"/>
      <c r="CU75" s="1307"/>
      <c r="CV75" s="1307">
        <v>9.6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620</v>
      </c>
      <c r="AO77" s="1301"/>
      <c r="AP77" s="1301"/>
      <c r="AQ77" s="1301"/>
      <c r="AR77" s="1301"/>
      <c r="AS77" s="1301"/>
      <c r="AT77" s="1301"/>
      <c r="AU77" s="1301"/>
      <c r="AV77" s="1301"/>
      <c r="AW77" s="1301"/>
      <c r="AX77" s="1301"/>
      <c r="AY77" s="1301"/>
      <c r="AZ77" s="1301"/>
      <c r="BA77" s="1301"/>
      <c r="BB77" s="1305" t="s">
        <v>618</v>
      </c>
      <c r="BC77" s="1305"/>
      <c r="BD77" s="1305"/>
      <c r="BE77" s="1305"/>
      <c r="BF77" s="1305"/>
      <c r="BG77" s="1305"/>
      <c r="BH77" s="1305"/>
      <c r="BI77" s="1305"/>
      <c r="BJ77" s="1305"/>
      <c r="BK77" s="1305"/>
      <c r="BL77" s="1305"/>
      <c r="BM77" s="1305"/>
      <c r="BN77" s="1305"/>
      <c r="BO77" s="1305"/>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623</v>
      </c>
      <c r="BC79" s="1305"/>
      <c r="BD79" s="1305"/>
      <c r="BE79" s="1305"/>
      <c r="BF79" s="1305"/>
      <c r="BG79" s="1305"/>
      <c r="BH79" s="1305"/>
      <c r="BI79" s="1305"/>
      <c r="BJ79" s="1305"/>
      <c r="BK79" s="1305"/>
      <c r="BL79" s="1305"/>
      <c r="BM79" s="1305"/>
      <c r="BN79" s="1305"/>
      <c r="BO79" s="1305"/>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eInqVOJtaY5AKoHG4iZAtvA7XJvtP74B1acBnjgimBaOZQe57rapCpcCTFynCGiQx/Gxu1156yj+NSMGBLLAw==" saltValue="yCb4pXt4uoPGyMzac6SmG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nf50WWXOQpIYV1HjvjAjKyhnokMt2fROUpiRgU5e0NS6IDG2tT6s/pC40+HaJaheUGshnbDROWn6+x07HykA==" saltValue="95TVvvHcS6sF57ATH3zd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VUkZl/3guoAH5LicfZ1fYx31phUlizGlvjMfpj/AOShLknWv5nA+UEkKhaYsSGY0PGmRhfzFysvh6FXFuwYYQ==" saltValue="P4hzWjyQFDq0hNNX6mu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66660</v>
      </c>
      <c r="E3" s="161"/>
      <c r="F3" s="162">
        <v>51613</v>
      </c>
      <c r="G3" s="163"/>
      <c r="H3" s="164"/>
    </row>
    <row r="4" spans="1:8" x14ac:dyDescent="0.15">
      <c r="A4" s="165"/>
      <c r="B4" s="166"/>
      <c r="C4" s="167"/>
      <c r="D4" s="168">
        <v>25168</v>
      </c>
      <c r="E4" s="169"/>
      <c r="F4" s="170">
        <v>25872</v>
      </c>
      <c r="G4" s="171"/>
      <c r="H4" s="172"/>
    </row>
    <row r="5" spans="1:8" x14ac:dyDescent="0.15">
      <c r="A5" s="153" t="s">
        <v>545</v>
      </c>
      <c r="B5" s="158"/>
      <c r="C5" s="159"/>
      <c r="D5" s="160">
        <v>66481</v>
      </c>
      <c r="E5" s="161"/>
      <c r="F5" s="162">
        <v>50880</v>
      </c>
      <c r="G5" s="163"/>
      <c r="H5" s="164"/>
    </row>
    <row r="6" spans="1:8" x14ac:dyDescent="0.15">
      <c r="A6" s="165"/>
      <c r="B6" s="166"/>
      <c r="C6" s="167"/>
      <c r="D6" s="168">
        <v>32081</v>
      </c>
      <c r="E6" s="169"/>
      <c r="F6" s="170">
        <v>27819</v>
      </c>
      <c r="G6" s="171"/>
      <c r="H6" s="172"/>
    </row>
    <row r="7" spans="1:8" x14ac:dyDescent="0.15">
      <c r="A7" s="153" t="s">
        <v>546</v>
      </c>
      <c r="B7" s="158"/>
      <c r="C7" s="159"/>
      <c r="D7" s="160">
        <v>48235</v>
      </c>
      <c r="E7" s="161"/>
      <c r="F7" s="162">
        <v>46395</v>
      </c>
      <c r="G7" s="163"/>
      <c r="H7" s="164"/>
    </row>
    <row r="8" spans="1:8" x14ac:dyDescent="0.15">
      <c r="A8" s="165"/>
      <c r="B8" s="166"/>
      <c r="C8" s="167"/>
      <c r="D8" s="168">
        <v>20993</v>
      </c>
      <c r="E8" s="169"/>
      <c r="F8" s="170">
        <v>26304</v>
      </c>
      <c r="G8" s="171"/>
      <c r="H8" s="172"/>
    </row>
    <row r="9" spans="1:8" x14ac:dyDescent="0.15">
      <c r="A9" s="153" t="s">
        <v>547</v>
      </c>
      <c r="B9" s="158"/>
      <c r="C9" s="159"/>
      <c r="D9" s="160">
        <v>48740</v>
      </c>
      <c r="E9" s="161"/>
      <c r="F9" s="162">
        <v>48088</v>
      </c>
      <c r="G9" s="163"/>
      <c r="H9" s="164"/>
    </row>
    <row r="10" spans="1:8" x14ac:dyDescent="0.15">
      <c r="A10" s="165"/>
      <c r="B10" s="166"/>
      <c r="C10" s="167"/>
      <c r="D10" s="168">
        <v>20639</v>
      </c>
      <c r="E10" s="169"/>
      <c r="F10" s="170">
        <v>25183</v>
      </c>
      <c r="G10" s="171"/>
      <c r="H10" s="172"/>
    </row>
    <row r="11" spans="1:8" x14ac:dyDescent="0.15">
      <c r="A11" s="153" t="s">
        <v>548</v>
      </c>
      <c r="B11" s="158"/>
      <c r="C11" s="159"/>
      <c r="D11" s="160">
        <v>54567</v>
      </c>
      <c r="E11" s="161"/>
      <c r="F11" s="162">
        <v>46457</v>
      </c>
      <c r="G11" s="163"/>
      <c r="H11" s="164"/>
    </row>
    <row r="12" spans="1:8" x14ac:dyDescent="0.15">
      <c r="A12" s="165"/>
      <c r="B12" s="166"/>
      <c r="C12" s="173"/>
      <c r="D12" s="168">
        <v>23865</v>
      </c>
      <c r="E12" s="169"/>
      <c r="F12" s="170">
        <v>24020</v>
      </c>
      <c r="G12" s="171"/>
      <c r="H12" s="172"/>
    </row>
    <row r="13" spans="1:8" x14ac:dyDescent="0.15">
      <c r="A13" s="153"/>
      <c r="B13" s="158"/>
      <c r="C13" s="174"/>
      <c r="D13" s="175">
        <v>56937</v>
      </c>
      <c r="E13" s="176"/>
      <c r="F13" s="177">
        <v>48687</v>
      </c>
      <c r="G13" s="178"/>
      <c r="H13" s="164"/>
    </row>
    <row r="14" spans="1:8" x14ac:dyDescent="0.15">
      <c r="A14" s="165"/>
      <c r="B14" s="166"/>
      <c r="C14" s="167"/>
      <c r="D14" s="168">
        <v>24549</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1.31</v>
      </c>
      <c r="C19" s="179">
        <f>ROUND(VALUE(SUBSTITUTE(実質収支比率等に係る経年分析!G$48,"▲","-")),2)</f>
        <v>1.85</v>
      </c>
      <c r="D19" s="179">
        <f>ROUND(VALUE(SUBSTITUTE(実質収支比率等に係る経年分析!H$48,"▲","-")),2)</f>
        <v>2.36</v>
      </c>
      <c r="E19" s="179">
        <f>ROUND(VALUE(SUBSTITUTE(実質収支比率等に係る経年分析!I$48,"▲","-")),2)</f>
        <v>2.1</v>
      </c>
      <c r="F19" s="179">
        <f>ROUND(VALUE(SUBSTITUTE(実質収支比率等に係る経年分析!J$48,"▲","-")),2)</f>
        <v>2.14</v>
      </c>
    </row>
    <row r="20" spans="1:11" x14ac:dyDescent="0.15">
      <c r="A20" s="179" t="s">
        <v>55</v>
      </c>
      <c r="B20" s="179">
        <f>ROUND(VALUE(SUBSTITUTE(実質収支比率等に係る経年分析!F$47,"▲","-")),2)</f>
        <v>6.56</v>
      </c>
      <c r="C20" s="179">
        <f>ROUND(VALUE(SUBSTITUTE(実質収支比率等に係る経年分析!G$47,"▲","-")),2)</f>
        <v>6.49</v>
      </c>
      <c r="D20" s="179">
        <f>ROUND(VALUE(SUBSTITUTE(実質収支比率等に係る経年分析!H$47,"▲","-")),2)</f>
        <v>6.67</v>
      </c>
      <c r="E20" s="179">
        <f>ROUND(VALUE(SUBSTITUTE(実質収支比率等に係る経年分析!I$47,"▲","-")),2)</f>
        <v>6.72</v>
      </c>
      <c r="F20" s="179">
        <f>ROUND(VALUE(SUBSTITUTE(実質収支比率等に係る経年分析!J$47,"▲","-")),2)</f>
        <v>8.14</v>
      </c>
    </row>
    <row r="21" spans="1:11" x14ac:dyDescent="0.15">
      <c r="A21" s="179" t="s">
        <v>56</v>
      </c>
      <c r="B21" s="179">
        <f>IF(ISNUMBER(VALUE(SUBSTITUTE(実質収支比率等に係る経年分析!F$49,"▲","-"))),ROUND(VALUE(SUBSTITUTE(実質収支比率等に係る経年分析!F$49,"▲","-")),2),NA())</f>
        <v>0.66</v>
      </c>
      <c r="C21" s="179">
        <f>IF(ISNUMBER(VALUE(SUBSTITUTE(実質収支比率等に係る経年分析!G$49,"▲","-"))),ROUND(VALUE(SUBSTITUTE(実質収支比率等に係る経年分析!G$49,"▲","-")),2),NA())</f>
        <v>0.56999999999999995</v>
      </c>
      <c r="D21" s="179">
        <f>IF(ISNUMBER(VALUE(SUBSTITUTE(実質収支比率等に係る経年分析!H$49,"▲","-"))),ROUND(VALUE(SUBSTITUTE(実質収支比率等に係る経年分析!H$49,"▲","-")),2),NA())</f>
        <v>0.46</v>
      </c>
      <c r="E21" s="179">
        <f>IF(ISNUMBER(VALUE(SUBSTITUTE(実質収支比率等に係る経年分析!I$49,"▲","-"))),ROUND(VALUE(SUBSTITUTE(実質収支比率等に係る経年分析!I$49,"▲","-")),2),NA())</f>
        <v>-0.15</v>
      </c>
      <c r="F21" s="179">
        <f>IF(ISNUMBER(VALUE(SUBSTITUTE(実質収支比率等に係る経年分析!J$49,"▲","-"))),ROUND(VALUE(SUBSTITUTE(実質収支比率等に係る経年分析!J$49,"▲","-")),2),NA())</f>
        <v>1.54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0.09</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富山市国民健康保険事業特別会計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1.1200000000000001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0.35</v>
      </c>
    </row>
    <row r="30" spans="1:11" x14ac:dyDescent="0.15">
      <c r="A30" s="180" t="str">
        <f>IF(連結実質赤字比率に係る赤字・黒字の構成分析!C$40="",NA(),連結実質赤字比率に係る赤字・黒字の構成分析!C$40)</f>
        <v>富山市企業団地造成事業特別会計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3.36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2.0299999999999998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3.81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3.34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0.35</v>
      </c>
    </row>
    <row r="31" spans="1:11" x14ac:dyDescent="0.15">
      <c r="A31" s="180" t="str">
        <f>IF(連結実質赤字比率に係る赤字・黒字の構成分析!C$39="",NA(),連結実質赤字比率に係る赤字・黒字の構成分析!C$39)</f>
        <v>富山市介護保険事業特別会計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0.56999999999999995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1.57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0.75</v>
      </c>
    </row>
    <row r="32" spans="1:11" x14ac:dyDescent="0.15">
      <c r="A32" s="180" t="str">
        <f>IF(連結実質赤字比率に係る赤字・黒字の構成分析!C$38="",NA(),連結実質赤字比率に係る赤字・黒字の構成分析!C$38)</f>
        <v>富山市公共下水道事業会計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1.44</v>
      </c>
    </row>
    <row r="33" spans="1:16" x14ac:dyDescent="0.15">
      <c r="A33" s="180" t="str">
        <f>IF(連結実質赤字比率に係る赤字・黒字の構成分析!C$37="",NA(),連結実質赤字比率に係る赤字・黒字の構成分析!C$37)</f>
        <v>富山市病院事業会計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2.5099999999999998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1.89</v>
      </c>
    </row>
    <row r="34" spans="1:16" x14ac:dyDescent="0.15">
      <c r="A34" s="180" t="str">
        <f>IF(連結実質赤字比率に係る赤字・黒字の構成分析!C$36="",NA(),連結実質赤字比率に係る赤字・黒字の構成分析!C$36)</f>
        <v>富山市工業用水道事業会計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2.0099999999999998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2.0499999999999998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2.0699999999999998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2.12</v>
      </c>
    </row>
    <row r="36" spans="1:16" x14ac:dyDescent="0.15">
      <c r="A36" s="180" t="str">
        <f>IF(連結実質赤字比率に係る赤字・黒字の構成分析!C$34="",NA(),連結実質赤字比率に係る赤字・黒字の構成分析!C$34)</f>
        <v>富山市水道事業会計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24929</v>
      </c>
      <c r="E42" s="181"/>
      <c r="F42" s="181"/>
      <c r="G42" s="181">
        <f>'実質公債費比率（分子）の構造'!L$52</f>
        <v>26017</v>
      </c>
      <c r="H42" s="181"/>
      <c r="I42" s="181"/>
      <c r="J42" s="181">
        <f>'実質公債費比率（分子）の構造'!M$52</f>
        <v>24021</v>
      </c>
      <c r="K42" s="181"/>
      <c r="L42" s="181"/>
      <c r="M42" s="181">
        <f>'実質公債費比率（分子）の構造'!N$52</f>
        <v>23837</v>
      </c>
      <c r="N42" s="181"/>
      <c r="O42" s="181"/>
      <c r="P42" s="181">
        <f>'実質公債費比率（分子）の構造'!O$52</f>
        <v>23492</v>
      </c>
    </row>
    <row r="43" spans="1:16" x14ac:dyDescent="0.15">
      <c r="A43" s="181" t="s">
        <v>64</v>
      </c>
      <c r="B43" s="181">
        <f>'実質公債費比率（分子）の構造'!K$51</f>
        <v>14</v>
      </c>
      <c r="C43" s="181"/>
      <c r="D43" s="181"/>
      <c r="E43" s="181">
        <f>'実質公債費比率（分子）の構造'!L$51</f>
        <v>15</v>
      </c>
      <c r="F43" s="181"/>
      <c r="G43" s="181"/>
      <c r="H43" s="181">
        <f>'実質公債費比率（分子）の構造'!M$51</f>
        <v>2</v>
      </c>
      <c r="I43" s="181"/>
      <c r="J43" s="181"/>
      <c r="K43" s="181">
        <f>'実質公債費比率（分子）の構造'!N$51</f>
        <v>4</v>
      </c>
      <c r="L43" s="181"/>
      <c r="M43" s="181"/>
      <c r="N43" s="181">
        <f>'実質公債費比率（分子）の構造'!O$51</f>
        <v>1</v>
      </c>
      <c r="O43" s="181"/>
      <c r="P43" s="181"/>
    </row>
    <row r="44" spans="1:16" x14ac:dyDescent="0.15">
      <c r="A44" s="181" t="s">
        <v>65</v>
      </c>
      <c r="B44" s="181">
        <f>'実質公債費比率（分子）の構造'!K$50</f>
        <v>404</v>
      </c>
      <c r="C44" s="181"/>
      <c r="D44" s="181"/>
      <c r="E44" s="181">
        <f>'実質公債費比率（分子）の構造'!L$50</f>
        <v>328</v>
      </c>
      <c r="F44" s="181"/>
      <c r="G44" s="181"/>
      <c r="H44" s="181">
        <f>'実質公債費比率（分子）の構造'!M$50</f>
        <v>284</v>
      </c>
      <c r="I44" s="181"/>
      <c r="J44" s="181"/>
      <c r="K44" s="181">
        <f>'実質公債費比率（分子）の構造'!N$50</f>
        <v>253</v>
      </c>
      <c r="L44" s="181"/>
      <c r="M44" s="181"/>
      <c r="N44" s="181">
        <f>'実質公債費比率（分子）の構造'!O$50</f>
        <v>350</v>
      </c>
      <c r="O44" s="181"/>
      <c r="P44" s="181"/>
    </row>
    <row r="45" spans="1:16" x14ac:dyDescent="0.15">
      <c r="A45" s="181" t="s">
        <v>66</v>
      </c>
      <c r="B45" s="181">
        <f>'実質公債費比率（分子）の構造'!K$49</f>
        <v>2072</v>
      </c>
      <c r="C45" s="181"/>
      <c r="D45" s="181"/>
      <c r="E45" s="181">
        <f>'実質公債費比率（分子）の構造'!L$49</f>
        <v>2070</v>
      </c>
      <c r="F45" s="181"/>
      <c r="G45" s="181"/>
      <c r="H45" s="181">
        <f>'実質公債費比率（分子）の構造'!M$49</f>
        <v>1151</v>
      </c>
      <c r="I45" s="181"/>
      <c r="J45" s="181"/>
      <c r="K45" s="181">
        <f>'実質公債費比率（分子）の構造'!N$49</f>
        <v>701</v>
      </c>
      <c r="L45" s="181"/>
      <c r="M45" s="181"/>
      <c r="N45" s="181">
        <f>'実質公債費比率（分子）の構造'!O$49</f>
        <v>221</v>
      </c>
      <c r="O45" s="181"/>
      <c r="P45" s="181"/>
    </row>
    <row r="46" spans="1:16" x14ac:dyDescent="0.15">
      <c r="A46" s="181" t="s">
        <v>67</v>
      </c>
      <c r="B46" s="181">
        <f>'実質公債費比率（分子）の構造'!K$48</f>
        <v>8120</v>
      </c>
      <c r="C46" s="181"/>
      <c r="D46" s="181"/>
      <c r="E46" s="181">
        <f>'実質公債費比率（分子）の構造'!L$48</f>
        <v>9317</v>
      </c>
      <c r="F46" s="181"/>
      <c r="G46" s="181"/>
      <c r="H46" s="181">
        <f>'実質公債費比率（分子）の構造'!M$48</f>
        <v>8342</v>
      </c>
      <c r="I46" s="181"/>
      <c r="J46" s="181"/>
      <c r="K46" s="181">
        <f>'実質公債費比率（分子）の構造'!N$48</f>
        <v>7879</v>
      </c>
      <c r="L46" s="181"/>
      <c r="M46" s="181"/>
      <c r="N46" s="181">
        <f>'実質公債費比率（分子）の構造'!O$48</f>
        <v>7680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25054</v>
      </c>
      <c r="C49" s="181"/>
      <c r="D49" s="181"/>
      <c r="E49" s="181">
        <f>'実質公債費比率（分子）の構造'!L$45</f>
        <v>26118</v>
      </c>
      <c r="F49" s="181"/>
      <c r="G49" s="181"/>
      <c r="H49" s="181">
        <f>'実質公債費比率（分子）の構造'!M$45</f>
        <v>23070</v>
      </c>
      <c r="I49" s="181"/>
      <c r="J49" s="181"/>
      <c r="K49" s="181">
        <f>'実質公債費比率（分子）の構造'!N$45</f>
        <v>22715</v>
      </c>
      <c r="L49" s="181"/>
      <c r="M49" s="181"/>
      <c r="N49" s="181">
        <f>'実質公債費比率（分子）の構造'!O$45</f>
        <v>22334</v>
      </c>
      <c r="O49" s="181"/>
      <c r="P49" s="181"/>
    </row>
    <row r="50" spans="1:16" x14ac:dyDescent="0.15">
      <c r="A50" s="181" t="s">
        <v>71</v>
      </c>
      <c r="B50" s="181" t="e">
        <f>NA()</f>
        <v>#N/A</v>
      </c>
      <c r="C50" s="181">
        <f>IF(ISNUMBER('実質公債費比率（分子）の構造'!K$53),'実質公債費比率（分子）の構造'!K$53,NA())</f>
        <v>10735</v>
      </c>
      <c r="D50" s="181" t="e">
        <f>NA()</f>
        <v>#N/A</v>
      </c>
      <c r="E50" s="181" t="e">
        <f>NA()</f>
        <v>#N/A</v>
      </c>
      <c r="F50" s="181">
        <f>IF(ISNUMBER('実質公債費比率（分子）の構造'!L$53),'実質公債費比率（分子）の構造'!L$53,NA())</f>
        <v>11831</v>
      </c>
      <c r="G50" s="181" t="e">
        <f>NA()</f>
        <v>#N/A</v>
      </c>
      <c r="H50" s="181" t="e">
        <f>NA()</f>
        <v>#N/A</v>
      </c>
      <c r="I50" s="181">
        <f>IF(ISNUMBER('実質公債費比率（分子）の構造'!M$53),'実質公債費比率（分子）の構造'!M$53,NA())</f>
        <v>8828</v>
      </c>
      <c r="J50" s="181" t="e">
        <f>NA()</f>
        <v>#N/A</v>
      </c>
      <c r="K50" s="181" t="e">
        <f>NA()</f>
        <v>#N/A</v>
      </c>
      <c r="L50" s="181">
        <f>IF(ISNUMBER('実質公債費比率（分子）の構造'!N$53),'実質公債費比率（分子）の構造'!N$53,NA())</f>
        <v>7715</v>
      </c>
      <c r="M50" s="181" t="e">
        <f>NA()</f>
        <v>#N/A</v>
      </c>
      <c r="N50" s="181" t="e">
        <f>NA()</f>
        <v>#N/A</v>
      </c>
      <c r="O50" s="181">
        <f>IF(ISNUMBER('実質公債費比率（分子）の構造'!O$53),'実質公債費比率（分子）の構造'!O$53,NA())</f>
        <v>7094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218989</v>
      </c>
      <c r="E56" s="180"/>
      <c r="F56" s="180"/>
      <c r="G56" s="180">
        <f>'将来負担比率（分子）の構造'!J$52</f>
        <v>216220</v>
      </c>
      <c r="H56" s="180"/>
      <c r="I56" s="180"/>
      <c r="J56" s="180">
        <f>'将来負担比率（分子）の構造'!K$52</f>
        <v>209858</v>
      </c>
      <c r="K56" s="180"/>
      <c r="L56" s="180"/>
      <c r="M56" s="180">
        <f>'将来負担比率（分子）の構造'!L$52</f>
        <v>203243</v>
      </c>
      <c r="N56" s="180"/>
      <c r="O56" s="180"/>
      <c r="P56" s="180">
        <f>'将来負担比率（分子）の構造'!M$52</f>
        <v>198800</v>
      </c>
    </row>
    <row r="57" spans="1:16" x14ac:dyDescent="0.15">
      <c r="A57" s="180" t="s">
        <v>42</v>
      </c>
      <c r="B57" s="180"/>
      <c r="C57" s="180"/>
      <c r="D57" s="180">
        <f>'将来負担比率（分子）の構造'!I$51</f>
        <v>28094</v>
      </c>
      <c r="E57" s="180"/>
      <c r="F57" s="180"/>
      <c r="G57" s="180">
        <f>'将来負担比率（分子）の構造'!J$51</f>
        <v>26608</v>
      </c>
      <c r="H57" s="180"/>
      <c r="I57" s="180"/>
      <c r="J57" s="180">
        <f>'将来負担比率（分子）の構造'!K$51</f>
        <v>27235</v>
      </c>
      <c r="K57" s="180"/>
      <c r="L57" s="180"/>
      <c r="M57" s="180">
        <f>'将来負担比率（分子）の構造'!L$51</f>
        <v>26587</v>
      </c>
      <c r="N57" s="180"/>
      <c r="O57" s="180"/>
      <c r="P57" s="180">
        <f>'将来負担比率（分子）の構造'!M$51</f>
        <v>26220</v>
      </c>
    </row>
    <row r="58" spans="1:16" x14ac:dyDescent="0.15">
      <c r="A58" s="180" t="s">
        <v>41</v>
      </c>
      <c r="B58" s="180"/>
      <c r="C58" s="180"/>
      <c r="D58" s="180">
        <f>'将来負担比率（分子）の構造'!I$50</f>
        <v>20397</v>
      </c>
      <c r="E58" s="180"/>
      <c r="F58" s="180"/>
      <c r="G58" s="180">
        <f>'将来負担比率（分子）の構造'!J$50</f>
        <v>20550</v>
      </c>
      <c r="H58" s="180"/>
      <c r="I58" s="180"/>
      <c r="J58" s="180">
        <f>'将来負担比率（分子）の構造'!K$50</f>
        <v>21513</v>
      </c>
      <c r="K58" s="180"/>
      <c r="L58" s="180"/>
      <c r="M58" s="180">
        <f>'将来負担比率（分子）の構造'!L$50</f>
        <v>23537</v>
      </c>
      <c r="N58" s="180"/>
      <c r="O58" s="180"/>
      <c r="P58" s="180">
        <f>'将来負担比率（分子）の構造'!M$50</f>
        <v>28856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452</v>
      </c>
      <c r="I61" s="180"/>
      <c r="J61" s="180"/>
      <c r="K61" s="180">
        <f>'将来負担比率（分子）の構造'!L$46</f>
        <v>496</v>
      </c>
      <c r="L61" s="180"/>
      <c r="M61" s="180"/>
      <c r="N61" s="180">
        <f>'将来負担比率（分子）の構造'!M$46</f>
        <v>507</v>
      </c>
      <c r="O61" s="180"/>
      <c r="P61" s="180"/>
    </row>
    <row r="62" spans="1:16" x14ac:dyDescent="0.15">
      <c r="A62" s="180" t="s">
        <v>35</v>
      </c>
      <c r="B62" s="180">
        <f>'将来負担比率（分子）の構造'!I$45</f>
        <v>22326</v>
      </c>
      <c r="C62" s="180"/>
      <c r="D62" s="180"/>
      <c r="E62" s="180">
        <f>'将来負担比率（分子）の構造'!J$45</f>
        <v>20815</v>
      </c>
      <c r="F62" s="180"/>
      <c r="G62" s="180"/>
      <c r="H62" s="180">
        <f>'将来負担比率（分子）の構造'!K$45</f>
        <v>20070</v>
      </c>
      <c r="I62" s="180"/>
      <c r="J62" s="180"/>
      <c r="K62" s="180">
        <f>'将来負担比率（分子）の構造'!L$45</f>
        <v>19653</v>
      </c>
      <c r="L62" s="180"/>
      <c r="M62" s="180"/>
      <c r="N62" s="180">
        <f>'将来負担比率（分子）の構造'!M$45</f>
        <v>19002</v>
      </c>
      <c r="O62" s="180"/>
      <c r="P62" s="180"/>
    </row>
    <row r="63" spans="1:16" x14ac:dyDescent="0.15">
      <c r="A63" s="180" t="s">
        <v>34</v>
      </c>
      <c r="B63" s="180">
        <f>'将来負担比率（分子）の構造'!I$44</f>
        <v>4644</v>
      </c>
      <c r="C63" s="180"/>
      <c r="D63" s="180"/>
      <c r="E63" s="180">
        <f>'将来負担比率（分子）の構造'!J$44</f>
        <v>2618</v>
      </c>
      <c r="F63" s="180"/>
      <c r="G63" s="180"/>
      <c r="H63" s="180">
        <f>'将来負担比率（分子）の構造'!K$44</f>
        <v>1490</v>
      </c>
      <c r="I63" s="180"/>
      <c r="J63" s="180"/>
      <c r="K63" s="180">
        <f>'将来負担比率（分子）の構造'!L$44</f>
        <v>801</v>
      </c>
      <c r="L63" s="180"/>
      <c r="M63" s="180"/>
      <c r="N63" s="180">
        <f>'将来負担比率（分子）の構造'!M$44</f>
        <v>579</v>
      </c>
      <c r="O63" s="180"/>
      <c r="P63" s="180"/>
    </row>
    <row r="64" spans="1:16" x14ac:dyDescent="0.15">
      <c r="A64" s="180" t="s">
        <v>33</v>
      </c>
      <c r="B64" s="180">
        <f>'将来負担比率（分子）の構造'!I$43</f>
        <v>88696</v>
      </c>
      <c r="C64" s="180"/>
      <c r="D64" s="180"/>
      <c r="E64" s="180">
        <f>'将来負担比率（分子）の構造'!J$43</f>
        <v>86781</v>
      </c>
      <c r="F64" s="180"/>
      <c r="G64" s="180"/>
      <c r="H64" s="180">
        <f>'将来負担比率（分子）の構造'!K$43</f>
        <v>84300</v>
      </c>
      <c r="I64" s="180"/>
      <c r="J64" s="180"/>
      <c r="K64" s="180">
        <f>'将来負担比率（分子）の構造'!L$43</f>
        <v>78638</v>
      </c>
      <c r="L64" s="180"/>
      <c r="M64" s="180"/>
      <c r="N64" s="180">
        <f>'将来負担比率（分子）の構造'!M$43</f>
        <v>73808</v>
      </c>
      <c r="O64" s="180"/>
      <c r="P64" s="180"/>
    </row>
    <row r="65" spans="1:16" x14ac:dyDescent="0.15">
      <c r="A65" s="180" t="s">
        <v>32</v>
      </c>
      <c r="B65" s="180">
        <f>'将来負担比率（分子）の構造'!I$42</f>
        <v>11547</v>
      </c>
      <c r="C65" s="180"/>
      <c r="D65" s="180"/>
      <c r="E65" s="180">
        <f>'将来負担比率（分子）の構造'!J$42</f>
        <v>10044</v>
      </c>
      <c r="F65" s="180"/>
      <c r="G65" s="180"/>
      <c r="H65" s="180">
        <f>'将来負担比率（分子）の構造'!K$42</f>
        <v>9612</v>
      </c>
      <c r="I65" s="180"/>
      <c r="J65" s="180"/>
      <c r="K65" s="180">
        <f>'将来負担比率（分子）の構造'!L$42</f>
        <v>10067</v>
      </c>
      <c r="L65" s="180"/>
      <c r="M65" s="180"/>
      <c r="N65" s="180">
        <f>'将来負担比率（分子）の構造'!M$42</f>
        <v>22451</v>
      </c>
      <c r="O65" s="180"/>
      <c r="P65" s="180"/>
    </row>
    <row r="66" spans="1:16" x14ac:dyDescent="0.15">
      <c r="A66" s="180" t="s">
        <v>31</v>
      </c>
      <c r="B66" s="180">
        <f>'将来負担比率（分子）の構造'!I$41</f>
        <v>245482</v>
      </c>
      <c r="C66" s="180"/>
      <c r="D66" s="180"/>
      <c r="E66" s="180">
        <f>'将来負担比率（分子）の構造'!J$41</f>
        <v>245897</v>
      </c>
      <c r="F66" s="180"/>
      <c r="G66" s="180"/>
      <c r="H66" s="180">
        <f>'将来負担比率（分子）の構造'!K$41</f>
        <v>242257</v>
      </c>
      <c r="I66" s="180"/>
      <c r="J66" s="180"/>
      <c r="K66" s="180">
        <f>'将来負担比率（分子）の構造'!L$41</f>
        <v>238095</v>
      </c>
      <c r="L66" s="180"/>
      <c r="M66" s="180"/>
      <c r="N66" s="180">
        <f>'将来負担比率（分子）の構造'!M$41</f>
        <v>236141</v>
      </c>
      <c r="O66" s="180"/>
      <c r="P66" s="180"/>
    </row>
    <row r="67" spans="1:16" x14ac:dyDescent="0.15">
      <c r="A67" s="180" t="s">
        <v>75</v>
      </c>
      <c r="B67" s="180" t="e">
        <f>NA()</f>
        <v>#N/A</v>
      </c>
      <c r="C67" s="180">
        <f>IF(ISNUMBER('将来負担比率（分子）の構造'!I$53), IF('将来負担比率（分子）の構造'!I$53 &lt; 0, 0, '将来負担比率（分子）の構造'!I$53), NA())</f>
        <v>105215</v>
      </c>
      <c r="D67" s="180" t="e">
        <f>NA()</f>
        <v>#N/A</v>
      </c>
      <c r="E67" s="180" t="e">
        <f>NA()</f>
        <v>#N/A</v>
      </c>
      <c r="F67" s="180">
        <f>IF(ISNUMBER('将来負担比率（分子）の構造'!J$53), IF('将来負担比率（分子）の構造'!J$53 &lt; 0, 0, '将来負担比率（分子）の構造'!J$53), NA())</f>
        <v>102778</v>
      </c>
      <c r="G67" s="180" t="e">
        <f>NA()</f>
        <v>#N/A</v>
      </c>
      <c r="H67" s="180" t="e">
        <f>NA()</f>
        <v>#N/A</v>
      </c>
      <c r="I67" s="180">
        <f>IF(ISNUMBER('将来負担比率（分子）の構造'!K$53), IF('将来負担比率（分子）の構造'!K$53 &lt; 0, 0, '将来負担比率（分子）の構造'!K$53), NA())</f>
        <v>99573</v>
      </c>
      <c r="J67" s="180" t="e">
        <f>NA()</f>
        <v>#N/A</v>
      </c>
      <c r="K67" s="180" t="e">
        <f>NA()</f>
        <v>#N/A</v>
      </c>
      <c r="L67" s="180">
        <f>IF(ISNUMBER('将来負担比率（分子）の構造'!L$53), IF('将来負担比率（分子）の構造'!L$53 &lt; 0, 0, '将来負担比率（分子）の構造'!L$53), NA())</f>
        <v>94383</v>
      </c>
      <c r="M67" s="180" t="e">
        <f>NA()</f>
        <v>#N/A</v>
      </c>
      <c r="N67" s="180" t="e">
        <f>NA()</f>
        <v>#N/A</v>
      </c>
      <c r="O67" s="180">
        <f>IF(ISNUMBER('将来負担比率（分子）の構造'!M$53), IF('将来負担比率（分子）の構造'!M$53 &lt; 0, 0, '将来負担比率（分子）の構造'!M$53), NA())</f>
        <v>98611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6671</v>
      </c>
      <c r="C72" s="184">
        <f>基金残高に係る経年分析!G55</f>
        <v>6772</v>
      </c>
      <c r="D72" s="184">
        <f>基金残高に係る経年分析!H55</f>
        <v>8272</v>
      </c>
    </row>
    <row r="73" spans="1:16" x14ac:dyDescent="0.15">
      <c r="A73" s="183" t="s">
        <v>78</v>
      </c>
      <c r="B73" s="184">
        <f>基金残高に係る経年分析!F56</f>
        <v>3561</v>
      </c>
      <c r="C73" s="184">
        <f>基金残高に係る経年分析!G56</f>
        <v>3562</v>
      </c>
      <c r="D73" s="184">
        <f>基金残高に係る経年分析!H56</f>
        <v>4062</v>
      </c>
    </row>
    <row r="74" spans="1:16" x14ac:dyDescent="0.15">
      <c r="A74" s="183" t="s">
        <v>79</v>
      </c>
      <c r="B74" s="184">
        <f>基金残高に係る経年分析!F57</f>
        <v>5868</v>
      </c>
      <c r="C74" s="184">
        <f>基金残高に係る経年分析!G57</f>
        <v>6026</v>
      </c>
      <c r="D74" s="184">
        <f>基金残高に係る経年分析!H57</f>
        <v>7325</v>
      </c>
    </row>
  </sheetData>
  <sheetProtection algorithmName="SHA-512" hashValue="savIscgU9Cz3pJyY6KSUqwtm0/RXLWWRaQtpu5lYfScLKZizBaViefDj4m0ODDdsB3CLRrpL+jHbFg1C/jWUyg==" saltValue="pEdKkca3nFFugApjrizs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223</v>
      </c>
      <c r="C5" s="723"/>
      <c r="D5" s="723"/>
      <c r="E5" s="723"/>
      <c r="F5" s="723"/>
      <c r="G5" s="723"/>
      <c r="H5" s="723"/>
      <c r="I5" s="723"/>
      <c r="J5" s="723"/>
      <c r="K5" s="723"/>
      <c r="L5" s="723"/>
      <c r="M5" s="723"/>
      <c r="N5" s="723"/>
      <c r="O5" s="723"/>
      <c r="P5" s="723"/>
      <c r="Q5" s="724"/>
      <c r="R5" s="688">
        <v>74893970</v>
      </c>
      <c r="S5" s="689"/>
      <c r="T5" s="689"/>
      <c r="U5" s="689"/>
      <c r="V5" s="689"/>
      <c r="W5" s="689"/>
      <c r="X5" s="689"/>
      <c r="Y5" s="735"/>
      <c r="Z5" s="753">
        <v>45.1</v>
      </c>
      <c r="AA5" s="753"/>
      <c r="AB5" s="753"/>
      <c r="AC5" s="753"/>
      <c r="AD5" s="754">
        <v>70952024</v>
      </c>
      <c r="AE5" s="754"/>
      <c r="AF5" s="754"/>
      <c r="AG5" s="754"/>
      <c r="AH5" s="754"/>
      <c r="AI5" s="754"/>
      <c r="AJ5" s="754"/>
      <c r="AK5" s="754"/>
      <c r="AL5" s="736">
        <v>72.5</v>
      </c>
      <c r="AM5" s="705"/>
      <c r="AN5" s="705"/>
      <c r="AO5" s="737"/>
      <c r="AP5" s="722" t="s">
        <v>224</v>
      </c>
      <c r="AQ5" s="723"/>
      <c r="AR5" s="723"/>
      <c r="AS5" s="723"/>
      <c r="AT5" s="723"/>
      <c r="AU5" s="723"/>
      <c r="AV5" s="723"/>
      <c r="AW5" s="723"/>
      <c r="AX5" s="723"/>
      <c r="AY5" s="723"/>
      <c r="AZ5" s="723"/>
      <c r="BA5" s="723"/>
      <c r="BB5" s="723"/>
      <c r="BC5" s="723"/>
      <c r="BD5" s="723"/>
      <c r="BE5" s="723"/>
      <c r="BF5" s="724"/>
      <c r="BG5" s="623">
        <v>67163230</v>
      </c>
      <c r="BH5" s="626"/>
      <c r="BI5" s="626"/>
      <c r="BJ5" s="626"/>
      <c r="BK5" s="626"/>
      <c r="BL5" s="626"/>
      <c r="BM5" s="626"/>
      <c r="BN5" s="627"/>
      <c r="BO5" s="685">
        <v>89.7</v>
      </c>
      <c r="BP5" s="685"/>
      <c r="BQ5" s="685"/>
      <c r="BR5" s="685"/>
      <c r="BS5" s="686">
        <v>1579255</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0" t="s">
        <v>228</v>
      </c>
      <c r="C6" s="621"/>
      <c r="D6" s="621"/>
      <c r="E6" s="621"/>
      <c r="F6" s="621"/>
      <c r="G6" s="621"/>
      <c r="H6" s="621"/>
      <c r="I6" s="621"/>
      <c r="J6" s="621"/>
      <c r="K6" s="621"/>
      <c r="L6" s="621"/>
      <c r="M6" s="621"/>
      <c r="N6" s="621"/>
      <c r="O6" s="621"/>
      <c r="P6" s="621"/>
      <c r="Q6" s="622"/>
      <c r="R6" s="623">
        <v>1345272</v>
      </c>
      <c r="S6" s="626"/>
      <c r="T6" s="626"/>
      <c r="U6" s="626"/>
      <c r="V6" s="626"/>
      <c r="W6" s="626"/>
      <c r="X6" s="626"/>
      <c r="Y6" s="627"/>
      <c r="Z6" s="685">
        <v>0.8</v>
      </c>
      <c r="AA6" s="685"/>
      <c r="AB6" s="685"/>
      <c r="AC6" s="685"/>
      <c r="AD6" s="686">
        <v>1345272</v>
      </c>
      <c r="AE6" s="686"/>
      <c r="AF6" s="686"/>
      <c r="AG6" s="686"/>
      <c r="AH6" s="686"/>
      <c r="AI6" s="686"/>
      <c r="AJ6" s="686"/>
      <c r="AK6" s="686"/>
      <c r="AL6" s="628">
        <v>1.4</v>
      </c>
      <c r="AM6" s="629"/>
      <c r="AN6" s="629"/>
      <c r="AO6" s="687"/>
      <c r="AP6" s="620" t="s">
        <v>229</v>
      </c>
      <c r="AQ6" s="621"/>
      <c r="AR6" s="621"/>
      <c r="AS6" s="621"/>
      <c r="AT6" s="621"/>
      <c r="AU6" s="621"/>
      <c r="AV6" s="621"/>
      <c r="AW6" s="621"/>
      <c r="AX6" s="621"/>
      <c r="AY6" s="621"/>
      <c r="AZ6" s="621"/>
      <c r="BA6" s="621"/>
      <c r="BB6" s="621"/>
      <c r="BC6" s="621"/>
      <c r="BD6" s="621"/>
      <c r="BE6" s="621"/>
      <c r="BF6" s="622"/>
      <c r="BG6" s="623">
        <v>67163230</v>
      </c>
      <c r="BH6" s="626"/>
      <c r="BI6" s="626"/>
      <c r="BJ6" s="626"/>
      <c r="BK6" s="626"/>
      <c r="BL6" s="626"/>
      <c r="BM6" s="626"/>
      <c r="BN6" s="627"/>
      <c r="BO6" s="685">
        <v>89.7</v>
      </c>
      <c r="BP6" s="685"/>
      <c r="BQ6" s="685"/>
      <c r="BR6" s="685"/>
      <c r="BS6" s="686">
        <v>1579255</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769602</v>
      </c>
      <c r="CS6" s="626"/>
      <c r="CT6" s="626"/>
      <c r="CU6" s="626"/>
      <c r="CV6" s="626"/>
      <c r="CW6" s="626"/>
      <c r="CX6" s="626"/>
      <c r="CY6" s="627"/>
      <c r="CZ6" s="736">
        <v>0.5</v>
      </c>
      <c r="DA6" s="705"/>
      <c r="DB6" s="705"/>
      <c r="DC6" s="739"/>
      <c r="DD6" s="631" t="s">
        <v>231</v>
      </c>
      <c r="DE6" s="626"/>
      <c r="DF6" s="626"/>
      <c r="DG6" s="626"/>
      <c r="DH6" s="626"/>
      <c r="DI6" s="626"/>
      <c r="DJ6" s="626"/>
      <c r="DK6" s="626"/>
      <c r="DL6" s="626"/>
      <c r="DM6" s="626"/>
      <c r="DN6" s="626"/>
      <c r="DO6" s="626"/>
      <c r="DP6" s="627"/>
      <c r="DQ6" s="631">
        <v>751847</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121218</v>
      </c>
      <c r="S7" s="626"/>
      <c r="T7" s="626"/>
      <c r="U7" s="626"/>
      <c r="V7" s="626"/>
      <c r="W7" s="626"/>
      <c r="X7" s="626"/>
      <c r="Y7" s="627"/>
      <c r="Z7" s="685">
        <v>0.1</v>
      </c>
      <c r="AA7" s="685"/>
      <c r="AB7" s="685"/>
      <c r="AC7" s="685"/>
      <c r="AD7" s="686">
        <v>121218</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32715169</v>
      </c>
      <c r="BH7" s="626"/>
      <c r="BI7" s="626"/>
      <c r="BJ7" s="626"/>
      <c r="BK7" s="626"/>
      <c r="BL7" s="626"/>
      <c r="BM7" s="626"/>
      <c r="BN7" s="627"/>
      <c r="BO7" s="685">
        <v>43.7</v>
      </c>
      <c r="BP7" s="685"/>
      <c r="BQ7" s="685"/>
      <c r="BR7" s="685"/>
      <c r="BS7" s="686">
        <v>1579255</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15311237</v>
      </c>
      <c r="CS7" s="626"/>
      <c r="CT7" s="626"/>
      <c r="CU7" s="626"/>
      <c r="CV7" s="626"/>
      <c r="CW7" s="626"/>
      <c r="CX7" s="626"/>
      <c r="CY7" s="627"/>
      <c r="CZ7" s="685">
        <v>9.4</v>
      </c>
      <c r="DA7" s="685"/>
      <c r="DB7" s="685"/>
      <c r="DC7" s="685"/>
      <c r="DD7" s="631">
        <v>359550</v>
      </c>
      <c r="DE7" s="626"/>
      <c r="DF7" s="626"/>
      <c r="DG7" s="626"/>
      <c r="DH7" s="626"/>
      <c r="DI7" s="626"/>
      <c r="DJ7" s="626"/>
      <c r="DK7" s="626"/>
      <c r="DL7" s="626"/>
      <c r="DM7" s="626"/>
      <c r="DN7" s="626"/>
      <c r="DO7" s="626"/>
      <c r="DP7" s="627"/>
      <c r="DQ7" s="631">
        <v>13147726</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271390</v>
      </c>
      <c r="S8" s="626"/>
      <c r="T8" s="626"/>
      <c r="U8" s="626"/>
      <c r="V8" s="626"/>
      <c r="W8" s="626"/>
      <c r="X8" s="626"/>
      <c r="Y8" s="627"/>
      <c r="Z8" s="685">
        <v>0.2</v>
      </c>
      <c r="AA8" s="685"/>
      <c r="AB8" s="685"/>
      <c r="AC8" s="685"/>
      <c r="AD8" s="686">
        <v>271390</v>
      </c>
      <c r="AE8" s="686"/>
      <c r="AF8" s="686"/>
      <c r="AG8" s="686"/>
      <c r="AH8" s="686"/>
      <c r="AI8" s="686"/>
      <c r="AJ8" s="686"/>
      <c r="AK8" s="686"/>
      <c r="AL8" s="628">
        <v>0.3</v>
      </c>
      <c r="AM8" s="629"/>
      <c r="AN8" s="629"/>
      <c r="AO8" s="687"/>
      <c r="AP8" s="620" t="s">
        <v>236</v>
      </c>
      <c r="AQ8" s="621"/>
      <c r="AR8" s="621"/>
      <c r="AS8" s="621"/>
      <c r="AT8" s="621"/>
      <c r="AU8" s="621"/>
      <c r="AV8" s="621"/>
      <c r="AW8" s="621"/>
      <c r="AX8" s="621"/>
      <c r="AY8" s="621"/>
      <c r="AZ8" s="621"/>
      <c r="BA8" s="621"/>
      <c r="BB8" s="621"/>
      <c r="BC8" s="621"/>
      <c r="BD8" s="621"/>
      <c r="BE8" s="621"/>
      <c r="BF8" s="622"/>
      <c r="BG8" s="623">
        <v>772672</v>
      </c>
      <c r="BH8" s="626"/>
      <c r="BI8" s="626"/>
      <c r="BJ8" s="626"/>
      <c r="BK8" s="626"/>
      <c r="BL8" s="626"/>
      <c r="BM8" s="626"/>
      <c r="BN8" s="627"/>
      <c r="BO8" s="685">
        <v>1</v>
      </c>
      <c r="BP8" s="685"/>
      <c r="BQ8" s="685"/>
      <c r="BR8" s="685"/>
      <c r="BS8" s="631" t="s">
        <v>231</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55622076</v>
      </c>
      <c r="CS8" s="626"/>
      <c r="CT8" s="626"/>
      <c r="CU8" s="626"/>
      <c r="CV8" s="626"/>
      <c r="CW8" s="626"/>
      <c r="CX8" s="626"/>
      <c r="CY8" s="627"/>
      <c r="CZ8" s="685">
        <v>34.200000000000003</v>
      </c>
      <c r="DA8" s="685"/>
      <c r="DB8" s="685"/>
      <c r="DC8" s="685"/>
      <c r="DD8" s="631">
        <v>2046803</v>
      </c>
      <c r="DE8" s="626"/>
      <c r="DF8" s="626"/>
      <c r="DG8" s="626"/>
      <c r="DH8" s="626"/>
      <c r="DI8" s="626"/>
      <c r="DJ8" s="626"/>
      <c r="DK8" s="626"/>
      <c r="DL8" s="626"/>
      <c r="DM8" s="626"/>
      <c r="DN8" s="626"/>
      <c r="DO8" s="626"/>
      <c r="DP8" s="627"/>
      <c r="DQ8" s="631">
        <v>30301155</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226103</v>
      </c>
      <c r="S9" s="626"/>
      <c r="T9" s="626"/>
      <c r="U9" s="626"/>
      <c r="V9" s="626"/>
      <c r="W9" s="626"/>
      <c r="X9" s="626"/>
      <c r="Y9" s="627"/>
      <c r="Z9" s="685">
        <v>0.1</v>
      </c>
      <c r="AA9" s="685"/>
      <c r="AB9" s="685"/>
      <c r="AC9" s="685"/>
      <c r="AD9" s="686">
        <v>226103</v>
      </c>
      <c r="AE9" s="686"/>
      <c r="AF9" s="686"/>
      <c r="AG9" s="686"/>
      <c r="AH9" s="686"/>
      <c r="AI9" s="686"/>
      <c r="AJ9" s="686"/>
      <c r="AK9" s="686"/>
      <c r="AL9" s="628">
        <v>0.2</v>
      </c>
      <c r="AM9" s="629"/>
      <c r="AN9" s="629"/>
      <c r="AO9" s="687"/>
      <c r="AP9" s="620" t="s">
        <v>239</v>
      </c>
      <c r="AQ9" s="621"/>
      <c r="AR9" s="621"/>
      <c r="AS9" s="621"/>
      <c r="AT9" s="621"/>
      <c r="AU9" s="621"/>
      <c r="AV9" s="621"/>
      <c r="AW9" s="621"/>
      <c r="AX9" s="621"/>
      <c r="AY9" s="621"/>
      <c r="AZ9" s="621"/>
      <c r="BA9" s="621"/>
      <c r="BB9" s="621"/>
      <c r="BC9" s="621"/>
      <c r="BD9" s="621"/>
      <c r="BE9" s="621"/>
      <c r="BF9" s="622"/>
      <c r="BG9" s="623">
        <v>23693738</v>
      </c>
      <c r="BH9" s="626"/>
      <c r="BI9" s="626"/>
      <c r="BJ9" s="626"/>
      <c r="BK9" s="626"/>
      <c r="BL9" s="626"/>
      <c r="BM9" s="626"/>
      <c r="BN9" s="627"/>
      <c r="BO9" s="685">
        <v>31.6</v>
      </c>
      <c r="BP9" s="685"/>
      <c r="BQ9" s="685"/>
      <c r="BR9" s="685"/>
      <c r="BS9" s="631" t="s">
        <v>231</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8954522</v>
      </c>
      <c r="CS9" s="626"/>
      <c r="CT9" s="626"/>
      <c r="CU9" s="626"/>
      <c r="CV9" s="626"/>
      <c r="CW9" s="626"/>
      <c r="CX9" s="626"/>
      <c r="CY9" s="627"/>
      <c r="CZ9" s="685">
        <v>5.5</v>
      </c>
      <c r="DA9" s="685"/>
      <c r="DB9" s="685"/>
      <c r="DC9" s="685"/>
      <c r="DD9" s="631">
        <v>120126</v>
      </c>
      <c r="DE9" s="626"/>
      <c r="DF9" s="626"/>
      <c r="DG9" s="626"/>
      <c r="DH9" s="626"/>
      <c r="DI9" s="626"/>
      <c r="DJ9" s="626"/>
      <c r="DK9" s="626"/>
      <c r="DL9" s="626"/>
      <c r="DM9" s="626"/>
      <c r="DN9" s="626"/>
      <c r="DO9" s="626"/>
      <c r="DP9" s="627"/>
      <c r="DQ9" s="631">
        <v>8119879</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231</v>
      </c>
      <c r="S10" s="626"/>
      <c r="T10" s="626"/>
      <c r="U10" s="626"/>
      <c r="V10" s="626"/>
      <c r="W10" s="626"/>
      <c r="X10" s="626"/>
      <c r="Y10" s="627"/>
      <c r="Z10" s="685" t="s">
        <v>130</v>
      </c>
      <c r="AA10" s="685"/>
      <c r="AB10" s="685"/>
      <c r="AC10" s="685"/>
      <c r="AD10" s="686" t="s">
        <v>231</v>
      </c>
      <c r="AE10" s="686"/>
      <c r="AF10" s="686"/>
      <c r="AG10" s="686"/>
      <c r="AH10" s="686"/>
      <c r="AI10" s="686"/>
      <c r="AJ10" s="686"/>
      <c r="AK10" s="686"/>
      <c r="AL10" s="628" t="s">
        <v>231</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1699323</v>
      </c>
      <c r="BH10" s="626"/>
      <c r="BI10" s="626"/>
      <c r="BJ10" s="626"/>
      <c r="BK10" s="626"/>
      <c r="BL10" s="626"/>
      <c r="BM10" s="626"/>
      <c r="BN10" s="627"/>
      <c r="BO10" s="685">
        <v>2.2999999999999998</v>
      </c>
      <c r="BP10" s="685"/>
      <c r="BQ10" s="685"/>
      <c r="BR10" s="685"/>
      <c r="BS10" s="631">
        <v>281540</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557231</v>
      </c>
      <c r="CS10" s="626"/>
      <c r="CT10" s="626"/>
      <c r="CU10" s="626"/>
      <c r="CV10" s="626"/>
      <c r="CW10" s="626"/>
      <c r="CX10" s="626"/>
      <c r="CY10" s="627"/>
      <c r="CZ10" s="685">
        <v>0.3</v>
      </c>
      <c r="DA10" s="685"/>
      <c r="DB10" s="685"/>
      <c r="DC10" s="685"/>
      <c r="DD10" s="631">
        <v>29326</v>
      </c>
      <c r="DE10" s="626"/>
      <c r="DF10" s="626"/>
      <c r="DG10" s="626"/>
      <c r="DH10" s="626"/>
      <c r="DI10" s="626"/>
      <c r="DJ10" s="626"/>
      <c r="DK10" s="626"/>
      <c r="DL10" s="626"/>
      <c r="DM10" s="626"/>
      <c r="DN10" s="626"/>
      <c r="DO10" s="626"/>
      <c r="DP10" s="627"/>
      <c r="DQ10" s="631">
        <v>179333</v>
      </c>
      <c r="DR10" s="626"/>
      <c r="DS10" s="626"/>
      <c r="DT10" s="626"/>
      <c r="DU10" s="626"/>
      <c r="DV10" s="626"/>
      <c r="DW10" s="626"/>
      <c r="DX10" s="626"/>
      <c r="DY10" s="626"/>
      <c r="DZ10" s="626"/>
      <c r="EA10" s="626"/>
      <c r="EB10" s="626"/>
      <c r="EC10" s="666"/>
    </row>
    <row r="11" spans="2:143" ht="11.25" customHeight="1" x14ac:dyDescent="0.15">
      <c r="B11" s="620" t="s">
        <v>244</v>
      </c>
      <c r="C11" s="621"/>
      <c r="D11" s="621"/>
      <c r="E11" s="621"/>
      <c r="F11" s="621"/>
      <c r="G11" s="621"/>
      <c r="H11" s="621"/>
      <c r="I11" s="621"/>
      <c r="J11" s="621"/>
      <c r="K11" s="621"/>
      <c r="L11" s="621"/>
      <c r="M11" s="621"/>
      <c r="N11" s="621"/>
      <c r="O11" s="621"/>
      <c r="P11" s="621"/>
      <c r="Q11" s="622"/>
      <c r="R11" s="623" t="s">
        <v>231</v>
      </c>
      <c r="S11" s="626"/>
      <c r="T11" s="626"/>
      <c r="U11" s="626"/>
      <c r="V11" s="626"/>
      <c r="W11" s="626"/>
      <c r="X11" s="626"/>
      <c r="Y11" s="627"/>
      <c r="Z11" s="685" t="s">
        <v>130</v>
      </c>
      <c r="AA11" s="685"/>
      <c r="AB11" s="685"/>
      <c r="AC11" s="685"/>
      <c r="AD11" s="686" t="s">
        <v>231</v>
      </c>
      <c r="AE11" s="686"/>
      <c r="AF11" s="686"/>
      <c r="AG11" s="686"/>
      <c r="AH11" s="686"/>
      <c r="AI11" s="686"/>
      <c r="AJ11" s="686"/>
      <c r="AK11" s="686"/>
      <c r="AL11" s="628" t="s">
        <v>130</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6549436</v>
      </c>
      <c r="BH11" s="626"/>
      <c r="BI11" s="626"/>
      <c r="BJ11" s="626"/>
      <c r="BK11" s="626"/>
      <c r="BL11" s="626"/>
      <c r="BM11" s="626"/>
      <c r="BN11" s="627"/>
      <c r="BO11" s="685">
        <v>8.6999999999999993</v>
      </c>
      <c r="BP11" s="685"/>
      <c r="BQ11" s="685"/>
      <c r="BR11" s="685"/>
      <c r="BS11" s="631">
        <v>1297715</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4497722</v>
      </c>
      <c r="CS11" s="626"/>
      <c r="CT11" s="626"/>
      <c r="CU11" s="626"/>
      <c r="CV11" s="626"/>
      <c r="CW11" s="626"/>
      <c r="CX11" s="626"/>
      <c r="CY11" s="627"/>
      <c r="CZ11" s="685">
        <v>2.8</v>
      </c>
      <c r="DA11" s="685"/>
      <c r="DB11" s="685"/>
      <c r="DC11" s="685"/>
      <c r="DD11" s="631">
        <v>1368809</v>
      </c>
      <c r="DE11" s="626"/>
      <c r="DF11" s="626"/>
      <c r="DG11" s="626"/>
      <c r="DH11" s="626"/>
      <c r="DI11" s="626"/>
      <c r="DJ11" s="626"/>
      <c r="DK11" s="626"/>
      <c r="DL11" s="626"/>
      <c r="DM11" s="626"/>
      <c r="DN11" s="626"/>
      <c r="DO11" s="626"/>
      <c r="DP11" s="627"/>
      <c r="DQ11" s="631">
        <v>2634807</v>
      </c>
      <c r="DR11" s="626"/>
      <c r="DS11" s="626"/>
      <c r="DT11" s="626"/>
      <c r="DU11" s="626"/>
      <c r="DV11" s="626"/>
      <c r="DW11" s="626"/>
      <c r="DX11" s="626"/>
      <c r="DY11" s="626"/>
      <c r="DZ11" s="626"/>
      <c r="EA11" s="626"/>
      <c r="EB11" s="626"/>
      <c r="EC11" s="666"/>
    </row>
    <row r="12" spans="2:143" ht="11.25" customHeight="1" x14ac:dyDescent="0.15">
      <c r="B12" s="620" t="s">
        <v>247</v>
      </c>
      <c r="C12" s="621"/>
      <c r="D12" s="621"/>
      <c r="E12" s="621"/>
      <c r="F12" s="621"/>
      <c r="G12" s="621"/>
      <c r="H12" s="621"/>
      <c r="I12" s="621"/>
      <c r="J12" s="621"/>
      <c r="K12" s="621"/>
      <c r="L12" s="621"/>
      <c r="M12" s="621"/>
      <c r="N12" s="621"/>
      <c r="O12" s="621"/>
      <c r="P12" s="621"/>
      <c r="Q12" s="622"/>
      <c r="R12" s="623">
        <v>8513322</v>
      </c>
      <c r="S12" s="626"/>
      <c r="T12" s="626"/>
      <c r="U12" s="626"/>
      <c r="V12" s="626"/>
      <c r="W12" s="626"/>
      <c r="X12" s="626"/>
      <c r="Y12" s="627"/>
      <c r="Z12" s="685">
        <v>5.0999999999999996</v>
      </c>
      <c r="AA12" s="685"/>
      <c r="AB12" s="685"/>
      <c r="AC12" s="685"/>
      <c r="AD12" s="686">
        <v>8513322</v>
      </c>
      <c r="AE12" s="686"/>
      <c r="AF12" s="686"/>
      <c r="AG12" s="686"/>
      <c r="AH12" s="686"/>
      <c r="AI12" s="686"/>
      <c r="AJ12" s="686"/>
      <c r="AK12" s="686"/>
      <c r="AL12" s="628">
        <v>8.6999999999999993</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30707360</v>
      </c>
      <c r="BH12" s="626"/>
      <c r="BI12" s="626"/>
      <c r="BJ12" s="626"/>
      <c r="BK12" s="626"/>
      <c r="BL12" s="626"/>
      <c r="BM12" s="626"/>
      <c r="BN12" s="627"/>
      <c r="BO12" s="685">
        <v>41</v>
      </c>
      <c r="BP12" s="685"/>
      <c r="BQ12" s="685"/>
      <c r="BR12" s="685"/>
      <c r="BS12" s="631" t="s">
        <v>130</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3448341</v>
      </c>
      <c r="CS12" s="626"/>
      <c r="CT12" s="626"/>
      <c r="CU12" s="626"/>
      <c r="CV12" s="626"/>
      <c r="CW12" s="626"/>
      <c r="CX12" s="626"/>
      <c r="CY12" s="627"/>
      <c r="CZ12" s="685">
        <v>2.1</v>
      </c>
      <c r="DA12" s="685"/>
      <c r="DB12" s="685"/>
      <c r="DC12" s="685"/>
      <c r="DD12" s="631">
        <v>762485</v>
      </c>
      <c r="DE12" s="626"/>
      <c r="DF12" s="626"/>
      <c r="DG12" s="626"/>
      <c r="DH12" s="626"/>
      <c r="DI12" s="626"/>
      <c r="DJ12" s="626"/>
      <c r="DK12" s="626"/>
      <c r="DL12" s="626"/>
      <c r="DM12" s="626"/>
      <c r="DN12" s="626"/>
      <c r="DO12" s="626"/>
      <c r="DP12" s="627"/>
      <c r="DQ12" s="631">
        <v>2591734</v>
      </c>
      <c r="DR12" s="626"/>
      <c r="DS12" s="626"/>
      <c r="DT12" s="626"/>
      <c r="DU12" s="626"/>
      <c r="DV12" s="626"/>
      <c r="DW12" s="626"/>
      <c r="DX12" s="626"/>
      <c r="DY12" s="626"/>
      <c r="DZ12" s="626"/>
      <c r="EA12" s="626"/>
      <c r="EB12" s="626"/>
      <c r="EC12" s="666"/>
    </row>
    <row r="13" spans="2:143" ht="11.25" customHeight="1" x14ac:dyDescent="0.15">
      <c r="B13" s="620" t="s">
        <v>250</v>
      </c>
      <c r="C13" s="621"/>
      <c r="D13" s="621"/>
      <c r="E13" s="621"/>
      <c r="F13" s="621"/>
      <c r="G13" s="621"/>
      <c r="H13" s="621"/>
      <c r="I13" s="621"/>
      <c r="J13" s="621"/>
      <c r="K13" s="621"/>
      <c r="L13" s="621"/>
      <c r="M13" s="621"/>
      <c r="N13" s="621"/>
      <c r="O13" s="621"/>
      <c r="P13" s="621"/>
      <c r="Q13" s="622"/>
      <c r="R13" s="623">
        <v>70527</v>
      </c>
      <c r="S13" s="626"/>
      <c r="T13" s="626"/>
      <c r="U13" s="626"/>
      <c r="V13" s="626"/>
      <c r="W13" s="626"/>
      <c r="X13" s="626"/>
      <c r="Y13" s="627"/>
      <c r="Z13" s="685">
        <v>0</v>
      </c>
      <c r="AA13" s="685"/>
      <c r="AB13" s="685"/>
      <c r="AC13" s="685"/>
      <c r="AD13" s="686">
        <v>70527</v>
      </c>
      <c r="AE13" s="686"/>
      <c r="AF13" s="686"/>
      <c r="AG13" s="686"/>
      <c r="AH13" s="686"/>
      <c r="AI13" s="686"/>
      <c r="AJ13" s="686"/>
      <c r="AK13" s="686"/>
      <c r="AL13" s="628">
        <v>0.1</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30504997</v>
      </c>
      <c r="BH13" s="626"/>
      <c r="BI13" s="626"/>
      <c r="BJ13" s="626"/>
      <c r="BK13" s="626"/>
      <c r="BL13" s="626"/>
      <c r="BM13" s="626"/>
      <c r="BN13" s="627"/>
      <c r="BO13" s="685">
        <v>40.700000000000003</v>
      </c>
      <c r="BP13" s="685"/>
      <c r="BQ13" s="685"/>
      <c r="BR13" s="685"/>
      <c r="BS13" s="631" t="s">
        <v>231</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26009048</v>
      </c>
      <c r="CS13" s="626"/>
      <c r="CT13" s="626"/>
      <c r="CU13" s="626"/>
      <c r="CV13" s="626"/>
      <c r="CW13" s="626"/>
      <c r="CX13" s="626"/>
      <c r="CY13" s="627"/>
      <c r="CZ13" s="685">
        <v>16</v>
      </c>
      <c r="DA13" s="685"/>
      <c r="DB13" s="685"/>
      <c r="DC13" s="685"/>
      <c r="DD13" s="631">
        <v>11346827</v>
      </c>
      <c r="DE13" s="626"/>
      <c r="DF13" s="626"/>
      <c r="DG13" s="626"/>
      <c r="DH13" s="626"/>
      <c r="DI13" s="626"/>
      <c r="DJ13" s="626"/>
      <c r="DK13" s="626"/>
      <c r="DL13" s="626"/>
      <c r="DM13" s="626"/>
      <c r="DN13" s="626"/>
      <c r="DO13" s="626"/>
      <c r="DP13" s="627"/>
      <c r="DQ13" s="631">
        <v>14846967</v>
      </c>
      <c r="DR13" s="626"/>
      <c r="DS13" s="626"/>
      <c r="DT13" s="626"/>
      <c r="DU13" s="626"/>
      <c r="DV13" s="626"/>
      <c r="DW13" s="626"/>
      <c r="DX13" s="626"/>
      <c r="DY13" s="626"/>
      <c r="DZ13" s="626"/>
      <c r="EA13" s="626"/>
      <c r="EB13" s="626"/>
      <c r="EC13" s="666"/>
    </row>
    <row r="14" spans="2:143" ht="11.25" customHeight="1" x14ac:dyDescent="0.15">
      <c r="B14" s="620" t="s">
        <v>253</v>
      </c>
      <c r="C14" s="621"/>
      <c r="D14" s="621"/>
      <c r="E14" s="621"/>
      <c r="F14" s="621"/>
      <c r="G14" s="621"/>
      <c r="H14" s="621"/>
      <c r="I14" s="621"/>
      <c r="J14" s="621"/>
      <c r="K14" s="621"/>
      <c r="L14" s="621"/>
      <c r="M14" s="621"/>
      <c r="N14" s="621"/>
      <c r="O14" s="621"/>
      <c r="P14" s="621"/>
      <c r="Q14" s="622"/>
      <c r="R14" s="623" t="s">
        <v>130</v>
      </c>
      <c r="S14" s="626"/>
      <c r="T14" s="626"/>
      <c r="U14" s="626"/>
      <c r="V14" s="626"/>
      <c r="W14" s="626"/>
      <c r="X14" s="626"/>
      <c r="Y14" s="627"/>
      <c r="Z14" s="685" t="s">
        <v>130</v>
      </c>
      <c r="AA14" s="685"/>
      <c r="AB14" s="685"/>
      <c r="AC14" s="685"/>
      <c r="AD14" s="686" t="s">
        <v>130</v>
      </c>
      <c r="AE14" s="686"/>
      <c r="AF14" s="686"/>
      <c r="AG14" s="686"/>
      <c r="AH14" s="686"/>
      <c r="AI14" s="686"/>
      <c r="AJ14" s="686"/>
      <c r="AK14" s="686"/>
      <c r="AL14" s="628" t="s">
        <v>130</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1052533</v>
      </c>
      <c r="BH14" s="626"/>
      <c r="BI14" s="626"/>
      <c r="BJ14" s="626"/>
      <c r="BK14" s="626"/>
      <c r="BL14" s="626"/>
      <c r="BM14" s="626"/>
      <c r="BN14" s="627"/>
      <c r="BO14" s="685">
        <v>1.4</v>
      </c>
      <c r="BP14" s="685"/>
      <c r="BQ14" s="685"/>
      <c r="BR14" s="685"/>
      <c r="BS14" s="631" t="s">
        <v>130</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4867252</v>
      </c>
      <c r="CS14" s="626"/>
      <c r="CT14" s="626"/>
      <c r="CU14" s="626"/>
      <c r="CV14" s="626"/>
      <c r="CW14" s="626"/>
      <c r="CX14" s="626"/>
      <c r="CY14" s="627"/>
      <c r="CZ14" s="685">
        <v>3</v>
      </c>
      <c r="DA14" s="685"/>
      <c r="DB14" s="685"/>
      <c r="DC14" s="685"/>
      <c r="DD14" s="631">
        <v>643485</v>
      </c>
      <c r="DE14" s="626"/>
      <c r="DF14" s="626"/>
      <c r="DG14" s="626"/>
      <c r="DH14" s="626"/>
      <c r="DI14" s="626"/>
      <c r="DJ14" s="626"/>
      <c r="DK14" s="626"/>
      <c r="DL14" s="626"/>
      <c r="DM14" s="626"/>
      <c r="DN14" s="626"/>
      <c r="DO14" s="626"/>
      <c r="DP14" s="627"/>
      <c r="DQ14" s="631">
        <v>4176549</v>
      </c>
      <c r="DR14" s="626"/>
      <c r="DS14" s="626"/>
      <c r="DT14" s="626"/>
      <c r="DU14" s="626"/>
      <c r="DV14" s="626"/>
      <c r="DW14" s="626"/>
      <c r="DX14" s="626"/>
      <c r="DY14" s="626"/>
      <c r="DZ14" s="626"/>
      <c r="EA14" s="626"/>
      <c r="EB14" s="626"/>
      <c r="EC14" s="666"/>
    </row>
    <row r="15" spans="2:143" ht="11.25" customHeight="1" x14ac:dyDescent="0.15">
      <c r="B15" s="620" t="s">
        <v>256</v>
      </c>
      <c r="C15" s="621"/>
      <c r="D15" s="621"/>
      <c r="E15" s="621"/>
      <c r="F15" s="621"/>
      <c r="G15" s="621"/>
      <c r="H15" s="621"/>
      <c r="I15" s="621"/>
      <c r="J15" s="621"/>
      <c r="K15" s="621"/>
      <c r="L15" s="621"/>
      <c r="M15" s="621"/>
      <c r="N15" s="621"/>
      <c r="O15" s="621"/>
      <c r="P15" s="621"/>
      <c r="Q15" s="622"/>
      <c r="R15" s="623">
        <v>388351</v>
      </c>
      <c r="S15" s="626"/>
      <c r="T15" s="626"/>
      <c r="U15" s="626"/>
      <c r="V15" s="626"/>
      <c r="W15" s="626"/>
      <c r="X15" s="626"/>
      <c r="Y15" s="627"/>
      <c r="Z15" s="685">
        <v>0.2</v>
      </c>
      <c r="AA15" s="685"/>
      <c r="AB15" s="685"/>
      <c r="AC15" s="685"/>
      <c r="AD15" s="686">
        <v>388351</v>
      </c>
      <c r="AE15" s="686"/>
      <c r="AF15" s="686"/>
      <c r="AG15" s="686"/>
      <c r="AH15" s="686"/>
      <c r="AI15" s="686"/>
      <c r="AJ15" s="686"/>
      <c r="AK15" s="686"/>
      <c r="AL15" s="628">
        <v>0.4</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2688168</v>
      </c>
      <c r="BH15" s="626"/>
      <c r="BI15" s="626"/>
      <c r="BJ15" s="626"/>
      <c r="BK15" s="626"/>
      <c r="BL15" s="626"/>
      <c r="BM15" s="626"/>
      <c r="BN15" s="627"/>
      <c r="BO15" s="685">
        <v>3.6</v>
      </c>
      <c r="BP15" s="685"/>
      <c r="BQ15" s="685"/>
      <c r="BR15" s="685"/>
      <c r="BS15" s="631" t="s">
        <v>130</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19836575</v>
      </c>
      <c r="CS15" s="626"/>
      <c r="CT15" s="626"/>
      <c r="CU15" s="626"/>
      <c r="CV15" s="626"/>
      <c r="CW15" s="626"/>
      <c r="CX15" s="626"/>
      <c r="CY15" s="627"/>
      <c r="CZ15" s="685">
        <v>12.2</v>
      </c>
      <c r="DA15" s="685"/>
      <c r="DB15" s="685"/>
      <c r="DC15" s="685"/>
      <c r="DD15" s="631">
        <v>6089746</v>
      </c>
      <c r="DE15" s="626"/>
      <c r="DF15" s="626"/>
      <c r="DG15" s="626"/>
      <c r="DH15" s="626"/>
      <c r="DI15" s="626"/>
      <c r="DJ15" s="626"/>
      <c r="DK15" s="626"/>
      <c r="DL15" s="626"/>
      <c r="DM15" s="626"/>
      <c r="DN15" s="626"/>
      <c r="DO15" s="626"/>
      <c r="DP15" s="627"/>
      <c r="DQ15" s="631">
        <v>12660514</v>
      </c>
      <c r="DR15" s="626"/>
      <c r="DS15" s="626"/>
      <c r="DT15" s="626"/>
      <c r="DU15" s="626"/>
      <c r="DV15" s="626"/>
      <c r="DW15" s="626"/>
      <c r="DX15" s="626"/>
      <c r="DY15" s="626"/>
      <c r="DZ15" s="626"/>
      <c r="EA15" s="626"/>
      <c r="EB15" s="626"/>
      <c r="EC15" s="666"/>
    </row>
    <row r="16" spans="2:143" ht="11.25" customHeight="1" x14ac:dyDescent="0.15">
      <c r="B16" s="620" t="s">
        <v>259</v>
      </c>
      <c r="C16" s="621"/>
      <c r="D16" s="621"/>
      <c r="E16" s="621"/>
      <c r="F16" s="621"/>
      <c r="G16" s="621"/>
      <c r="H16" s="621"/>
      <c r="I16" s="621"/>
      <c r="J16" s="621"/>
      <c r="K16" s="621"/>
      <c r="L16" s="621"/>
      <c r="M16" s="621"/>
      <c r="N16" s="621"/>
      <c r="O16" s="621"/>
      <c r="P16" s="621"/>
      <c r="Q16" s="622"/>
      <c r="R16" s="623" t="s">
        <v>231</v>
      </c>
      <c r="S16" s="626"/>
      <c r="T16" s="626"/>
      <c r="U16" s="626"/>
      <c r="V16" s="626"/>
      <c r="W16" s="626"/>
      <c r="X16" s="626"/>
      <c r="Y16" s="627"/>
      <c r="Z16" s="685" t="s">
        <v>130</v>
      </c>
      <c r="AA16" s="685"/>
      <c r="AB16" s="685"/>
      <c r="AC16" s="685"/>
      <c r="AD16" s="686" t="s">
        <v>231</v>
      </c>
      <c r="AE16" s="686"/>
      <c r="AF16" s="686"/>
      <c r="AG16" s="686"/>
      <c r="AH16" s="686"/>
      <c r="AI16" s="686"/>
      <c r="AJ16" s="686"/>
      <c r="AK16" s="686"/>
      <c r="AL16" s="628" t="s">
        <v>130</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130</v>
      </c>
      <c r="BH16" s="626"/>
      <c r="BI16" s="626"/>
      <c r="BJ16" s="626"/>
      <c r="BK16" s="626"/>
      <c r="BL16" s="626"/>
      <c r="BM16" s="626"/>
      <c r="BN16" s="627"/>
      <c r="BO16" s="685" t="s">
        <v>130</v>
      </c>
      <c r="BP16" s="685"/>
      <c r="BQ16" s="685"/>
      <c r="BR16" s="685"/>
      <c r="BS16" s="631" t="s">
        <v>130</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269639</v>
      </c>
      <c r="CS16" s="626"/>
      <c r="CT16" s="626"/>
      <c r="CU16" s="626"/>
      <c r="CV16" s="626"/>
      <c r="CW16" s="626"/>
      <c r="CX16" s="626"/>
      <c r="CY16" s="627"/>
      <c r="CZ16" s="685">
        <v>0.2</v>
      </c>
      <c r="DA16" s="685"/>
      <c r="DB16" s="685"/>
      <c r="DC16" s="685"/>
      <c r="DD16" s="631" t="s">
        <v>231</v>
      </c>
      <c r="DE16" s="626"/>
      <c r="DF16" s="626"/>
      <c r="DG16" s="626"/>
      <c r="DH16" s="626"/>
      <c r="DI16" s="626"/>
      <c r="DJ16" s="626"/>
      <c r="DK16" s="626"/>
      <c r="DL16" s="626"/>
      <c r="DM16" s="626"/>
      <c r="DN16" s="626"/>
      <c r="DO16" s="626"/>
      <c r="DP16" s="627"/>
      <c r="DQ16" s="631">
        <v>58383</v>
      </c>
      <c r="DR16" s="626"/>
      <c r="DS16" s="626"/>
      <c r="DT16" s="626"/>
      <c r="DU16" s="626"/>
      <c r="DV16" s="626"/>
      <c r="DW16" s="626"/>
      <c r="DX16" s="626"/>
      <c r="DY16" s="626"/>
      <c r="DZ16" s="626"/>
      <c r="EA16" s="626"/>
      <c r="EB16" s="626"/>
      <c r="EC16" s="666"/>
    </row>
    <row r="17" spans="2:133" ht="11.25" customHeight="1" x14ac:dyDescent="0.15">
      <c r="B17" s="620" t="s">
        <v>262</v>
      </c>
      <c r="C17" s="621"/>
      <c r="D17" s="621"/>
      <c r="E17" s="621"/>
      <c r="F17" s="621"/>
      <c r="G17" s="621"/>
      <c r="H17" s="621"/>
      <c r="I17" s="621"/>
      <c r="J17" s="621"/>
      <c r="K17" s="621"/>
      <c r="L17" s="621"/>
      <c r="M17" s="621"/>
      <c r="N17" s="621"/>
      <c r="O17" s="621"/>
      <c r="P17" s="621"/>
      <c r="Q17" s="622"/>
      <c r="R17" s="623">
        <v>297715</v>
      </c>
      <c r="S17" s="626"/>
      <c r="T17" s="626"/>
      <c r="U17" s="626"/>
      <c r="V17" s="626"/>
      <c r="W17" s="626"/>
      <c r="X17" s="626"/>
      <c r="Y17" s="627"/>
      <c r="Z17" s="685">
        <v>0.2</v>
      </c>
      <c r="AA17" s="685"/>
      <c r="AB17" s="685"/>
      <c r="AC17" s="685"/>
      <c r="AD17" s="686">
        <v>297715</v>
      </c>
      <c r="AE17" s="686"/>
      <c r="AF17" s="686"/>
      <c r="AG17" s="686"/>
      <c r="AH17" s="686"/>
      <c r="AI17" s="686"/>
      <c r="AJ17" s="686"/>
      <c r="AK17" s="686"/>
      <c r="AL17" s="628">
        <v>0.3</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130</v>
      </c>
      <c r="BH17" s="626"/>
      <c r="BI17" s="626"/>
      <c r="BJ17" s="626"/>
      <c r="BK17" s="626"/>
      <c r="BL17" s="626"/>
      <c r="BM17" s="626"/>
      <c r="BN17" s="627"/>
      <c r="BO17" s="685" t="s">
        <v>231</v>
      </c>
      <c r="BP17" s="685"/>
      <c r="BQ17" s="685"/>
      <c r="BR17" s="685"/>
      <c r="BS17" s="631" t="s">
        <v>231</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22338835</v>
      </c>
      <c r="CS17" s="626"/>
      <c r="CT17" s="626"/>
      <c r="CU17" s="626"/>
      <c r="CV17" s="626"/>
      <c r="CW17" s="626"/>
      <c r="CX17" s="626"/>
      <c r="CY17" s="627"/>
      <c r="CZ17" s="685">
        <v>13.7</v>
      </c>
      <c r="DA17" s="685"/>
      <c r="DB17" s="685"/>
      <c r="DC17" s="685"/>
      <c r="DD17" s="631" t="s">
        <v>231</v>
      </c>
      <c r="DE17" s="626"/>
      <c r="DF17" s="626"/>
      <c r="DG17" s="626"/>
      <c r="DH17" s="626"/>
      <c r="DI17" s="626"/>
      <c r="DJ17" s="626"/>
      <c r="DK17" s="626"/>
      <c r="DL17" s="626"/>
      <c r="DM17" s="626"/>
      <c r="DN17" s="626"/>
      <c r="DO17" s="626"/>
      <c r="DP17" s="627"/>
      <c r="DQ17" s="631">
        <v>20934187</v>
      </c>
      <c r="DR17" s="626"/>
      <c r="DS17" s="626"/>
      <c r="DT17" s="626"/>
      <c r="DU17" s="626"/>
      <c r="DV17" s="626"/>
      <c r="DW17" s="626"/>
      <c r="DX17" s="626"/>
      <c r="DY17" s="626"/>
      <c r="DZ17" s="626"/>
      <c r="EA17" s="626"/>
      <c r="EB17" s="626"/>
      <c r="EC17" s="666"/>
    </row>
    <row r="18" spans="2:133" ht="11.25" customHeight="1" x14ac:dyDescent="0.15">
      <c r="B18" s="620" t="s">
        <v>265</v>
      </c>
      <c r="C18" s="621"/>
      <c r="D18" s="621"/>
      <c r="E18" s="621"/>
      <c r="F18" s="621"/>
      <c r="G18" s="621"/>
      <c r="H18" s="621"/>
      <c r="I18" s="621"/>
      <c r="J18" s="621"/>
      <c r="K18" s="621"/>
      <c r="L18" s="621"/>
      <c r="M18" s="621"/>
      <c r="N18" s="621"/>
      <c r="O18" s="621"/>
      <c r="P18" s="621"/>
      <c r="Q18" s="622"/>
      <c r="R18" s="623">
        <v>17363761</v>
      </c>
      <c r="S18" s="626"/>
      <c r="T18" s="626"/>
      <c r="U18" s="626"/>
      <c r="V18" s="626"/>
      <c r="W18" s="626"/>
      <c r="X18" s="626"/>
      <c r="Y18" s="627"/>
      <c r="Z18" s="685">
        <v>10.5</v>
      </c>
      <c r="AA18" s="685"/>
      <c r="AB18" s="685"/>
      <c r="AC18" s="685"/>
      <c r="AD18" s="686">
        <v>15600388</v>
      </c>
      <c r="AE18" s="686"/>
      <c r="AF18" s="686"/>
      <c r="AG18" s="686"/>
      <c r="AH18" s="686"/>
      <c r="AI18" s="686"/>
      <c r="AJ18" s="686"/>
      <c r="AK18" s="686"/>
      <c r="AL18" s="628">
        <v>15.9</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130</v>
      </c>
      <c r="BH18" s="626"/>
      <c r="BI18" s="626"/>
      <c r="BJ18" s="626"/>
      <c r="BK18" s="626"/>
      <c r="BL18" s="626"/>
      <c r="BM18" s="626"/>
      <c r="BN18" s="627"/>
      <c r="BO18" s="685" t="s">
        <v>130</v>
      </c>
      <c r="BP18" s="685"/>
      <c r="BQ18" s="685"/>
      <c r="BR18" s="685"/>
      <c r="BS18" s="631" t="s">
        <v>130</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t="s">
        <v>231</v>
      </c>
      <c r="CS18" s="626"/>
      <c r="CT18" s="626"/>
      <c r="CU18" s="626"/>
      <c r="CV18" s="626"/>
      <c r="CW18" s="626"/>
      <c r="CX18" s="626"/>
      <c r="CY18" s="627"/>
      <c r="CZ18" s="685" t="s">
        <v>231</v>
      </c>
      <c r="DA18" s="685"/>
      <c r="DB18" s="685"/>
      <c r="DC18" s="685"/>
      <c r="DD18" s="631" t="s">
        <v>130</v>
      </c>
      <c r="DE18" s="626"/>
      <c r="DF18" s="626"/>
      <c r="DG18" s="626"/>
      <c r="DH18" s="626"/>
      <c r="DI18" s="626"/>
      <c r="DJ18" s="626"/>
      <c r="DK18" s="626"/>
      <c r="DL18" s="626"/>
      <c r="DM18" s="626"/>
      <c r="DN18" s="626"/>
      <c r="DO18" s="626"/>
      <c r="DP18" s="627"/>
      <c r="DQ18" s="631" t="s">
        <v>130</v>
      </c>
      <c r="DR18" s="626"/>
      <c r="DS18" s="626"/>
      <c r="DT18" s="626"/>
      <c r="DU18" s="626"/>
      <c r="DV18" s="626"/>
      <c r="DW18" s="626"/>
      <c r="DX18" s="626"/>
      <c r="DY18" s="626"/>
      <c r="DZ18" s="626"/>
      <c r="EA18" s="626"/>
      <c r="EB18" s="626"/>
      <c r="EC18" s="666"/>
    </row>
    <row r="19" spans="2:133" ht="11.25" customHeight="1" x14ac:dyDescent="0.15">
      <c r="B19" s="620" t="s">
        <v>268</v>
      </c>
      <c r="C19" s="621"/>
      <c r="D19" s="621"/>
      <c r="E19" s="621"/>
      <c r="F19" s="621"/>
      <c r="G19" s="621"/>
      <c r="H19" s="621"/>
      <c r="I19" s="621"/>
      <c r="J19" s="621"/>
      <c r="K19" s="621"/>
      <c r="L19" s="621"/>
      <c r="M19" s="621"/>
      <c r="N19" s="621"/>
      <c r="O19" s="621"/>
      <c r="P19" s="621"/>
      <c r="Q19" s="622"/>
      <c r="R19" s="623">
        <v>15600388</v>
      </c>
      <c r="S19" s="626"/>
      <c r="T19" s="626"/>
      <c r="U19" s="626"/>
      <c r="V19" s="626"/>
      <c r="W19" s="626"/>
      <c r="X19" s="626"/>
      <c r="Y19" s="627"/>
      <c r="Z19" s="685">
        <v>9.4</v>
      </c>
      <c r="AA19" s="685"/>
      <c r="AB19" s="685"/>
      <c r="AC19" s="685"/>
      <c r="AD19" s="686">
        <v>15600388</v>
      </c>
      <c r="AE19" s="686"/>
      <c r="AF19" s="686"/>
      <c r="AG19" s="686"/>
      <c r="AH19" s="686"/>
      <c r="AI19" s="686"/>
      <c r="AJ19" s="686"/>
      <c r="AK19" s="686"/>
      <c r="AL19" s="628">
        <v>15.9</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v>7730740</v>
      </c>
      <c r="BH19" s="626"/>
      <c r="BI19" s="626"/>
      <c r="BJ19" s="626"/>
      <c r="BK19" s="626"/>
      <c r="BL19" s="626"/>
      <c r="BM19" s="626"/>
      <c r="BN19" s="627"/>
      <c r="BO19" s="685">
        <v>10.3</v>
      </c>
      <c r="BP19" s="685"/>
      <c r="BQ19" s="685"/>
      <c r="BR19" s="685"/>
      <c r="BS19" s="631" t="s">
        <v>130</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130</v>
      </c>
      <c r="CS19" s="626"/>
      <c r="CT19" s="626"/>
      <c r="CU19" s="626"/>
      <c r="CV19" s="626"/>
      <c r="CW19" s="626"/>
      <c r="CX19" s="626"/>
      <c r="CY19" s="627"/>
      <c r="CZ19" s="685" t="s">
        <v>231</v>
      </c>
      <c r="DA19" s="685"/>
      <c r="DB19" s="685"/>
      <c r="DC19" s="685"/>
      <c r="DD19" s="631" t="s">
        <v>231</v>
      </c>
      <c r="DE19" s="626"/>
      <c r="DF19" s="626"/>
      <c r="DG19" s="626"/>
      <c r="DH19" s="626"/>
      <c r="DI19" s="626"/>
      <c r="DJ19" s="626"/>
      <c r="DK19" s="626"/>
      <c r="DL19" s="626"/>
      <c r="DM19" s="626"/>
      <c r="DN19" s="626"/>
      <c r="DO19" s="626"/>
      <c r="DP19" s="627"/>
      <c r="DQ19" s="631" t="s">
        <v>130</v>
      </c>
      <c r="DR19" s="626"/>
      <c r="DS19" s="626"/>
      <c r="DT19" s="626"/>
      <c r="DU19" s="626"/>
      <c r="DV19" s="626"/>
      <c r="DW19" s="626"/>
      <c r="DX19" s="626"/>
      <c r="DY19" s="626"/>
      <c r="DZ19" s="626"/>
      <c r="EA19" s="626"/>
      <c r="EB19" s="626"/>
      <c r="EC19" s="666"/>
    </row>
    <row r="20" spans="2:133" ht="11.25" customHeight="1" x14ac:dyDescent="0.15">
      <c r="B20" s="620" t="s">
        <v>271</v>
      </c>
      <c r="C20" s="621"/>
      <c r="D20" s="621"/>
      <c r="E20" s="621"/>
      <c r="F20" s="621"/>
      <c r="G20" s="621"/>
      <c r="H20" s="621"/>
      <c r="I20" s="621"/>
      <c r="J20" s="621"/>
      <c r="K20" s="621"/>
      <c r="L20" s="621"/>
      <c r="M20" s="621"/>
      <c r="N20" s="621"/>
      <c r="O20" s="621"/>
      <c r="P20" s="621"/>
      <c r="Q20" s="622"/>
      <c r="R20" s="623">
        <v>1763304</v>
      </c>
      <c r="S20" s="626"/>
      <c r="T20" s="626"/>
      <c r="U20" s="626"/>
      <c r="V20" s="626"/>
      <c r="W20" s="626"/>
      <c r="X20" s="626"/>
      <c r="Y20" s="627"/>
      <c r="Z20" s="685">
        <v>1.1000000000000001</v>
      </c>
      <c r="AA20" s="685"/>
      <c r="AB20" s="685"/>
      <c r="AC20" s="685"/>
      <c r="AD20" s="686" t="s">
        <v>231</v>
      </c>
      <c r="AE20" s="686"/>
      <c r="AF20" s="686"/>
      <c r="AG20" s="686"/>
      <c r="AH20" s="686"/>
      <c r="AI20" s="686"/>
      <c r="AJ20" s="686"/>
      <c r="AK20" s="686"/>
      <c r="AL20" s="628" t="s">
        <v>231</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v>7730740</v>
      </c>
      <c r="BH20" s="626"/>
      <c r="BI20" s="626"/>
      <c r="BJ20" s="626"/>
      <c r="BK20" s="626"/>
      <c r="BL20" s="626"/>
      <c r="BM20" s="626"/>
      <c r="BN20" s="627"/>
      <c r="BO20" s="685">
        <v>10.3</v>
      </c>
      <c r="BP20" s="685"/>
      <c r="BQ20" s="685"/>
      <c r="BR20" s="685"/>
      <c r="BS20" s="631" t="s">
        <v>130</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162482080</v>
      </c>
      <c r="CS20" s="626"/>
      <c r="CT20" s="626"/>
      <c r="CU20" s="626"/>
      <c r="CV20" s="626"/>
      <c r="CW20" s="626"/>
      <c r="CX20" s="626"/>
      <c r="CY20" s="627"/>
      <c r="CZ20" s="685">
        <v>100</v>
      </c>
      <c r="DA20" s="685"/>
      <c r="DB20" s="685"/>
      <c r="DC20" s="685"/>
      <c r="DD20" s="631">
        <v>22767157</v>
      </c>
      <c r="DE20" s="626"/>
      <c r="DF20" s="626"/>
      <c r="DG20" s="626"/>
      <c r="DH20" s="626"/>
      <c r="DI20" s="626"/>
      <c r="DJ20" s="626"/>
      <c r="DK20" s="626"/>
      <c r="DL20" s="626"/>
      <c r="DM20" s="626"/>
      <c r="DN20" s="626"/>
      <c r="DO20" s="626"/>
      <c r="DP20" s="627"/>
      <c r="DQ20" s="631">
        <v>110403081</v>
      </c>
      <c r="DR20" s="626"/>
      <c r="DS20" s="626"/>
      <c r="DT20" s="626"/>
      <c r="DU20" s="626"/>
      <c r="DV20" s="626"/>
      <c r="DW20" s="626"/>
      <c r="DX20" s="626"/>
      <c r="DY20" s="626"/>
      <c r="DZ20" s="626"/>
      <c r="EA20" s="626"/>
      <c r="EB20" s="626"/>
      <c r="EC20" s="666"/>
    </row>
    <row r="21" spans="2:133" ht="11.25" customHeight="1" x14ac:dyDescent="0.15">
      <c r="B21" s="620" t="s">
        <v>274</v>
      </c>
      <c r="C21" s="621"/>
      <c r="D21" s="621"/>
      <c r="E21" s="621"/>
      <c r="F21" s="621"/>
      <c r="G21" s="621"/>
      <c r="H21" s="621"/>
      <c r="I21" s="621"/>
      <c r="J21" s="621"/>
      <c r="K21" s="621"/>
      <c r="L21" s="621"/>
      <c r="M21" s="621"/>
      <c r="N21" s="621"/>
      <c r="O21" s="621"/>
      <c r="P21" s="621"/>
      <c r="Q21" s="622"/>
      <c r="R21" s="623">
        <v>69</v>
      </c>
      <c r="S21" s="626"/>
      <c r="T21" s="626"/>
      <c r="U21" s="626"/>
      <c r="V21" s="626"/>
      <c r="W21" s="626"/>
      <c r="X21" s="626"/>
      <c r="Y21" s="627"/>
      <c r="Z21" s="685">
        <v>0</v>
      </c>
      <c r="AA21" s="685"/>
      <c r="AB21" s="685"/>
      <c r="AC21" s="685"/>
      <c r="AD21" s="686" t="s">
        <v>130</v>
      </c>
      <c r="AE21" s="686"/>
      <c r="AF21" s="686"/>
      <c r="AG21" s="686"/>
      <c r="AH21" s="686"/>
      <c r="AI21" s="686"/>
      <c r="AJ21" s="686"/>
      <c r="AK21" s="686"/>
      <c r="AL21" s="628" t="s">
        <v>130</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v>103645</v>
      </c>
      <c r="BH21" s="626"/>
      <c r="BI21" s="626"/>
      <c r="BJ21" s="626"/>
      <c r="BK21" s="626"/>
      <c r="BL21" s="626"/>
      <c r="BM21" s="626"/>
      <c r="BN21" s="627"/>
      <c r="BO21" s="685">
        <v>0.1</v>
      </c>
      <c r="BP21" s="685"/>
      <c r="BQ21" s="685"/>
      <c r="BR21" s="685"/>
      <c r="BS21" s="631" t="s">
        <v>231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276</v>
      </c>
      <c r="C22" s="621"/>
      <c r="D22" s="621"/>
      <c r="E22" s="621"/>
      <c r="F22" s="621"/>
      <c r="G22" s="621"/>
      <c r="H22" s="621"/>
      <c r="I22" s="621"/>
      <c r="J22" s="621"/>
      <c r="K22" s="621"/>
      <c r="L22" s="621"/>
      <c r="M22" s="621"/>
      <c r="N22" s="621"/>
      <c r="O22" s="621"/>
      <c r="P22" s="621"/>
      <c r="Q22" s="622"/>
      <c r="R22" s="623">
        <v>103491629</v>
      </c>
      <c r="S22" s="626"/>
      <c r="T22" s="626"/>
      <c r="U22" s="626"/>
      <c r="V22" s="626"/>
      <c r="W22" s="626"/>
      <c r="X22" s="626"/>
      <c r="Y22" s="627"/>
      <c r="Z22" s="685">
        <v>62.3</v>
      </c>
      <c r="AA22" s="685"/>
      <c r="AB22" s="685"/>
      <c r="AC22" s="685"/>
      <c r="AD22" s="686">
        <v>97786310</v>
      </c>
      <c r="AE22" s="686"/>
      <c r="AF22" s="686"/>
      <c r="AG22" s="686"/>
      <c r="AH22" s="686"/>
      <c r="AI22" s="686"/>
      <c r="AJ22" s="686"/>
      <c r="AK22" s="686"/>
      <c r="AL22" s="628">
        <v>99.9</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v>3685149</v>
      </c>
      <c r="BH22" s="626"/>
      <c r="BI22" s="626"/>
      <c r="BJ22" s="626"/>
      <c r="BK22" s="626"/>
      <c r="BL22" s="626"/>
      <c r="BM22" s="626"/>
      <c r="BN22" s="627"/>
      <c r="BO22" s="685">
        <v>4.9000000000000004</v>
      </c>
      <c r="BP22" s="685"/>
      <c r="BQ22" s="685"/>
      <c r="BR22" s="685"/>
      <c r="BS22" s="631" t="s">
        <v>130</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279</v>
      </c>
      <c r="C23" s="621"/>
      <c r="D23" s="621"/>
      <c r="E23" s="621"/>
      <c r="F23" s="621"/>
      <c r="G23" s="621"/>
      <c r="H23" s="621"/>
      <c r="I23" s="621"/>
      <c r="J23" s="621"/>
      <c r="K23" s="621"/>
      <c r="L23" s="621"/>
      <c r="M23" s="621"/>
      <c r="N23" s="621"/>
      <c r="O23" s="621"/>
      <c r="P23" s="621"/>
      <c r="Q23" s="622"/>
      <c r="R23" s="623">
        <v>59651</v>
      </c>
      <c r="S23" s="626"/>
      <c r="T23" s="626"/>
      <c r="U23" s="626"/>
      <c r="V23" s="626"/>
      <c r="W23" s="626"/>
      <c r="X23" s="626"/>
      <c r="Y23" s="627"/>
      <c r="Z23" s="685">
        <v>0</v>
      </c>
      <c r="AA23" s="685"/>
      <c r="AB23" s="685"/>
      <c r="AC23" s="685"/>
      <c r="AD23" s="686">
        <v>59651</v>
      </c>
      <c r="AE23" s="686"/>
      <c r="AF23" s="686"/>
      <c r="AG23" s="686"/>
      <c r="AH23" s="686"/>
      <c r="AI23" s="686"/>
      <c r="AJ23" s="686"/>
      <c r="AK23" s="686"/>
      <c r="AL23" s="628">
        <v>0.1</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v>3941946</v>
      </c>
      <c r="BH23" s="626"/>
      <c r="BI23" s="626"/>
      <c r="BJ23" s="626"/>
      <c r="BK23" s="626"/>
      <c r="BL23" s="626"/>
      <c r="BM23" s="626"/>
      <c r="BN23" s="627"/>
      <c r="BO23" s="685">
        <v>5.3</v>
      </c>
      <c r="BP23" s="685"/>
      <c r="BQ23" s="685"/>
      <c r="BR23" s="685"/>
      <c r="BS23" s="631" t="s">
        <v>130</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x14ac:dyDescent="0.15">
      <c r="B24" s="620" t="s">
        <v>286</v>
      </c>
      <c r="C24" s="621"/>
      <c r="D24" s="621"/>
      <c r="E24" s="621"/>
      <c r="F24" s="621"/>
      <c r="G24" s="621"/>
      <c r="H24" s="621"/>
      <c r="I24" s="621"/>
      <c r="J24" s="621"/>
      <c r="K24" s="621"/>
      <c r="L24" s="621"/>
      <c r="M24" s="621"/>
      <c r="N24" s="621"/>
      <c r="O24" s="621"/>
      <c r="P24" s="621"/>
      <c r="Q24" s="622"/>
      <c r="R24" s="623">
        <v>171887</v>
      </c>
      <c r="S24" s="626"/>
      <c r="T24" s="626"/>
      <c r="U24" s="626"/>
      <c r="V24" s="626"/>
      <c r="W24" s="626"/>
      <c r="X24" s="626"/>
      <c r="Y24" s="627"/>
      <c r="Z24" s="685">
        <v>0.1</v>
      </c>
      <c r="AA24" s="685"/>
      <c r="AB24" s="685"/>
      <c r="AC24" s="685"/>
      <c r="AD24" s="686" t="s">
        <v>231</v>
      </c>
      <c r="AE24" s="686"/>
      <c r="AF24" s="686"/>
      <c r="AG24" s="686"/>
      <c r="AH24" s="686"/>
      <c r="AI24" s="686"/>
      <c r="AJ24" s="686"/>
      <c r="AK24" s="686"/>
      <c r="AL24" s="628" t="s">
        <v>130</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231</v>
      </c>
      <c r="BH24" s="626"/>
      <c r="BI24" s="626"/>
      <c r="BJ24" s="626"/>
      <c r="BK24" s="626"/>
      <c r="BL24" s="626"/>
      <c r="BM24" s="626"/>
      <c r="BN24" s="627"/>
      <c r="BO24" s="685" t="s">
        <v>130</v>
      </c>
      <c r="BP24" s="685"/>
      <c r="BQ24" s="685"/>
      <c r="BR24" s="685"/>
      <c r="BS24" s="631" t="s">
        <v>130</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78208456</v>
      </c>
      <c r="CS24" s="689"/>
      <c r="CT24" s="689"/>
      <c r="CU24" s="689"/>
      <c r="CV24" s="689"/>
      <c r="CW24" s="689"/>
      <c r="CX24" s="689"/>
      <c r="CY24" s="735"/>
      <c r="CZ24" s="736">
        <v>48.1</v>
      </c>
      <c r="DA24" s="705"/>
      <c r="DB24" s="705"/>
      <c r="DC24" s="739"/>
      <c r="DD24" s="734">
        <v>53746354</v>
      </c>
      <c r="DE24" s="689"/>
      <c r="DF24" s="689"/>
      <c r="DG24" s="689"/>
      <c r="DH24" s="689"/>
      <c r="DI24" s="689"/>
      <c r="DJ24" s="689"/>
      <c r="DK24" s="735"/>
      <c r="DL24" s="734">
        <v>53599119</v>
      </c>
      <c r="DM24" s="689"/>
      <c r="DN24" s="689"/>
      <c r="DO24" s="689"/>
      <c r="DP24" s="689"/>
      <c r="DQ24" s="689"/>
      <c r="DR24" s="689"/>
      <c r="DS24" s="689"/>
      <c r="DT24" s="689"/>
      <c r="DU24" s="689"/>
      <c r="DV24" s="735"/>
      <c r="DW24" s="736">
        <v>51.2</v>
      </c>
      <c r="DX24" s="705"/>
      <c r="DY24" s="705"/>
      <c r="DZ24" s="705"/>
      <c r="EA24" s="705"/>
      <c r="EB24" s="705"/>
      <c r="EC24" s="737"/>
    </row>
    <row r="25" spans="2:133" ht="11.25" customHeight="1" x14ac:dyDescent="0.15">
      <c r="B25" s="620" t="s">
        <v>289</v>
      </c>
      <c r="C25" s="621"/>
      <c r="D25" s="621"/>
      <c r="E25" s="621"/>
      <c r="F25" s="621"/>
      <c r="G25" s="621"/>
      <c r="H25" s="621"/>
      <c r="I25" s="621"/>
      <c r="J25" s="621"/>
      <c r="K25" s="621"/>
      <c r="L25" s="621"/>
      <c r="M25" s="621"/>
      <c r="N25" s="621"/>
      <c r="O25" s="621"/>
      <c r="P25" s="621"/>
      <c r="Q25" s="622"/>
      <c r="R25" s="623">
        <v>3085207</v>
      </c>
      <c r="S25" s="626"/>
      <c r="T25" s="626"/>
      <c r="U25" s="626"/>
      <c r="V25" s="626"/>
      <c r="W25" s="626"/>
      <c r="X25" s="626"/>
      <c r="Y25" s="627"/>
      <c r="Z25" s="685">
        <v>1.9</v>
      </c>
      <c r="AA25" s="685"/>
      <c r="AB25" s="685"/>
      <c r="AC25" s="685"/>
      <c r="AD25" s="686">
        <v>5645</v>
      </c>
      <c r="AE25" s="686"/>
      <c r="AF25" s="686"/>
      <c r="AG25" s="686"/>
      <c r="AH25" s="686"/>
      <c r="AI25" s="686"/>
      <c r="AJ25" s="686"/>
      <c r="AK25" s="686"/>
      <c r="AL25" s="628">
        <v>0</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130</v>
      </c>
      <c r="BH25" s="626"/>
      <c r="BI25" s="626"/>
      <c r="BJ25" s="626"/>
      <c r="BK25" s="626"/>
      <c r="BL25" s="626"/>
      <c r="BM25" s="626"/>
      <c r="BN25" s="627"/>
      <c r="BO25" s="685" t="s">
        <v>130</v>
      </c>
      <c r="BP25" s="685"/>
      <c r="BQ25" s="685"/>
      <c r="BR25" s="685"/>
      <c r="BS25" s="631" t="s">
        <v>130</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23162447</v>
      </c>
      <c r="CS25" s="624"/>
      <c r="CT25" s="624"/>
      <c r="CU25" s="624"/>
      <c r="CV25" s="624"/>
      <c r="CW25" s="624"/>
      <c r="CX25" s="624"/>
      <c r="CY25" s="625"/>
      <c r="CZ25" s="628">
        <v>14.3</v>
      </c>
      <c r="DA25" s="657"/>
      <c r="DB25" s="657"/>
      <c r="DC25" s="658"/>
      <c r="DD25" s="631">
        <v>21036531</v>
      </c>
      <c r="DE25" s="624"/>
      <c r="DF25" s="624"/>
      <c r="DG25" s="624"/>
      <c r="DH25" s="624"/>
      <c r="DI25" s="624"/>
      <c r="DJ25" s="624"/>
      <c r="DK25" s="625"/>
      <c r="DL25" s="631">
        <v>20902290</v>
      </c>
      <c r="DM25" s="624"/>
      <c r="DN25" s="624"/>
      <c r="DO25" s="624"/>
      <c r="DP25" s="624"/>
      <c r="DQ25" s="624"/>
      <c r="DR25" s="624"/>
      <c r="DS25" s="624"/>
      <c r="DT25" s="624"/>
      <c r="DU25" s="624"/>
      <c r="DV25" s="625"/>
      <c r="DW25" s="628">
        <v>20</v>
      </c>
      <c r="DX25" s="657"/>
      <c r="DY25" s="657"/>
      <c r="DZ25" s="657"/>
      <c r="EA25" s="657"/>
      <c r="EB25" s="657"/>
      <c r="EC25" s="659"/>
    </row>
    <row r="26" spans="2:133" ht="11.25" customHeight="1" x14ac:dyDescent="0.15">
      <c r="B26" s="620" t="s">
        <v>292</v>
      </c>
      <c r="C26" s="621"/>
      <c r="D26" s="621"/>
      <c r="E26" s="621"/>
      <c r="F26" s="621"/>
      <c r="G26" s="621"/>
      <c r="H26" s="621"/>
      <c r="I26" s="621"/>
      <c r="J26" s="621"/>
      <c r="K26" s="621"/>
      <c r="L26" s="621"/>
      <c r="M26" s="621"/>
      <c r="N26" s="621"/>
      <c r="O26" s="621"/>
      <c r="P26" s="621"/>
      <c r="Q26" s="622"/>
      <c r="R26" s="623">
        <v>370649</v>
      </c>
      <c r="S26" s="626"/>
      <c r="T26" s="626"/>
      <c r="U26" s="626"/>
      <c r="V26" s="626"/>
      <c r="W26" s="626"/>
      <c r="X26" s="626"/>
      <c r="Y26" s="627"/>
      <c r="Z26" s="685">
        <v>0.2</v>
      </c>
      <c r="AA26" s="685"/>
      <c r="AB26" s="685"/>
      <c r="AC26" s="685"/>
      <c r="AD26" s="686" t="s">
        <v>130</v>
      </c>
      <c r="AE26" s="686"/>
      <c r="AF26" s="686"/>
      <c r="AG26" s="686"/>
      <c r="AH26" s="686"/>
      <c r="AI26" s="686"/>
      <c r="AJ26" s="686"/>
      <c r="AK26" s="686"/>
      <c r="AL26" s="628" t="s">
        <v>130</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130</v>
      </c>
      <c r="BH26" s="626"/>
      <c r="BI26" s="626"/>
      <c r="BJ26" s="626"/>
      <c r="BK26" s="626"/>
      <c r="BL26" s="626"/>
      <c r="BM26" s="626"/>
      <c r="BN26" s="627"/>
      <c r="BO26" s="685" t="s">
        <v>130</v>
      </c>
      <c r="BP26" s="685"/>
      <c r="BQ26" s="685"/>
      <c r="BR26" s="685"/>
      <c r="BS26" s="631" t="s">
        <v>231</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17057205</v>
      </c>
      <c r="CS26" s="626"/>
      <c r="CT26" s="626"/>
      <c r="CU26" s="626"/>
      <c r="CV26" s="626"/>
      <c r="CW26" s="626"/>
      <c r="CX26" s="626"/>
      <c r="CY26" s="627"/>
      <c r="CZ26" s="628">
        <v>10.5</v>
      </c>
      <c r="DA26" s="657"/>
      <c r="DB26" s="657"/>
      <c r="DC26" s="658"/>
      <c r="DD26" s="631">
        <v>15231408</v>
      </c>
      <c r="DE26" s="626"/>
      <c r="DF26" s="626"/>
      <c r="DG26" s="626"/>
      <c r="DH26" s="626"/>
      <c r="DI26" s="626"/>
      <c r="DJ26" s="626"/>
      <c r="DK26" s="627"/>
      <c r="DL26" s="631" t="s">
        <v>231</v>
      </c>
      <c r="DM26" s="626"/>
      <c r="DN26" s="626"/>
      <c r="DO26" s="626"/>
      <c r="DP26" s="626"/>
      <c r="DQ26" s="626"/>
      <c r="DR26" s="626"/>
      <c r="DS26" s="626"/>
      <c r="DT26" s="626"/>
      <c r="DU26" s="626"/>
      <c r="DV26" s="627"/>
      <c r="DW26" s="628" t="s">
        <v>231</v>
      </c>
      <c r="DX26" s="657"/>
      <c r="DY26" s="657"/>
      <c r="DZ26" s="657"/>
      <c r="EA26" s="657"/>
      <c r="EB26" s="657"/>
      <c r="EC26" s="659"/>
    </row>
    <row r="27" spans="2:133" ht="11.25" customHeight="1" x14ac:dyDescent="0.15">
      <c r="B27" s="620" t="s">
        <v>295</v>
      </c>
      <c r="C27" s="621"/>
      <c r="D27" s="621"/>
      <c r="E27" s="621"/>
      <c r="F27" s="621"/>
      <c r="G27" s="621"/>
      <c r="H27" s="621"/>
      <c r="I27" s="621"/>
      <c r="J27" s="621"/>
      <c r="K27" s="621"/>
      <c r="L27" s="621"/>
      <c r="M27" s="621"/>
      <c r="N27" s="621"/>
      <c r="O27" s="621"/>
      <c r="P27" s="621"/>
      <c r="Q27" s="622"/>
      <c r="R27" s="623">
        <v>21602661</v>
      </c>
      <c r="S27" s="626"/>
      <c r="T27" s="626"/>
      <c r="U27" s="626"/>
      <c r="V27" s="626"/>
      <c r="W27" s="626"/>
      <c r="X27" s="626"/>
      <c r="Y27" s="627"/>
      <c r="Z27" s="685">
        <v>13</v>
      </c>
      <c r="AA27" s="685"/>
      <c r="AB27" s="685"/>
      <c r="AC27" s="685"/>
      <c r="AD27" s="686" t="s">
        <v>130</v>
      </c>
      <c r="AE27" s="686"/>
      <c r="AF27" s="686"/>
      <c r="AG27" s="686"/>
      <c r="AH27" s="686"/>
      <c r="AI27" s="686"/>
      <c r="AJ27" s="686"/>
      <c r="AK27" s="686"/>
      <c r="AL27" s="628" t="s">
        <v>130</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74893970</v>
      </c>
      <c r="BH27" s="626"/>
      <c r="BI27" s="626"/>
      <c r="BJ27" s="626"/>
      <c r="BK27" s="626"/>
      <c r="BL27" s="626"/>
      <c r="BM27" s="626"/>
      <c r="BN27" s="627"/>
      <c r="BO27" s="685">
        <v>100</v>
      </c>
      <c r="BP27" s="685"/>
      <c r="BQ27" s="685"/>
      <c r="BR27" s="685"/>
      <c r="BS27" s="631">
        <v>1579255</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32710265</v>
      </c>
      <c r="CS27" s="624"/>
      <c r="CT27" s="624"/>
      <c r="CU27" s="624"/>
      <c r="CV27" s="624"/>
      <c r="CW27" s="624"/>
      <c r="CX27" s="624"/>
      <c r="CY27" s="625"/>
      <c r="CZ27" s="628">
        <v>20.100000000000001</v>
      </c>
      <c r="DA27" s="657"/>
      <c r="DB27" s="657"/>
      <c r="DC27" s="658"/>
      <c r="DD27" s="631">
        <v>11778727</v>
      </c>
      <c r="DE27" s="624"/>
      <c r="DF27" s="624"/>
      <c r="DG27" s="624"/>
      <c r="DH27" s="624"/>
      <c r="DI27" s="624"/>
      <c r="DJ27" s="624"/>
      <c r="DK27" s="625"/>
      <c r="DL27" s="631">
        <v>11765733</v>
      </c>
      <c r="DM27" s="624"/>
      <c r="DN27" s="624"/>
      <c r="DO27" s="624"/>
      <c r="DP27" s="624"/>
      <c r="DQ27" s="624"/>
      <c r="DR27" s="624"/>
      <c r="DS27" s="624"/>
      <c r="DT27" s="624"/>
      <c r="DU27" s="624"/>
      <c r="DV27" s="625"/>
      <c r="DW27" s="628">
        <v>11.2</v>
      </c>
      <c r="DX27" s="657"/>
      <c r="DY27" s="657"/>
      <c r="DZ27" s="657"/>
      <c r="EA27" s="657"/>
      <c r="EB27" s="657"/>
      <c r="EC27" s="659"/>
    </row>
    <row r="28" spans="2:133" ht="11.25" customHeight="1" x14ac:dyDescent="0.15">
      <c r="B28" s="728" t="s">
        <v>298</v>
      </c>
      <c r="C28" s="729"/>
      <c r="D28" s="729"/>
      <c r="E28" s="729"/>
      <c r="F28" s="729"/>
      <c r="G28" s="729"/>
      <c r="H28" s="729"/>
      <c r="I28" s="729"/>
      <c r="J28" s="729"/>
      <c r="K28" s="729"/>
      <c r="L28" s="729"/>
      <c r="M28" s="729"/>
      <c r="N28" s="729"/>
      <c r="O28" s="729"/>
      <c r="P28" s="729"/>
      <c r="Q28" s="730"/>
      <c r="R28" s="623" t="s">
        <v>231</v>
      </c>
      <c r="S28" s="626"/>
      <c r="T28" s="626"/>
      <c r="U28" s="626"/>
      <c r="V28" s="626"/>
      <c r="W28" s="626"/>
      <c r="X28" s="626"/>
      <c r="Y28" s="627"/>
      <c r="Z28" s="685" t="s">
        <v>231</v>
      </c>
      <c r="AA28" s="685"/>
      <c r="AB28" s="685"/>
      <c r="AC28" s="685"/>
      <c r="AD28" s="686" t="s">
        <v>130</v>
      </c>
      <c r="AE28" s="686"/>
      <c r="AF28" s="686"/>
      <c r="AG28" s="686"/>
      <c r="AH28" s="686"/>
      <c r="AI28" s="686"/>
      <c r="AJ28" s="686"/>
      <c r="AK28" s="686"/>
      <c r="AL28" s="628" t="s">
        <v>130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22335744</v>
      </c>
      <c r="CS28" s="626"/>
      <c r="CT28" s="626"/>
      <c r="CU28" s="626"/>
      <c r="CV28" s="626"/>
      <c r="CW28" s="626"/>
      <c r="CX28" s="626"/>
      <c r="CY28" s="627"/>
      <c r="CZ28" s="628">
        <v>13.7</v>
      </c>
      <c r="DA28" s="657"/>
      <c r="DB28" s="657"/>
      <c r="DC28" s="658"/>
      <c r="DD28" s="631">
        <v>20931096</v>
      </c>
      <c r="DE28" s="626"/>
      <c r="DF28" s="626"/>
      <c r="DG28" s="626"/>
      <c r="DH28" s="626"/>
      <c r="DI28" s="626"/>
      <c r="DJ28" s="626"/>
      <c r="DK28" s="627"/>
      <c r="DL28" s="631">
        <v>20931096</v>
      </c>
      <c r="DM28" s="626"/>
      <c r="DN28" s="626"/>
      <c r="DO28" s="626"/>
      <c r="DP28" s="626"/>
      <c r="DQ28" s="626"/>
      <c r="DR28" s="626"/>
      <c r="DS28" s="626"/>
      <c r="DT28" s="626"/>
      <c r="DU28" s="626"/>
      <c r="DV28" s="627"/>
      <c r="DW28" s="628">
        <v>20</v>
      </c>
      <c r="DX28" s="657"/>
      <c r="DY28" s="657"/>
      <c r="DZ28" s="657"/>
      <c r="EA28" s="657"/>
      <c r="EB28" s="657"/>
      <c r="EC28" s="659"/>
    </row>
    <row r="29" spans="2:133" ht="11.25" customHeight="1" x14ac:dyDescent="0.15">
      <c r="B29" s="620" t="s">
        <v>300</v>
      </c>
      <c r="C29" s="621"/>
      <c r="D29" s="621"/>
      <c r="E29" s="621"/>
      <c r="F29" s="621"/>
      <c r="G29" s="621"/>
      <c r="H29" s="621"/>
      <c r="I29" s="621"/>
      <c r="J29" s="621"/>
      <c r="K29" s="621"/>
      <c r="L29" s="621"/>
      <c r="M29" s="621"/>
      <c r="N29" s="621"/>
      <c r="O29" s="621"/>
      <c r="P29" s="621"/>
      <c r="Q29" s="622"/>
      <c r="R29" s="623">
        <v>11040827</v>
      </c>
      <c r="S29" s="626"/>
      <c r="T29" s="626"/>
      <c r="U29" s="626"/>
      <c r="V29" s="626"/>
      <c r="W29" s="626"/>
      <c r="X29" s="626"/>
      <c r="Y29" s="627"/>
      <c r="Z29" s="685">
        <v>6.6</v>
      </c>
      <c r="AA29" s="685"/>
      <c r="AB29" s="685"/>
      <c r="AC29" s="685"/>
      <c r="AD29" s="686" t="s">
        <v>231</v>
      </c>
      <c r="AE29" s="686"/>
      <c r="AF29" s="686"/>
      <c r="AG29" s="686"/>
      <c r="AH29" s="686"/>
      <c r="AI29" s="686"/>
      <c r="AJ29" s="686"/>
      <c r="AK29" s="686"/>
      <c r="AL29" s="628" t="s">
        <v>231</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70</v>
      </c>
      <c r="CG29" s="664"/>
      <c r="CH29" s="664"/>
      <c r="CI29" s="664"/>
      <c r="CJ29" s="664"/>
      <c r="CK29" s="664"/>
      <c r="CL29" s="664"/>
      <c r="CM29" s="664"/>
      <c r="CN29" s="664"/>
      <c r="CO29" s="664"/>
      <c r="CP29" s="664"/>
      <c r="CQ29" s="665"/>
      <c r="CR29" s="623">
        <v>22335166</v>
      </c>
      <c r="CS29" s="624"/>
      <c r="CT29" s="624"/>
      <c r="CU29" s="624"/>
      <c r="CV29" s="624"/>
      <c r="CW29" s="624"/>
      <c r="CX29" s="624"/>
      <c r="CY29" s="625"/>
      <c r="CZ29" s="628">
        <v>13.7</v>
      </c>
      <c r="DA29" s="657"/>
      <c r="DB29" s="657"/>
      <c r="DC29" s="658"/>
      <c r="DD29" s="631">
        <v>20930518</v>
      </c>
      <c r="DE29" s="624"/>
      <c r="DF29" s="624"/>
      <c r="DG29" s="624"/>
      <c r="DH29" s="624"/>
      <c r="DI29" s="624"/>
      <c r="DJ29" s="624"/>
      <c r="DK29" s="625"/>
      <c r="DL29" s="631">
        <v>20930518</v>
      </c>
      <c r="DM29" s="624"/>
      <c r="DN29" s="624"/>
      <c r="DO29" s="624"/>
      <c r="DP29" s="624"/>
      <c r="DQ29" s="624"/>
      <c r="DR29" s="624"/>
      <c r="DS29" s="624"/>
      <c r="DT29" s="624"/>
      <c r="DU29" s="624"/>
      <c r="DV29" s="625"/>
      <c r="DW29" s="628">
        <v>20</v>
      </c>
      <c r="DX29" s="657"/>
      <c r="DY29" s="657"/>
      <c r="DZ29" s="657"/>
      <c r="EA29" s="657"/>
      <c r="EB29" s="657"/>
      <c r="EC29" s="659"/>
    </row>
    <row r="30" spans="2:133" ht="11.25" customHeight="1" x14ac:dyDescent="0.15">
      <c r="B30" s="620" t="s">
        <v>304</v>
      </c>
      <c r="C30" s="621"/>
      <c r="D30" s="621"/>
      <c r="E30" s="621"/>
      <c r="F30" s="621"/>
      <c r="G30" s="621"/>
      <c r="H30" s="621"/>
      <c r="I30" s="621"/>
      <c r="J30" s="621"/>
      <c r="K30" s="621"/>
      <c r="L30" s="621"/>
      <c r="M30" s="621"/>
      <c r="N30" s="621"/>
      <c r="O30" s="621"/>
      <c r="P30" s="621"/>
      <c r="Q30" s="622"/>
      <c r="R30" s="623">
        <v>627159</v>
      </c>
      <c r="S30" s="626"/>
      <c r="T30" s="626"/>
      <c r="U30" s="626"/>
      <c r="V30" s="626"/>
      <c r="W30" s="626"/>
      <c r="X30" s="626"/>
      <c r="Y30" s="627"/>
      <c r="Z30" s="685">
        <v>0.4</v>
      </c>
      <c r="AA30" s="685"/>
      <c r="AB30" s="685"/>
      <c r="AC30" s="685"/>
      <c r="AD30" s="686">
        <v>9375</v>
      </c>
      <c r="AE30" s="686"/>
      <c r="AF30" s="686"/>
      <c r="AG30" s="686"/>
      <c r="AH30" s="686"/>
      <c r="AI30" s="686"/>
      <c r="AJ30" s="686"/>
      <c r="AK30" s="686"/>
      <c r="AL30" s="628">
        <v>0</v>
      </c>
      <c r="AM30" s="629"/>
      <c r="AN30" s="629"/>
      <c r="AO30" s="687"/>
      <c r="AP30" s="713" t="s">
        <v>305</v>
      </c>
      <c r="AQ30" s="714"/>
      <c r="AR30" s="714"/>
      <c r="AS30" s="714"/>
      <c r="AT30" s="719" t="s">
        <v>306</v>
      </c>
      <c r="AU30" s="230"/>
      <c r="AV30" s="230"/>
      <c r="AW30" s="230"/>
      <c r="AX30" s="722" t="s">
        <v>186</v>
      </c>
      <c r="AY30" s="723"/>
      <c r="AZ30" s="723"/>
      <c r="BA30" s="723"/>
      <c r="BB30" s="723"/>
      <c r="BC30" s="723"/>
      <c r="BD30" s="723"/>
      <c r="BE30" s="723"/>
      <c r="BF30" s="724"/>
      <c r="BG30" s="703">
        <v>99.1</v>
      </c>
      <c r="BH30" s="704"/>
      <c r="BI30" s="704"/>
      <c r="BJ30" s="704"/>
      <c r="BK30" s="704"/>
      <c r="BL30" s="704"/>
      <c r="BM30" s="705">
        <v>95.4</v>
      </c>
      <c r="BN30" s="704"/>
      <c r="BO30" s="704"/>
      <c r="BP30" s="704"/>
      <c r="BQ30" s="706"/>
      <c r="BR30" s="703">
        <v>99</v>
      </c>
      <c r="BS30" s="704"/>
      <c r="BT30" s="704"/>
      <c r="BU30" s="704"/>
      <c r="BV30" s="704"/>
      <c r="BW30" s="704"/>
      <c r="BX30" s="705">
        <v>94.9</v>
      </c>
      <c r="BY30" s="704"/>
      <c r="BZ30" s="704"/>
      <c r="CA30" s="704"/>
      <c r="CB30" s="706"/>
      <c r="CD30" s="709"/>
      <c r="CE30" s="710"/>
      <c r="CF30" s="667" t="s">
        <v>307</v>
      </c>
      <c r="CG30" s="664"/>
      <c r="CH30" s="664"/>
      <c r="CI30" s="664"/>
      <c r="CJ30" s="664"/>
      <c r="CK30" s="664"/>
      <c r="CL30" s="664"/>
      <c r="CM30" s="664"/>
      <c r="CN30" s="664"/>
      <c r="CO30" s="664"/>
      <c r="CP30" s="664"/>
      <c r="CQ30" s="665"/>
      <c r="CR30" s="623">
        <v>20520001</v>
      </c>
      <c r="CS30" s="626"/>
      <c r="CT30" s="626"/>
      <c r="CU30" s="626"/>
      <c r="CV30" s="626"/>
      <c r="CW30" s="626"/>
      <c r="CX30" s="626"/>
      <c r="CY30" s="627"/>
      <c r="CZ30" s="628">
        <v>12.6</v>
      </c>
      <c r="DA30" s="657"/>
      <c r="DB30" s="657"/>
      <c r="DC30" s="658"/>
      <c r="DD30" s="631">
        <v>19200391</v>
      </c>
      <c r="DE30" s="626"/>
      <c r="DF30" s="626"/>
      <c r="DG30" s="626"/>
      <c r="DH30" s="626"/>
      <c r="DI30" s="626"/>
      <c r="DJ30" s="626"/>
      <c r="DK30" s="627"/>
      <c r="DL30" s="631">
        <v>19200391</v>
      </c>
      <c r="DM30" s="626"/>
      <c r="DN30" s="626"/>
      <c r="DO30" s="626"/>
      <c r="DP30" s="626"/>
      <c r="DQ30" s="626"/>
      <c r="DR30" s="626"/>
      <c r="DS30" s="626"/>
      <c r="DT30" s="626"/>
      <c r="DU30" s="626"/>
      <c r="DV30" s="627"/>
      <c r="DW30" s="628">
        <v>18.3</v>
      </c>
      <c r="DX30" s="657"/>
      <c r="DY30" s="657"/>
      <c r="DZ30" s="657"/>
      <c r="EA30" s="657"/>
      <c r="EB30" s="657"/>
      <c r="EC30" s="659"/>
    </row>
    <row r="31" spans="2:133" ht="11.25" customHeight="1" x14ac:dyDescent="0.15">
      <c r="B31" s="620" t="s">
        <v>308</v>
      </c>
      <c r="C31" s="621"/>
      <c r="D31" s="621"/>
      <c r="E31" s="621"/>
      <c r="F31" s="621"/>
      <c r="G31" s="621"/>
      <c r="H31" s="621"/>
      <c r="I31" s="621"/>
      <c r="J31" s="621"/>
      <c r="K31" s="621"/>
      <c r="L31" s="621"/>
      <c r="M31" s="621"/>
      <c r="N31" s="621"/>
      <c r="O31" s="621"/>
      <c r="P31" s="621"/>
      <c r="Q31" s="622"/>
      <c r="R31" s="623">
        <v>290717</v>
      </c>
      <c r="S31" s="626"/>
      <c r="T31" s="626"/>
      <c r="U31" s="626"/>
      <c r="V31" s="626"/>
      <c r="W31" s="626"/>
      <c r="X31" s="626"/>
      <c r="Y31" s="627"/>
      <c r="Z31" s="685">
        <v>0.2</v>
      </c>
      <c r="AA31" s="685"/>
      <c r="AB31" s="685"/>
      <c r="AC31" s="685"/>
      <c r="AD31" s="686" t="s">
        <v>130</v>
      </c>
      <c r="AE31" s="686"/>
      <c r="AF31" s="686"/>
      <c r="AG31" s="686"/>
      <c r="AH31" s="686"/>
      <c r="AI31" s="686"/>
      <c r="AJ31" s="686"/>
      <c r="AK31" s="686"/>
      <c r="AL31" s="628" t="s">
        <v>231</v>
      </c>
      <c r="AM31" s="629"/>
      <c r="AN31" s="629"/>
      <c r="AO31" s="687"/>
      <c r="AP31" s="715"/>
      <c r="AQ31" s="716"/>
      <c r="AR31" s="716"/>
      <c r="AS31" s="716"/>
      <c r="AT31" s="720"/>
      <c r="AU31" s="229" t="s">
        <v>309</v>
      </c>
      <c r="AV31" s="229"/>
      <c r="AW31" s="229"/>
      <c r="AX31" s="620" t="s">
        <v>310</v>
      </c>
      <c r="AY31" s="621"/>
      <c r="AZ31" s="621"/>
      <c r="BA31" s="621"/>
      <c r="BB31" s="621"/>
      <c r="BC31" s="621"/>
      <c r="BD31" s="621"/>
      <c r="BE31" s="621"/>
      <c r="BF31" s="622"/>
      <c r="BG31" s="701">
        <v>99.1</v>
      </c>
      <c r="BH31" s="624"/>
      <c r="BI31" s="624"/>
      <c r="BJ31" s="624"/>
      <c r="BK31" s="624"/>
      <c r="BL31" s="624"/>
      <c r="BM31" s="629">
        <v>96</v>
      </c>
      <c r="BN31" s="702"/>
      <c r="BO31" s="702"/>
      <c r="BP31" s="702"/>
      <c r="BQ31" s="663"/>
      <c r="BR31" s="701">
        <v>99.1</v>
      </c>
      <c r="BS31" s="624"/>
      <c r="BT31" s="624"/>
      <c r="BU31" s="624"/>
      <c r="BV31" s="624"/>
      <c r="BW31" s="624"/>
      <c r="BX31" s="629">
        <v>95.5</v>
      </c>
      <c r="BY31" s="702"/>
      <c r="BZ31" s="702"/>
      <c r="CA31" s="702"/>
      <c r="CB31" s="663"/>
      <c r="CD31" s="709"/>
      <c r="CE31" s="710"/>
      <c r="CF31" s="667" t="s">
        <v>311</v>
      </c>
      <c r="CG31" s="664"/>
      <c r="CH31" s="664"/>
      <c r="CI31" s="664"/>
      <c r="CJ31" s="664"/>
      <c r="CK31" s="664"/>
      <c r="CL31" s="664"/>
      <c r="CM31" s="664"/>
      <c r="CN31" s="664"/>
      <c r="CO31" s="664"/>
      <c r="CP31" s="664"/>
      <c r="CQ31" s="665"/>
      <c r="CR31" s="623">
        <v>1815165</v>
      </c>
      <c r="CS31" s="624"/>
      <c r="CT31" s="624"/>
      <c r="CU31" s="624"/>
      <c r="CV31" s="624"/>
      <c r="CW31" s="624"/>
      <c r="CX31" s="624"/>
      <c r="CY31" s="625"/>
      <c r="CZ31" s="628">
        <v>1.1000000000000001</v>
      </c>
      <c r="DA31" s="657"/>
      <c r="DB31" s="657"/>
      <c r="DC31" s="658"/>
      <c r="DD31" s="631">
        <v>1730127</v>
      </c>
      <c r="DE31" s="624"/>
      <c r="DF31" s="624"/>
      <c r="DG31" s="624"/>
      <c r="DH31" s="624"/>
      <c r="DI31" s="624"/>
      <c r="DJ31" s="624"/>
      <c r="DK31" s="625"/>
      <c r="DL31" s="631">
        <v>1730127</v>
      </c>
      <c r="DM31" s="624"/>
      <c r="DN31" s="624"/>
      <c r="DO31" s="624"/>
      <c r="DP31" s="624"/>
      <c r="DQ31" s="624"/>
      <c r="DR31" s="624"/>
      <c r="DS31" s="624"/>
      <c r="DT31" s="624"/>
      <c r="DU31" s="624"/>
      <c r="DV31" s="625"/>
      <c r="DW31" s="628">
        <v>1.7</v>
      </c>
      <c r="DX31" s="657"/>
      <c r="DY31" s="657"/>
      <c r="DZ31" s="657"/>
      <c r="EA31" s="657"/>
      <c r="EB31" s="657"/>
      <c r="EC31" s="659"/>
    </row>
    <row r="32" spans="2:133" ht="11.25" customHeight="1" x14ac:dyDescent="0.15">
      <c r="B32" s="620" t="s">
        <v>312</v>
      </c>
      <c r="C32" s="621"/>
      <c r="D32" s="621"/>
      <c r="E32" s="621"/>
      <c r="F32" s="621"/>
      <c r="G32" s="621"/>
      <c r="H32" s="621"/>
      <c r="I32" s="621"/>
      <c r="J32" s="621"/>
      <c r="K32" s="621"/>
      <c r="L32" s="621"/>
      <c r="M32" s="621"/>
      <c r="N32" s="621"/>
      <c r="O32" s="621"/>
      <c r="P32" s="621"/>
      <c r="Q32" s="622"/>
      <c r="R32" s="623">
        <v>416840</v>
      </c>
      <c r="S32" s="626"/>
      <c r="T32" s="626"/>
      <c r="U32" s="626"/>
      <c r="V32" s="626"/>
      <c r="W32" s="626"/>
      <c r="X32" s="626"/>
      <c r="Y32" s="627"/>
      <c r="Z32" s="685">
        <v>0.3</v>
      </c>
      <c r="AA32" s="685"/>
      <c r="AB32" s="685"/>
      <c r="AC32" s="685"/>
      <c r="AD32" s="686" t="s">
        <v>231</v>
      </c>
      <c r="AE32" s="686"/>
      <c r="AF32" s="686"/>
      <c r="AG32" s="686"/>
      <c r="AH32" s="686"/>
      <c r="AI32" s="686"/>
      <c r="AJ32" s="686"/>
      <c r="AK32" s="686"/>
      <c r="AL32" s="628" t="s">
        <v>130</v>
      </c>
      <c r="AM32" s="629"/>
      <c r="AN32" s="629"/>
      <c r="AO32" s="687"/>
      <c r="AP32" s="717"/>
      <c r="AQ32" s="718"/>
      <c r="AR32" s="718"/>
      <c r="AS32" s="718"/>
      <c r="AT32" s="721"/>
      <c r="AU32" s="231"/>
      <c r="AV32" s="231"/>
      <c r="AW32" s="231"/>
      <c r="AX32" s="635" t="s">
        <v>313</v>
      </c>
      <c r="AY32" s="636"/>
      <c r="AZ32" s="636"/>
      <c r="BA32" s="636"/>
      <c r="BB32" s="636"/>
      <c r="BC32" s="636"/>
      <c r="BD32" s="636"/>
      <c r="BE32" s="636"/>
      <c r="BF32" s="637"/>
      <c r="BG32" s="700">
        <v>99</v>
      </c>
      <c r="BH32" s="639"/>
      <c r="BI32" s="639"/>
      <c r="BJ32" s="639"/>
      <c r="BK32" s="639"/>
      <c r="BL32" s="639"/>
      <c r="BM32" s="683">
        <v>94.2</v>
      </c>
      <c r="BN32" s="639"/>
      <c r="BO32" s="639"/>
      <c r="BP32" s="639"/>
      <c r="BQ32" s="676"/>
      <c r="BR32" s="700">
        <v>98.9</v>
      </c>
      <c r="BS32" s="639"/>
      <c r="BT32" s="639"/>
      <c r="BU32" s="639"/>
      <c r="BV32" s="639"/>
      <c r="BW32" s="639"/>
      <c r="BX32" s="683">
        <v>93.7</v>
      </c>
      <c r="BY32" s="639"/>
      <c r="BZ32" s="639"/>
      <c r="CA32" s="639"/>
      <c r="CB32" s="676"/>
      <c r="CD32" s="711"/>
      <c r="CE32" s="712"/>
      <c r="CF32" s="667" t="s">
        <v>314</v>
      </c>
      <c r="CG32" s="664"/>
      <c r="CH32" s="664"/>
      <c r="CI32" s="664"/>
      <c r="CJ32" s="664"/>
      <c r="CK32" s="664"/>
      <c r="CL32" s="664"/>
      <c r="CM32" s="664"/>
      <c r="CN32" s="664"/>
      <c r="CO32" s="664"/>
      <c r="CP32" s="664"/>
      <c r="CQ32" s="665"/>
      <c r="CR32" s="623">
        <v>578</v>
      </c>
      <c r="CS32" s="626"/>
      <c r="CT32" s="626"/>
      <c r="CU32" s="626"/>
      <c r="CV32" s="626"/>
      <c r="CW32" s="626"/>
      <c r="CX32" s="626"/>
      <c r="CY32" s="627"/>
      <c r="CZ32" s="628">
        <v>0</v>
      </c>
      <c r="DA32" s="657"/>
      <c r="DB32" s="657"/>
      <c r="DC32" s="658"/>
      <c r="DD32" s="631">
        <v>578</v>
      </c>
      <c r="DE32" s="626"/>
      <c r="DF32" s="626"/>
      <c r="DG32" s="626"/>
      <c r="DH32" s="626"/>
      <c r="DI32" s="626"/>
      <c r="DJ32" s="626"/>
      <c r="DK32" s="627"/>
      <c r="DL32" s="631">
        <v>578</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315</v>
      </c>
      <c r="C33" s="621"/>
      <c r="D33" s="621"/>
      <c r="E33" s="621"/>
      <c r="F33" s="621"/>
      <c r="G33" s="621"/>
      <c r="H33" s="621"/>
      <c r="I33" s="621"/>
      <c r="J33" s="621"/>
      <c r="K33" s="621"/>
      <c r="L33" s="621"/>
      <c r="M33" s="621"/>
      <c r="N33" s="621"/>
      <c r="O33" s="621"/>
      <c r="P33" s="621"/>
      <c r="Q33" s="622"/>
      <c r="R33" s="623">
        <v>3229242</v>
      </c>
      <c r="S33" s="626"/>
      <c r="T33" s="626"/>
      <c r="U33" s="626"/>
      <c r="V33" s="626"/>
      <c r="W33" s="626"/>
      <c r="X33" s="626"/>
      <c r="Y33" s="627"/>
      <c r="Z33" s="685">
        <v>1.9</v>
      </c>
      <c r="AA33" s="685"/>
      <c r="AB33" s="685"/>
      <c r="AC33" s="685"/>
      <c r="AD33" s="686" t="s">
        <v>130</v>
      </c>
      <c r="AE33" s="686"/>
      <c r="AF33" s="686"/>
      <c r="AG33" s="686"/>
      <c r="AH33" s="686"/>
      <c r="AI33" s="686"/>
      <c r="AJ33" s="686"/>
      <c r="AK33" s="686"/>
      <c r="AL33" s="628" t="s">
        <v>130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316</v>
      </c>
      <c r="CE33" s="664"/>
      <c r="CF33" s="664"/>
      <c r="CG33" s="664"/>
      <c r="CH33" s="664"/>
      <c r="CI33" s="664"/>
      <c r="CJ33" s="664"/>
      <c r="CK33" s="664"/>
      <c r="CL33" s="664"/>
      <c r="CM33" s="664"/>
      <c r="CN33" s="664"/>
      <c r="CO33" s="664"/>
      <c r="CP33" s="664"/>
      <c r="CQ33" s="665"/>
      <c r="CR33" s="623">
        <v>61236828</v>
      </c>
      <c r="CS33" s="624"/>
      <c r="CT33" s="624"/>
      <c r="CU33" s="624"/>
      <c r="CV33" s="624"/>
      <c r="CW33" s="624"/>
      <c r="CX33" s="624"/>
      <c r="CY33" s="625"/>
      <c r="CZ33" s="628">
        <v>37.700000000000003</v>
      </c>
      <c r="DA33" s="657"/>
      <c r="DB33" s="657"/>
      <c r="DC33" s="658"/>
      <c r="DD33" s="631">
        <v>52484722</v>
      </c>
      <c r="DE33" s="624"/>
      <c r="DF33" s="624"/>
      <c r="DG33" s="624"/>
      <c r="DH33" s="624"/>
      <c r="DI33" s="624"/>
      <c r="DJ33" s="624"/>
      <c r="DK33" s="625"/>
      <c r="DL33" s="631">
        <v>40110410</v>
      </c>
      <c r="DM33" s="624"/>
      <c r="DN33" s="624"/>
      <c r="DO33" s="624"/>
      <c r="DP33" s="624"/>
      <c r="DQ33" s="624"/>
      <c r="DR33" s="624"/>
      <c r="DS33" s="624"/>
      <c r="DT33" s="624"/>
      <c r="DU33" s="624"/>
      <c r="DV33" s="625"/>
      <c r="DW33" s="628">
        <v>38.299999999999997</v>
      </c>
      <c r="DX33" s="657"/>
      <c r="DY33" s="657"/>
      <c r="DZ33" s="657"/>
      <c r="EA33" s="657"/>
      <c r="EB33" s="657"/>
      <c r="EC33" s="659"/>
    </row>
    <row r="34" spans="2:133" ht="11.25" customHeight="1" x14ac:dyDescent="0.15">
      <c r="B34" s="620" t="s">
        <v>317</v>
      </c>
      <c r="C34" s="621"/>
      <c r="D34" s="621"/>
      <c r="E34" s="621"/>
      <c r="F34" s="621"/>
      <c r="G34" s="621"/>
      <c r="H34" s="621"/>
      <c r="I34" s="621"/>
      <c r="J34" s="621"/>
      <c r="K34" s="621"/>
      <c r="L34" s="621"/>
      <c r="M34" s="621"/>
      <c r="N34" s="621"/>
      <c r="O34" s="621"/>
      <c r="P34" s="621"/>
      <c r="Q34" s="622"/>
      <c r="R34" s="623">
        <v>3185075</v>
      </c>
      <c r="S34" s="626"/>
      <c r="T34" s="626"/>
      <c r="U34" s="626"/>
      <c r="V34" s="626"/>
      <c r="W34" s="626"/>
      <c r="X34" s="626"/>
      <c r="Y34" s="627"/>
      <c r="Z34" s="685">
        <v>1.9</v>
      </c>
      <c r="AA34" s="685"/>
      <c r="AB34" s="685"/>
      <c r="AC34" s="685"/>
      <c r="AD34" s="686">
        <v>18826</v>
      </c>
      <c r="AE34" s="686"/>
      <c r="AF34" s="686"/>
      <c r="AG34" s="686"/>
      <c r="AH34" s="686"/>
      <c r="AI34" s="686"/>
      <c r="AJ34" s="686"/>
      <c r="AK34" s="686"/>
      <c r="AL34" s="628">
        <v>0</v>
      </c>
      <c r="AM34" s="629"/>
      <c r="AN34" s="629"/>
      <c r="AO34" s="687"/>
      <c r="AP34" s="234"/>
      <c r="AQ34" s="697" t="s">
        <v>318</v>
      </c>
      <c r="AR34" s="698"/>
      <c r="AS34" s="698"/>
      <c r="AT34" s="698"/>
      <c r="AU34" s="698"/>
      <c r="AV34" s="698"/>
      <c r="AW34" s="698"/>
      <c r="AX34" s="698"/>
      <c r="AY34" s="698"/>
      <c r="AZ34" s="698"/>
      <c r="BA34" s="698"/>
      <c r="BB34" s="698"/>
      <c r="BC34" s="698"/>
      <c r="BD34" s="698"/>
      <c r="BE34" s="698"/>
      <c r="BF34" s="699"/>
      <c r="BG34" s="697" t="s">
        <v>319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320</v>
      </c>
      <c r="CE34" s="664"/>
      <c r="CF34" s="664"/>
      <c r="CG34" s="664"/>
      <c r="CH34" s="664"/>
      <c r="CI34" s="664"/>
      <c r="CJ34" s="664"/>
      <c r="CK34" s="664"/>
      <c r="CL34" s="664"/>
      <c r="CM34" s="664"/>
      <c r="CN34" s="664"/>
      <c r="CO34" s="664"/>
      <c r="CP34" s="664"/>
      <c r="CQ34" s="665"/>
      <c r="CR34" s="623">
        <v>20247431</v>
      </c>
      <c r="CS34" s="626"/>
      <c r="CT34" s="626"/>
      <c r="CU34" s="626"/>
      <c r="CV34" s="626"/>
      <c r="CW34" s="626"/>
      <c r="CX34" s="626"/>
      <c r="CY34" s="627"/>
      <c r="CZ34" s="628">
        <v>12.5</v>
      </c>
      <c r="DA34" s="657"/>
      <c r="DB34" s="657"/>
      <c r="DC34" s="658"/>
      <c r="DD34" s="631">
        <v>17499928</v>
      </c>
      <c r="DE34" s="626"/>
      <c r="DF34" s="626"/>
      <c r="DG34" s="626"/>
      <c r="DH34" s="626"/>
      <c r="DI34" s="626"/>
      <c r="DJ34" s="626"/>
      <c r="DK34" s="627"/>
      <c r="DL34" s="631">
        <v>15169325</v>
      </c>
      <c r="DM34" s="626"/>
      <c r="DN34" s="626"/>
      <c r="DO34" s="626"/>
      <c r="DP34" s="626"/>
      <c r="DQ34" s="626"/>
      <c r="DR34" s="626"/>
      <c r="DS34" s="626"/>
      <c r="DT34" s="626"/>
      <c r="DU34" s="626"/>
      <c r="DV34" s="627"/>
      <c r="DW34" s="628">
        <v>14.5</v>
      </c>
      <c r="DX34" s="657"/>
      <c r="DY34" s="657"/>
      <c r="DZ34" s="657"/>
      <c r="EA34" s="657"/>
      <c r="EB34" s="657"/>
      <c r="EC34" s="659"/>
    </row>
    <row r="35" spans="2:133" ht="11.25" customHeight="1" x14ac:dyDescent="0.15">
      <c r="B35" s="620" t="s">
        <v>321</v>
      </c>
      <c r="C35" s="621"/>
      <c r="D35" s="621"/>
      <c r="E35" s="621"/>
      <c r="F35" s="621"/>
      <c r="G35" s="621"/>
      <c r="H35" s="621"/>
      <c r="I35" s="621"/>
      <c r="J35" s="621"/>
      <c r="K35" s="621"/>
      <c r="L35" s="621"/>
      <c r="M35" s="621"/>
      <c r="N35" s="621"/>
      <c r="O35" s="621"/>
      <c r="P35" s="621"/>
      <c r="Q35" s="622"/>
      <c r="R35" s="623">
        <v>18553418</v>
      </c>
      <c r="S35" s="626"/>
      <c r="T35" s="626"/>
      <c r="U35" s="626"/>
      <c r="V35" s="626"/>
      <c r="W35" s="626"/>
      <c r="X35" s="626"/>
      <c r="Y35" s="627"/>
      <c r="Z35" s="685">
        <v>11.2</v>
      </c>
      <c r="AA35" s="685"/>
      <c r="AB35" s="685"/>
      <c r="AC35" s="685"/>
      <c r="AD35" s="686" t="s">
        <v>130</v>
      </c>
      <c r="AE35" s="686"/>
      <c r="AF35" s="686"/>
      <c r="AG35" s="686"/>
      <c r="AH35" s="686"/>
      <c r="AI35" s="686"/>
      <c r="AJ35" s="686"/>
      <c r="AK35" s="686"/>
      <c r="AL35" s="628" t="s">
        <v>231</v>
      </c>
      <c r="AM35" s="629"/>
      <c r="AN35" s="629"/>
      <c r="AO35" s="687"/>
      <c r="AP35" s="234"/>
      <c r="AQ35" s="691" t="s">
        <v>322</v>
      </c>
      <c r="AR35" s="692"/>
      <c r="AS35" s="692"/>
      <c r="AT35" s="692"/>
      <c r="AU35" s="692"/>
      <c r="AV35" s="692"/>
      <c r="AW35" s="692"/>
      <c r="AX35" s="692"/>
      <c r="AY35" s="693"/>
      <c r="AZ35" s="688">
        <v>23970971</v>
      </c>
      <c r="BA35" s="689"/>
      <c r="BB35" s="689"/>
      <c r="BC35" s="689"/>
      <c r="BD35" s="689"/>
      <c r="BE35" s="689"/>
      <c r="BF35" s="690"/>
      <c r="BG35" s="694" t="s">
        <v>323</v>
      </c>
      <c r="BH35" s="695"/>
      <c r="BI35" s="695"/>
      <c r="BJ35" s="695"/>
      <c r="BK35" s="695"/>
      <c r="BL35" s="695"/>
      <c r="BM35" s="695"/>
      <c r="BN35" s="695"/>
      <c r="BO35" s="695"/>
      <c r="BP35" s="695"/>
      <c r="BQ35" s="695"/>
      <c r="BR35" s="695"/>
      <c r="BS35" s="695"/>
      <c r="BT35" s="695"/>
      <c r="BU35" s="696"/>
      <c r="BV35" s="688">
        <v>363318</v>
      </c>
      <c r="BW35" s="689"/>
      <c r="BX35" s="689"/>
      <c r="BY35" s="689"/>
      <c r="BZ35" s="689"/>
      <c r="CA35" s="689"/>
      <c r="CB35" s="690"/>
      <c r="CD35" s="667" t="s">
        <v>324</v>
      </c>
      <c r="CE35" s="664"/>
      <c r="CF35" s="664"/>
      <c r="CG35" s="664"/>
      <c r="CH35" s="664"/>
      <c r="CI35" s="664"/>
      <c r="CJ35" s="664"/>
      <c r="CK35" s="664"/>
      <c r="CL35" s="664"/>
      <c r="CM35" s="664"/>
      <c r="CN35" s="664"/>
      <c r="CO35" s="664"/>
      <c r="CP35" s="664"/>
      <c r="CQ35" s="665"/>
      <c r="CR35" s="623">
        <v>2369896</v>
      </c>
      <c r="CS35" s="624"/>
      <c r="CT35" s="624"/>
      <c r="CU35" s="624"/>
      <c r="CV35" s="624"/>
      <c r="CW35" s="624"/>
      <c r="CX35" s="624"/>
      <c r="CY35" s="625"/>
      <c r="CZ35" s="628">
        <v>1.5</v>
      </c>
      <c r="DA35" s="657"/>
      <c r="DB35" s="657"/>
      <c r="DC35" s="658"/>
      <c r="DD35" s="631">
        <v>1994474</v>
      </c>
      <c r="DE35" s="624"/>
      <c r="DF35" s="624"/>
      <c r="DG35" s="624"/>
      <c r="DH35" s="624"/>
      <c r="DI35" s="624"/>
      <c r="DJ35" s="624"/>
      <c r="DK35" s="625"/>
      <c r="DL35" s="631">
        <v>1986324</v>
      </c>
      <c r="DM35" s="624"/>
      <c r="DN35" s="624"/>
      <c r="DO35" s="624"/>
      <c r="DP35" s="624"/>
      <c r="DQ35" s="624"/>
      <c r="DR35" s="624"/>
      <c r="DS35" s="624"/>
      <c r="DT35" s="624"/>
      <c r="DU35" s="624"/>
      <c r="DV35" s="625"/>
      <c r="DW35" s="628">
        <v>1.9</v>
      </c>
      <c r="DX35" s="657"/>
      <c r="DY35" s="657"/>
      <c r="DZ35" s="657"/>
      <c r="EA35" s="657"/>
      <c r="EB35" s="657"/>
      <c r="EC35" s="659"/>
    </row>
    <row r="36" spans="2:133" ht="11.25" customHeight="1" x14ac:dyDescent="0.15">
      <c r="B36" s="620" t="s">
        <v>325</v>
      </c>
      <c r="C36" s="621"/>
      <c r="D36" s="621"/>
      <c r="E36" s="621"/>
      <c r="F36" s="621"/>
      <c r="G36" s="621"/>
      <c r="H36" s="621"/>
      <c r="I36" s="621"/>
      <c r="J36" s="621"/>
      <c r="K36" s="621"/>
      <c r="L36" s="621"/>
      <c r="M36" s="621"/>
      <c r="N36" s="621"/>
      <c r="O36" s="621"/>
      <c r="P36" s="621"/>
      <c r="Q36" s="622"/>
      <c r="R36" s="623" t="s">
        <v>231</v>
      </c>
      <c r="S36" s="626"/>
      <c r="T36" s="626"/>
      <c r="U36" s="626"/>
      <c r="V36" s="626"/>
      <c r="W36" s="626"/>
      <c r="X36" s="626"/>
      <c r="Y36" s="627"/>
      <c r="Z36" s="685" t="s">
        <v>231</v>
      </c>
      <c r="AA36" s="685"/>
      <c r="AB36" s="685"/>
      <c r="AC36" s="685"/>
      <c r="AD36" s="686" t="s">
        <v>231</v>
      </c>
      <c r="AE36" s="686"/>
      <c r="AF36" s="686"/>
      <c r="AG36" s="686"/>
      <c r="AH36" s="686"/>
      <c r="AI36" s="686"/>
      <c r="AJ36" s="686"/>
      <c r="AK36" s="686"/>
      <c r="AL36" s="628" t="s">
        <v>231</v>
      </c>
      <c r="AM36" s="629"/>
      <c r="AN36" s="629"/>
      <c r="AO36" s="687"/>
      <c r="AQ36" s="660" t="s">
        <v>326</v>
      </c>
      <c r="AR36" s="661"/>
      <c r="AS36" s="661"/>
      <c r="AT36" s="661"/>
      <c r="AU36" s="661"/>
      <c r="AV36" s="661"/>
      <c r="AW36" s="661"/>
      <c r="AX36" s="661"/>
      <c r="AY36" s="662"/>
      <c r="AZ36" s="623">
        <v>8214278</v>
      </c>
      <c r="BA36" s="626"/>
      <c r="BB36" s="626"/>
      <c r="BC36" s="626"/>
      <c r="BD36" s="624"/>
      <c r="BE36" s="624"/>
      <c r="BF36" s="663"/>
      <c r="BG36" s="667" t="s">
        <v>327</v>
      </c>
      <c r="BH36" s="664"/>
      <c r="BI36" s="664"/>
      <c r="BJ36" s="664"/>
      <c r="BK36" s="664"/>
      <c r="BL36" s="664"/>
      <c r="BM36" s="664"/>
      <c r="BN36" s="664"/>
      <c r="BO36" s="664"/>
      <c r="BP36" s="664"/>
      <c r="BQ36" s="664"/>
      <c r="BR36" s="664"/>
      <c r="BS36" s="664"/>
      <c r="BT36" s="664"/>
      <c r="BU36" s="665"/>
      <c r="BV36" s="623">
        <v>-146952</v>
      </c>
      <c r="BW36" s="626"/>
      <c r="BX36" s="626"/>
      <c r="BY36" s="626"/>
      <c r="BZ36" s="626"/>
      <c r="CA36" s="626"/>
      <c r="CB36" s="666"/>
      <c r="CD36" s="667" t="s">
        <v>328</v>
      </c>
      <c r="CE36" s="664"/>
      <c r="CF36" s="664"/>
      <c r="CG36" s="664"/>
      <c r="CH36" s="664"/>
      <c r="CI36" s="664"/>
      <c r="CJ36" s="664"/>
      <c r="CK36" s="664"/>
      <c r="CL36" s="664"/>
      <c r="CM36" s="664"/>
      <c r="CN36" s="664"/>
      <c r="CO36" s="664"/>
      <c r="CP36" s="664"/>
      <c r="CQ36" s="665"/>
      <c r="CR36" s="623">
        <v>16810824</v>
      </c>
      <c r="CS36" s="626"/>
      <c r="CT36" s="626"/>
      <c r="CU36" s="626"/>
      <c r="CV36" s="626"/>
      <c r="CW36" s="626"/>
      <c r="CX36" s="626"/>
      <c r="CY36" s="627"/>
      <c r="CZ36" s="628">
        <v>10.3</v>
      </c>
      <c r="DA36" s="657"/>
      <c r="DB36" s="657"/>
      <c r="DC36" s="658"/>
      <c r="DD36" s="631">
        <v>14608744</v>
      </c>
      <c r="DE36" s="626"/>
      <c r="DF36" s="626"/>
      <c r="DG36" s="626"/>
      <c r="DH36" s="626"/>
      <c r="DI36" s="626"/>
      <c r="DJ36" s="626"/>
      <c r="DK36" s="627"/>
      <c r="DL36" s="631">
        <v>10400739</v>
      </c>
      <c r="DM36" s="626"/>
      <c r="DN36" s="626"/>
      <c r="DO36" s="626"/>
      <c r="DP36" s="626"/>
      <c r="DQ36" s="626"/>
      <c r="DR36" s="626"/>
      <c r="DS36" s="626"/>
      <c r="DT36" s="626"/>
      <c r="DU36" s="626"/>
      <c r="DV36" s="627"/>
      <c r="DW36" s="628">
        <v>9.9</v>
      </c>
      <c r="DX36" s="657"/>
      <c r="DY36" s="657"/>
      <c r="DZ36" s="657"/>
      <c r="EA36" s="657"/>
      <c r="EB36" s="657"/>
      <c r="EC36" s="659"/>
    </row>
    <row r="37" spans="2:133" ht="11.25" customHeight="1" x14ac:dyDescent="0.15">
      <c r="B37" s="620" t="s">
        <v>329</v>
      </c>
      <c r="C37" s="621"/>
      <c r="D37" s="621"/>
      <c r="E37" s="621"/>
      <c r="F37" s="621"/>
      <c r="G37" s="621"/>
      <c r="H37" s="621"/>
      <c r="I37" s="621"/>
      <c r="J37" s="621"/>
      <c r="K37" s="621"/>
      <c r="L37" s="621"/>
      <c r="M37" s="621"/>
      <c r="N37" s="621"/>
      <c r="O37" s="621"/>
      <c r="P37" s="621"/>
      <c r="Q37" s="622"/>
      <c r="R37" s="623">
        <v>6879818</v>
      </c>
      <c r="S37" s="626"/>
      <c r="T37" s="626"/>
      <c r="U37" s="626"/>
      <c r="V37" s="626"/>
      <c r="W37" s="626"/>
      <c r="X37" s="626"/>
      <c r="Y37" s="627"/>
      <c r="Z37" s="685">
        <v>4.0999999999999996</v>
      </c>
      <c r="AA37" s="685"/>
      <c r="AB37" s="685"/>
      <c r="AC37" s="685"/>
      <c r="AD37" s="686" t="s">
        <v>130</v>
      </c>
      <c r="AE37" s="686"/>
      <c r="AF37" s="686"/>
      <c r="AG37" s="686"/>
      <c r="AH37" s="686"/>
      <c r="AI37" s="686"/>
      <c r="AJ37" s="686"/>
      <c r="AK37" s="686"/>
      <c r="AL37" s="628" t="s">
        <v>130</v>
      </c>
      <c r="AM37" s="629"/>
      <c r="AN37" s="629"/>
      <c r="AO37" s="687"/>
      <c r="AQ37" s="660" t="s">
        <v>330</v>
      </c>
      <c r="AR37" s="661"/>
      <c r="AS37" s="661"/>
      <c r="AT37" s="661"/>
      <c r="AU37" s="661"/>
      <c r="AV37" s="661"/>
      <c r="AW37" s="661"/>
      <c r="AX37" s="661"/>
      <c r="AY37" s="662"/>
      <c r="AZ37" s="623">
        <v>1076642</v>
      </c>
      <c r="BA37" s="626"/>
      <c r="BB37" s="626"/>
      <c r="BC37" s="626"/>
      <c r="BD37" s="624"/>
      <c r="BE37" s="624"/>
      <c r="BF37" s="663"/>
      <c r="BG37" s="667" t="s">
        <v>331</v>
      </c>
      <c r="BH37" s="664"/>
      <c r="BI37" s="664"/>
      <c r="BJ37" s="664"/>
      <c r="BK37" s="664"/>
      <c r="BL37" s="664"/>
      <c r="BM37" s="664"/>
      <c r="BN37" s="664"/>
      <c r="BO37" s="664"/>
      <c r="BP37" s="664"/>
      <c r="BQ37" s="664"/>
      <c r="BR37" s="664"/>
      <c r="BS37" s="664"/>
      <c r="BT37" s="664"/>
      <c r="BU37" s="665"/>
      <c r="BV37" s="623">
        <v>49387</v>
      </c>
      <c r="BW37" s="626"/>
      <c r="BX37" s="626"/>
      <c r="BY37" s="626"/>
      <c r="BZ37" s="626"/>
      <c r="CA37" s="626"/>
      <c r="CB37" s="666"/>
      <c r="CD37" s="667" t="s">
        <v>332</v>
      </c>
      <c r="CE37" s="664"/>
      <c r="CF37" s="664"/>
      <c r="CG37" s="664"/>
      <c r="CH37" s="664"/>
      <c r="CI37" s="664"/>
      <c r="CJ37" s="664"/>
      <c r="CK37" s="664"/>
      <c r="CL37" s="664"/>
      <c r="CM37" s="664"/>
      <c r="CN37" s="664"/>
      <c r="CO37" s="664"/>
      <c r="CP37" s="664"/>
      <c r="CQ37" s="665"/>
      <c r="CR37" s="623">
        <v>1011960</v>
      </c>
      <c r="CS37" s="624"/>
      <c r="CT37" s="624"/>
      <c r="CU37" s="624"/>
      <c r="CV37" s="624"/>
      <c r="CW37" s="624"/>
      <c r="CX37" s="624"/>
      <c r="CY37" s="625"/>
      <c r="CZ37" s="628">
        <v>0.6</v>
      </c>
      <c r="DA37" s="657"/>
      <c r="DB37" s="657"/>
      <c r="DC37" s="658"/>
      <c r="DD37" s="631">
        <v>984510</v>
      </c>
      <c r="DE37" s="624"/>
      <c r="DF37" s="624"/>
      <c r="DG37" s="624"/>
      <c r="DH37" s="624"/>
      <c r="DI37" s="624"/>
      <c r="DJ37" s="624"/>
      <c r="DK37" s="625"/>
      <c r="DL37" s="631">
        <v>755686</v>
      </c>
      <c r="DM37" s="624"/>
      <c r="DN37" s="624"/>
      <c r="DO37" s="624"/>
      <c r="DP37" s="624"/>
      <c r="DQ37" s="624"/>
      <c r="DR37" s="624"/>
      <c r="DS37" s="624"/>
      <c r="DT37" s="624"/>
      <c r="DU37" s="624"/>
      <c r="DV37" s="625"/>
      <c r="DW37" s="628">
        <v>0.7</v>
      </c>
      <c r="DX37" s="657"/>
      <c r="DY37" s="657"/>
      <c r="DZ37" s="657"/>
      <c r="EA37" s="657"/>
      <c r="EB37" s="657"/>
      <c r="EC37" s="659"/>
    </row>
    <row r="38" spans="2:133" ht="11.25" customHeight="1" x14ac:dyDescent="0.15">
      <c r="B38" s="635" t="s">
        <v>333</v>
      </c>
      <c r="C38" s="636"/>
      <c r="D38" s="636"/>
      <c r="E38" s="636"/>
      <c r="F38" s="636"/>
      <c r="G38" s="636"/>
      <c r="H38" s="636"/>
      <c r="I38" s="636"/>
      <c r="J38" s="636"/>
      <c r="K38" s="636"/>
      <c r="L38" s="636"/>
      <c r="M38" s="636"/>
      <c r="N38" s="636"/>
      <c r="O38" s="636"/>
      <c r="P38" s="636"/>
      <c r="Q38" s="637"/>
      <c r="R38" s="638">
        <v>166124962</v>
      </c>
      <c r="S38" s="675"/>
      <c r="T38" s="675"/>
      <c r="U38" s="675"/>
      <c r="V38" s="675"/>
      <c r="W38" s="675"/>
      <c r="X38" s="675"/>
      <c r="Y38" s="680"/>
      <c r="Z38" s="681">
        <v>100</v>
      </c>
      <c r="AA38" s="681"/>
      <c r="AB38" s="681"/>
      <c r="AC38" s="681"/>
      <c r="AD38" s="682">
        <v>97879807</v>
      </c>
      <c r="AE38" s="682"/>
      <c r="AF38" s="682"/>
      <c r="AG38" s="682"/>
      <c r="AH38" s="682"/>
      <c r="AI38" s="682"/>
      <c r="AJ38" s="682"/>
      <c r="AK38" s="682"/>
      <c r="AL38" s="641">
        <v>100</v>
      </c>
      <c r="AM38" s="683"/>
      <c r="AN38" s="683"/>
      <c r="AO38" s="684"/>
      <c r="AQ38" s="660" t="s">
        <v>334</v>
      </c>
      <c r="AR38" s="661"/>
      <c r="AS38" s="661"/>
      <c r="AT38" s="661"/>
      <c r="AU38" s="661"/>
      <c r="AV38" s="661"/>
      <c r="AW38" s="661"/>
      <c r="AX38" s="661"/>
      <c r="AY38" s="662"/>
      <c r="AZ38" s="623">
        <v>173668</v>
      </c>
      <c r="BA38" s="626"/>
      <c r="BB38" s="626"/>
      <c r="BC38" s="626"/>
      <c r="BD38" s="624"/>
      <c r="BE38" s="624"/>
      <c r="BF38" s="663"/>
      <c r="BG38" s="667" t="s">
        <v>335</v>
      </c>
      <c r="BH38" s="664"/>
      <c r="BI38" s="664"/>
      <c r="BJ38" s="664"/>
      <c r="BK38" s="664"/>
      <c r="BL38" s="664"/>
      <c r="BM38" s="664"/>
      <c r="BN38" s="664"/>
      <c r="BO38" s="664"/>
      <c r="BP38" s="664"/>
      <c r="BQ38" s="664"/>
      <c r="BR38" s="664"/>
      <c r="BS38" s="664"/>
      <c r="BT38" s="664"/>
      <c r="BU38" s="665"/>
      <c r="BV38" s="623">
        <v>73459</v>
      </c>
      <c r="BW38" s="626"/>
      <c r="BX38" s="626"/>
      <c r="BY38" s="626"/>
      <c r="BZ38" s="626"/>
      <c r="CA38" s="626"/>
      <c r="CB38" s="666"/>
      <c r="CD38" s="667" t="s">
        <v>336</v>
      </c>
      <c r="CE38" s="664"/>
      <c r="CF38" s="664"/>
      <c r="CG38" s="664"/>
      <c r="CH38" s="664"/>
      <c r="CI38" s="664"/>
      <c r="CJ38" s="664"/>
      <c r="CK38" s="664"/>
      <c r="CL38" s="664"/>
      <c r="CM38" s="664"/>
      <c r="CN38" s="664"/>
      <c r="CO38" s="664"/>
      <c r="CP38" s="664"/>
      <c r="CQ38" s="665"/>
      <c r="CR38" s="623">
        <v>15551100</v>
      </c>
      <c r="CS38" s="626"/>
      <c r="CT38" s="626"/>
      <c r="CU38" s="626"/>
      <c r="CV38" s="626"/>
      <c r="CW38" s="626"/>
      <c r="CX38" s="626"/>
      <c r="CY38" s="627"/>
      <c r="CZ38" s="628">
        <v>9.6</v>
      </c>
      <c r="DA38" s="657"/>
      <c r="DB38" s="657"/>
      <c r="DC38" s="658"/>
      <c r="DD38" s="631">
        <v>13376200</v>
      </c>
      <c r="DE38" s="626"/>
      <c r="DF38" s="626"/>
      <c r="DG38" s="626"/>
      <c r="DH38" s="626"/>
      <c r="DI38" s="626"/>
      <c r="DJ38" s="626"/>
      <c r="DK38" s="627"/>
      <c r="DL38" s="631">
        <v>12554022</v>
      </c>
      <c r="DM38" s="626"/>
      <c r="DN38" s="626"/>
      <c r="DO38" s="626"/>
      <c r="DP38" s="626"/>
      <c r="DQ38" s="626"/>
      <c r="DR38" s="626"/>
      <c r="DS38" s="626"/>
      <c r="DT38" s="626"/>
      <c r="DU38" s="626"/>
      <c r="DV38" s="627"/>
      <c r="DW38" s="628">
        <v>12</v>
      </c>
      <c r="DX38" s="657"/>
      <c r="DY38" s="657"/>
      <c r="DZ38" s="657"/>
      <c r="EA38" s="657"/>
      <c r="EB38" s="657"/>
      <c r="EC38" s="659"/>
    </row>
    <row r="39" spans="2:133" ht="11.25" customHeight="1" x14ac:dyDescent="0.15">
      <c r="AQ39" s="660" t="s">
        <v>337</v>
      </c>
      <c r="AR39" s="661"/>
      <c r="AS39" s="661"/>
      <c r="AT39" s="661"/>
      <c r="AU39" s="661"/>
      <c r="AV39" s="661"/>
      <c r="AW39" s="661"/>
      <c r="AX39" s="661"/>
      <c r="AY39" s="662"/>
      <c r="AZ39" s="623">
        <v>156109</v>
      </c>
      <c r="BA39" s="626"/>
      <c r="BB39" s="626"/>
      <c r="BC39" s="626"/>
      <c r="BD39" s="624"/>
      <c r="BE39" s="624"/>
      <c r="BF39" s="663"/>
      <c r="BG39" s="668" t="s">
        <v>338</v>
      </c>
      <c r="BH39" s="669"/>
      <c r="BI39" s="669"/>
      <c r="BJ39" s="669"/>
      <c r="BK39" s="669"/>
      <c r="BL39" s="235"/>
      <c r="BM39" s="664" t="s">
        <v>339</v>
      </c>
      <c r="BN39" s="664"/>
      <c r="BO39" s="664"/>
      <c r="BP39" s="664"/>
      <c r="BQ39" s="664"/>
      <c r="BR39" s="664"/>
      <c r="BS39" s="664"/>
      <c r="BT39" s="664"/>
      <c r="BU39" s="665"/>
      <c r="BV39" s="623">
        <v>97</v>
      </c>
      <c r="BW39" s="626"/>
      <c r="BX39" s="626"/>
      <c r="BY39" s="626"/>
      <c r="BZ39" s="626"/>
      <c r="CA39" s="626"/>
      <c r="CB39" s="666"/>
      <c r="CD39" s="667" t="s">
        <v>340</v>
      </c>
      <c r="CE39" s="664"/>
      <c r="CF39" s="664"/>
      <c r="CG39" s="664"/>
      <c r="CH39" s="664"/>
      <c r="CI39" s="664"/>
      <c r="CJ39" s="664"/>
      <c r="CK39" s="664"/>
      <c r="CL39" s="664"/>
      <c r="CM39" s="664"/>
      <c r="CN39" s="664"/>
      <c r="CO39" s="664"/>
      <c r="CP39" s="664"/>
      <c r="CQ39" s="665"/>
      <c r="CR39" s="623">
        <v>3311261</v>
      </c>
      <c r="CS39" s="624"/>
      <c r="CT39" s="624"/>
      <c r="CU39" s="624"/>
      <c r="CV39" s="624"/>
      <c r="CW39" s="624"/>
      <c r="CX39" s="624"/>
      <c r="CY39" s="625"/>
      <c r="CZ39" s="628">
        <v>2</v>
      </c>
      <c r="DA39" s="657"/>
      <c r="DB39" s="657"/>
      <c r="DC39" s="658"/>
      <c r="DD39" s="631">
        <v>3022183</v>
      </c>
      <c r="DE39" s="624"/>
      <c r="DF39" s="624"/>
      <c r="DG39" s="624"/>
      <c r="DH39" s="624"/>
      <c r="DI39" s="624"/>
      <c r="DJ39" s="624"/>
      <c r="DK39" s="625"/>
      <c r="DL39" s="631" t="s">
        <v>130</v>
      </c>
      <c r="DM39" s="624"/>
      <c r="DN39" s="624"/>
      <c r="DO39" s="624"/>
      <c r="DP39" s="624"/>
      <c r="DQ39" s="624"/>
      <c r="DR39" s="624"/>
      <c r="DS39" s="624"/>
      <c r="DT39" s="624"/>
      <c r="DU39" s="624"/>
      <c r="DV39" s="625"/>
      <c r="DW39" s="628" t="s">
        <v>231</v>
      </c>
      <c r="DX39" s="657"/>
      <c r="DY39" s="657"/>
      <c r="DZ39" s="657"/>
      <c r="EA39" s="657"/>
      <c r="EB39" s="657"/>
      <c r="EC39" s="659"/>
    </row>
    <row r="40" spans="2:133" ht="11.25" customHeight="1" x14ac:dyDescent="0.15">
      <c r="AQ40" s="660" t="s">
        <v>341</v>
      </c>
      <c r="AR40" s="661"/>
      <c r="AS40" s="661"/>
      <c r="AT40" s="661"/>
      <c r="AU40" s="661"/>
      <c r="AV40" s="661"/>
      <c r="AW40" s="661"/>
      <c r="AX40" s="661"/>
      <c r="AY40" s="662"/>
      <c r="AZ40" s="623">
        <v>2940839</v>
      </c>
      <c r="BA40" s="626"/>
      <c r="BB40" s="626"/>
      <c r="BC40" s="626"/>
      <c r="BD40" s="624"/>
      <c r="BE40" s="624"/>
      <c r="BF40" s="663"/>
      <c r="BG40" s="668"/>
      <c r="BH40" s="669"/>
      <c r="BI40" s="669"/>
      <c r="BJ40" s="669"/>
      <c r="BK40" s="669"/>
      <c r="BL40" s="235"/>
      <c r="BM40" s="664" t="s">
        <v>342</v>
      </c>
      <c r="BN40" s="664"/>
      <c r="BO40" s="664"/>
      <c r="BP40" s="664"/>
      <c r="BQ40" s="664"/>
      <c r="BR40" s="664"/>
      <c r="BS40" s="664"/>
      <c r="BT40" s="664"/>
      <c r="BU40" s="665"/>
      <c r="BV40" s="623" t="s">
        <v>231</v>
      </c>
      <c r="BW40" s="626"/>
      <c r="BX40" s="626"/>
      <c r="BY40" s="626"/>
      <c r="BZ40" s="626"/>
      <c r="CA40" s="626"/>
      <c r="CB40" s="666"/>
      <c r="CD40" s="667" t="s">
        <v>343</v>
      </c>
      <c r="CE40" s="664"/>
      <c r="CF40" s="664"/>
      <c r="CG40" s="664"/>
      <c r="CH40" s="664"/>
      <c r="CI40" s="664"/>
      <c r="CJ40" s="664"/>
      <c r="CK40" s="664"/>
      <c r="CL40" s="664"/>
      <c r="CM40" s="664"/>
      <c r="CN40" s="664"/>
      <c r="CO40" s="664"/>
      <c r="CP40" s="664"/>
      <c r="CQ40" s="665"/>
      <c r="CR40" s="623">
        <v>2946316</v>
      </c>
      <c r="CS40" s="626"/>
      <c r="CT40" s="626"/>
      <c r="CU40" s="626"/>
      <c r="CV40" s="626"/>
      <c r="CW40" s="626"/>
      <c r="CX40" s="626"/>
      <c r="CY40" s="627"/>
      <c r="CZ40" s="628">
        <v>1.8</v>
      </c>
      <c r="DA40" s="657"/>
      <c r="DB40" s="657"/>
      <c r="DC40" s="658"/>
      <c r="DD40" s="631">
        <v>1983193</v>
      </c>
      <c r="DE40" s="626"/>
      <c r="DF40" s="626"/>
      <c r="DG40" s="626"/>
      <c r="DH40" s="626"/>
      <c r="DI40" s="626"/>
      <c r="DJ40" s="626"/>
      <c r="DK40" s="627"/>
      <c r="DL40" s="631" t="s">
        <v>130</v>
      </c>
      <c r="DM40" s="626"/>
      <c r="DN40" s="626"/>
      <c r="DO40" s="626"/>
      <c r="DP40" s="626"/>
      <c r="DQ40" s="626"/>
      <c r="DR40" s="626"/>
      <c r="DS40" s="626"/>
      <c r="DT40" s="626"/>
      <c r="DU40" s="626"/>
      <c r="DV40" s="627"/>
      <c r="DW40" s="628" t="s">
        <v>231</v>
      </c>
      <c r="DX40" s="657"/>
      <c r="DY40" s="657"/>
      <c r="DZ40" s="657"/>
      <c r="EA40" s="657"/>
      <c r="EB40" s="657"/>
      <c r="EC40" s="659"/>
    </row>
    <row r="41" spans="2:133" ht="11.25" customHeight="1" x14ac:dyDescent="0.15">
      <c r="AQ41" s="672" t="s">
        <v>344</v>
      </c>
      <c r="AR41" s="673"/>
      <c r="AS41" s="673"/>
      <c r="AT41" s="673"/>
      <c r="AU41" s="673"/>
      <c r="AV41" s="673"/>
      <c r="AW41" s="673"/>
      <c r="AX41" s="673"/>
      <c r="AY41" s="674"/>
      <c r="AZ41" s="638">
        <v>11409435</v>
      </c>
      <c r="BA41" s="675"/>
      <c r="BB41" s="675"/>
      <c r="BC41" s="675"/>
      <c r="BD41" s="639"/>
      <c r="BE41" s="639"/>
      <c r="BF41" s="676"/>
      <c r="BG41" s="670"/>
      <c r="BH41" s="671"/>
      <c r="BI41" s="671"/>
      <c r="BJ41" s="671"/>
      <c r="BK41" s="671"/>
      <c r="BL41" s="236"/>
      <c r="BM41" s="677" t="s">
        <v>345</v>
      </c>
      <c r="BN41" s="677"/>
      <c r="BO41" s="677"/>
      <c r="BP41" s="677"/>
      <c r="BQ41" s="677"/>
      <c r="BR41" s="677"/>
      <c r="BS41" s="677"/>
      <c r="BT41" s="677"/>
      <c r="BU41" s="678"/>
      <c r="BV41" s="638">
        <v>332</v>
      </c>
      <c r="BW41" s="675"/>
      <c r="BX41" s="675"/>
      <c r="BY41" s="675"/>
      <c r="BZ41" s="675"/>
      <c r="CA41" s="675"/>
      <c r="CB41" s="679"/>
      <c r="CD41" s="667" t="s">
        <v>346</v>
      </c>
      <c r="CE41" s="664"/>
      <c r="CF41" s="664"/>
      <c r="CG41" s="664"/>
      <c r="CH41" s="664"/>
      <c r="CI41" s="664"/>
      <c r="CJ41" s="664"/>
      <c r="CK41" s="664"/>
      <c r="CL41" s="664"/>
      <c r="CM41" s="664"/>
      <c r="CN41" s="664"/>
      <c r="CO41" s="664"/>
      <c r="CP41" s="664"/>
      <c r="CQ41" s="665"/>
      <c r="CR41" s="623" t="s">
        <v>231</v>
      </c>
      <c r="CS41" s="624"/>
      <c r="CT41" s="624"/>
      <c r="CU41" s="624"/>
      <c r="CV41" s="624"/>
      <c r="CW41" s="624"/>
      <c r="CX41" s="624"/>
      <c r="CY41" s="625"/>
      <c r="CZ41" s="628" t="s">
        <v>130</v>
      </c>
      <c r="DA41" s="657"/>
      <c r="DB41" s="657"/>
      <c r="DC41" s="658"/>
      <c r="DD41" s="631" t="s">
        <v>130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348</v>
      </c>
      <c r="CE42" s="621"/>
      <c r="CF42" s="621"/>
      <c r="CG42" s="621"/>
      <c r="CH42" s="621"/>
      <c r="CI42" s="621"/>
      <c r="CJ42" s="621"/>
      <c r="CK42" s="621"/>
      <c r="CL42" s="621"/>
      <c r="CM42" s="621"/>
      <c r="CN42" s="621"/>
      <c r="CO42" s="621"/>
      <c r="CP42" s="621"/>
      <c r="CQ42" s="622"/>
      <c r="CR42" s="623">
        <v>23036796</v>
      </c>
      <c r="CS42" s="626"/>
      <c r="CT42" s="626"/>
      <c r="CU42" s="626"/>
      <c r="CV42" s="626"/>
      <c r="CW42" s="626"/>
      <c r="CX42" s="626"/>
      <c r="CY42" s="627"/>
      <c r="CZ42" s="628">
        <v>14.2</v>
      </c>
      <c r="DA42" s="629"/>
      <c r="DB42" s="629"/>
      <c r="DC42" s="630"/>
      <c r="DD42" s="631">
        <v>4172005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350</v>
      </c>
      <c r="CE43" s="621"/>
      <c r="CF43" s="621"/>
      <c r="CG43" s="621"/>
      <c r="CH43" s="621"/>
      <c r="CI43" s="621"/>
      <c r="CJ43" s="621"/>
      <c r="CK43" s="621"/>
      <c r="CL43" s="621"/>
      <c r="CM43" s="621"/>
      <c r="CN43" s="621"/>
      <c r="CO43" s="621"/>
      <c r="CP43" s="621"/>
      <c r="CQ43" s="622"/>
      <c r="CR43" s="623">
        <v>306743</v>
      </c>
      <c r="CS43" s="624"/>
      <c r="CT43" s="624"/>
      <c r="CU43" s="624"/>
      <c r="CV43" s="624"/>
      <c r="CW43" s="624"/>
      <c r="CX43" s="624"/>
      <c r="CY43" s="625"/>
      <c r="CZ43" s="628">
        <v>0.2</v>
      </c>
      <c r="DA43" s="657"/>
      <c r="DB43" s="657"/>
      <c r="DC43" s="658"/>
      <c r="DD43" s="631">
        <v>306743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351</v>
      </c>
      <c r="CD44" s="651" t="s">
        <v>303</v>
      </c>
      <c r="CE44" s="652"/>
      <c r="CF44" s="620" t="s">
        <v>352</v>
      </c>
      <c r="CG44" s="621"/>
      <c r="CH44" s="621"/>
      <c r="CI44" s="621"/>
      <c r="CJ44" s="621"/>
      <c r="CK44" s="621"/>
      <c r="CL44" s="621"/>
      <c r="CM44" s="621"/>
      <c r="CN44" s="621"/>
      <c r="CO44" s="621"/>
      <c r="CP44" s="621"/>
      <c r="CQ44" s="622"/>
      <c r="CR44" s="623">
        <v>22767157</v>
      </c>
      <c r="CS44" s="626"/>
      <c r="CT44" s="626"/>
      <c r="CU44" s="626"/>
      <c r="CV44" s="626"/>
      <c r="CW44" s="626"/>
      <c r="CX44" s="626"/>
      <c r="CY44" s="627"/>
      <c r="CZ44" s="628">
        <v>14</v>
      </c>
      <c r="DA44" s="629"/>
      <c r="DB44" s="629"/>
      <c r="DC44" s="630"/>
      <c r="DD44" s="631">
        <v>4113622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353</v>
      </c>
      <c r="CG45" s="621"/>
      <c r="CH45" s="621"/>
      <c r="CI45" s="621"/>
      <c r="CJ45" s="621"/>
      <c r="CK45" s="621"/>
      <c r="CL45" s="621"/>
      <c r="CM45" s="621"/>
      <c r="CN45" s="621"/>
      <c r="CO45" s="621"/>
      <c r="CP45" s="621"/>
      <c r="CQ45" s="622"/>
      <c r="CR45" s="623">
        <v>11222447</v>
      </c>
      <c r="CS45" s="624"/>
      <c r="CT45" s="624"/>
      <c r="CU45" s="624"/>
      <c r="CV45" s="624"/>
      <c r="CW45" s="624"/>
      <c r="CX45" s="624"/>
      <c r="CY45" s="625"/>
      <c r="CZ45" s="628">
        <v>6.9</v>
      </c>
      <c r="DA45" s="657"/>
      <c r="DB45" s="657"/>
      <c r="DC45" s="658"/>
      <c r="DD45" s="631">
        <v>424324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354</v>
      </c>
      <c r="CG46" s="621"/>
      <c r="CH46" s="621"/>
      <c r="CI46" s="621"/>
      <c r="CJ46" s="621"/>
      <c r="CK46" s="621"/>
      <c r="CL46" s="621"/>
      <c r="CM46" s="621"/>
      <c r="CN46" s="621"/>
      <c r="CO46" s="621"/>
      <c r="CP46" s="621"/>
      <c r="CQ46" s="622"/>
      <c r="CR46" s="623">
        <v>9957457</v>
      </c>
      <c r="CS46" s="626"/>
      <c r="CT46" s="626"/>
      <c r="CU46" s="626"/>
      <c r="CV46" s="626"/>
      <c r="CW46" s="626"/>
      <c r="CX46" s="626"/>
      <c r="CY46" s="627"/>
      <c r="CZ46" s="628">
        <v>6.1</v>
      </c>
      <c r="DA46" s="629"/>
      <c r="DB46" s="629"/>
      <c r="DC46" s="630"/>
      <c r="DD46" s="631">
        <v>3534194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355</v>
      </c>
      <c r="CG47" s="621"/>
      <c r="CH47" s="621"/>
      <c r="CI47" s="621"/>
      <c r="CJ47" s="621"/>
      <c r="CK47" s="621"/>
      <c r="CL47" s="621"/>
      <c r="CM47" s="621"/>
      <c r="CN47" s="621"/>
      <c r="CO47" s="621"/>
      <c r="CP47" s="621"/>
      <c r="CQ47" s="622"/>
      <c r="CR47" s="623">
        <v>269639</v>
      </c>
      <c r="CS47" s="624"/>
      <c r="CT47" s="624"/>
      <c r="CU47" s="624"/>
      <c r="CV47" s="624"/>
      <c r="CW47" s="624"/>
      <c r="CX47" s="624"/>
      <c r="CY47" s="625"/>
      <c r="CZ47" s="628">
        <v>0.2</v>
      </c>
      <c r="DA47" s="657"/>
      <c r="DB47" s="657"/>
      <c r="DC47" s="658"/>
      <c r="DD47" s="631">
        <v>58383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356</v>
      </c>
      <c r="CG48" s="621"/>
      <c r="CH48" s="621"/>
      <c r="CI48" s="621"/>
      <c r="CJ48" s="621"/>
      <c r="CK48" s="621"/>
      <c r="CL48" s="621"/>
      <c r="CM48" s="621"/>
      <c r="CN48" s="621"/>
      <c r="CO48" s="621"/>
      <c r="CP48" s="621"/>
      <c r="CQ48" s="622"/>
      <c r="CR48" s="623" t="s">
        <v>231</v>
      </c>
      <c r="CS48" s="626"/>
      <c r="CT48" s="626"/>
      <c r="CU48" s="626"/>
      <c r="CV48" s="626"/>
      <c r="CW48" s="626"/>
      <c r="CX48" s="626"/>
      <c r="CY48" s="627"/>
      <c r="CZ48" s="628" t="s">
        <v>130</v>
      </c>
      <c r="DA48" s="629"/>
      <c r="DB48" s="629"/>
      <c r="DC48" s="630"/>
      <c r="DD48" s="631" t="s">
        <v>231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357</v>
      </c>
      <c r="CE49" s="636"/>
      <c r="CF49" s="636"/>
      <c r="CG49" s="636"/>
      <c r="CH49" s="636"/>
      <c r="CI49" s="636"/>
      <c r="CJ49" s="636"/>
      <c r="CK49" s="636"/>
      <c r="CL49" s="636"/>
      <c r="CM49" s="636"/>
      <c r="CN49" s="636"/>
      <c r="CO49" s="636"/>
      <c r="CP49" s="636"/>
      <c r="CQ49" s="637"/>
      <c r="CR49" s="638">
        <v>162482080</v>
      </c>
      <c r="CS49" s="639"/>
      <c r="CT49" s="639"/>
      <c r="CU49" s="639"/>
      <c r="CV49" s="639"/>
      <c r="CW49" s="639"/>
      <c r="CX49" s="639"/>
      <c r="CY49" s="640"/>
      <c r="CZ49" s="641">
        <v>100</v>
      </c>
      <c r="DA49" s="642"/>
      <c r="DB49" s="642"/>
      <c r="DC49" s="643"/>
      <c r="DD49" s="644">
        <v>110403081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8mYi64CyhBFTgbIkzfZgG4kHJr20pKs4GWZkXlLzd06sCxGQP6UoQAoaO+3bnCUVFweNxqMt33SGymTqvexXOg==" saltValue="RNGO2uxeWoi5PLx0H+yDh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359</v>
      </c>
      <c r="DK2" s="1162"/>
      <c r="DL2" s="1162"/>
      <c r="DM2" s="1162"/>
      <c r="DN2" s="1162"/>
      <c r="DO2" s="1163"/>
      <c r="DP2" s="249"/>
      <c r="DQ2" s="1161" t="s">
        <v>360</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363</v>
      </c>
      <c r="B5" s="1047"/>
      <c r="C5" s="1047"/>
      <c r="D5" s="1047"/>
      <c r="E5" s="1047"/>
      <c r="F5" s="1047"/>
      <c r="G5" s="1047"/>
      <c r="H5" s="1047"/>
      <c r="I5" s="1047"/>
      <c r="J5" s="1047"/>
      <c r="K5" s="1047"/>
      <c r="L5" s="1047"/>
      <c r="M5" s="1047"/>
      <c r="N5" s="1047"/>
      <c r="O5" s="1047"/>
      <c r="P5" s="1048"/>
      <c r="Q5" s="1052" t="s">
        <v>364</v>
      </c>
      <c r="R5" s="1053"/>
      <c r="S5" s="1053"/>
      <c r="T5" s="1053"/>
      <c r="U5" s="1054"/>
      <c r="V5" s="1052" t="s">
        <v>365</v>
      </c>
      <c r="W5" s="1053"/>
      <c r="X5" s="1053"/>
      <c r="Y5" s="1053"/>
      <c r="Z5" s="1054"/>
      <c r="AA5" s="1052" t="s">
        <v>366</v>
      </c>
      <c r="AB5" s="1053"/>
      <c r="AC5" s="1053"/>
      <c r="AD5" s="1053"/>
      <c r="AE5" s="1053"/>
      <c r="AF5" s="1164" t="s">
        <v>367</v>
      </c>
      <c r="AG5" s="1053"/>
      <c r="AH5" s="1053"/>
      <c r="AI5" s="1053"/>
      <c r="AJ5" s="1068"/>
      <c r="AK5" s="1053" t="s">
        <v>368</v>
      </c>
      <c r="AL5" s="1053"/>
      <c r="AM5" s="1053"/>
      <c r="AN5" s="1053"/>
      <c r="AO5" s="1054"/>
      <c r="AP5" s="1052" t="s">
        <v>369</v>
      </c>
      <c r="AQ5" s="1053"/>
      <c r="AR5" s="1053"/>
      <c r="AS5" s="1053"/>
      <c r="AT5" s="1054"/>
      <c r="AU5" s="1052" t="s">
        <v>370</v>
      </c>
      <c r="AV5" s="1053"/>
      <c r="AW5" s="1053"/>
      <c r="AX5" s="1053"/>
      <c r="AY5" s="1068"/>
      <c r="AZ5" s="256"/>
      <c r="BA5" s="256"/>
      <c r="BB5" s="256"/>
      <c r="BC5" s="256"/>
      <c r="BD5" s="256"/>
      <c r="BE5" s="257"/>
      <c r="BF5" s="257"/>
      <c r="BG5" s="257"/>
      <c r="BH5" s="257"/>
      <c r="BI5" s="257"/>
      <c r="BJ5" s="257"/>
      <c r="BK5" s="257"/>
      <c r="BL5" s="257"/>
      <c r="BM5" s="257"/>
      <c r="BN5" s="257"/>
      <c r="BO5" s="257"/>
      <c r="BP5" s="257"/>
      <c r="BQ5" s="1046" t="s">
        <v>371</v>
      </c>
      <c r="BR5" s="1047"/>
      <c r="BS5" s="1047"/>
      <c r="BT5" s="1047"/>
      <c r="BU5" s="1047"/>
      <c r="BV5" s="1047"/>
      <c r="BW5" s="1047"/>
      <c r="BX5" s="1047"/>
      <c r="BY5" s="1047"/>
      <c r="BZ5" s="1047"/>
      <c r="CA5" s="1047"/>
      <c r="CB5" s="1047"/>
      <c r="CC5" s="1047"/>
      <c r="CD5" s="1047"/>
      <c r="CE5" s="1047"/>
      <c r="CF5" s="1047"/>
      <c r="CG5" s="1048"/>
      <c r="CH5" s="1052" t="s">
        <v>372</v>
      </c>
      <c r="CI5" s="1053"/>
      <c r="CJ5" s="1053"/>
      <c r="CK5" s="1053"/>
      <c r="CL5" s="1054"/>
      <c r="CM5" s="1052" t="s">
        <v>373</v>
      </c>
      <c r="CN5" s="1053"/>
      <c r="CO5" s="1053"/>
      <c r="CP5" s="1053"/>
      <c r="CQ5" s="1054"/>
      <c r="CR5" s="1052" t="s">
        <v>374</v>
      </c>
      <c r="CS5" s="1053"/>
      <c r="CT5" s="1053"/>
      <c r="CU5" s="1053"/>
      <c r="CV5" s="1054"/>
      <c r="CW5" s="1052" t="s">
        <v>375</v>
      </c>
      <c r="CX5" s="1053"/>
      <c r="CY5" s="1053"/>
      <c r="CZ5" s="1053"/>
      <c r="DA5" s="1054"/>
      <c r="DB5" s="1052" t="s">
        <v>376</v>
      </c>
      <c r="DC5" s="1053"/>
      <c r="DD5" s="1053"/>
      <c r="DE5" s="1053"/>
      <c r="DF5" s="1054"/>
      <c r="DG5" s="1149" t="s">
        <v>377</v>
      </c>
      <c r="DH5" s="1150"/>
      <c r="DI5" s="1150"/>
      <c r="DJ5" s="1150"/>
      <c r="DK5" s="1151"/>
      <c r="DL5" s="1149" t="s">
        <v>378</v>
      </c>
      <c r="DM5" s="1150"/>
      <c r="DN5" s="1150"/>
      <c r="DO5" s="1150"/>
      <c r="DP5" s="1151"/>
      <c r="DQ5" s="1052" t="s">
        <v>379</v>
      </c>
      <c r="DR5" s="1053"/>
      <c r="DS5" s="1053"/>
      <c r="DT5" s="1053"/>
      <c r="DU5" s="1054"/>
      <c r="DV5" s="1052" t="s">
        <v>370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380</v>
      </c>
      <c r="C7" s="1102"/>
      <c r="D7" s="1102"/>
      <c r="E7" s="1102"/>
      <c r="F7" s="1102"/>
      <c r="G7" s="1102"/>
      <c r="H7" s="1102"/>
      <c r="I7" s="1102"/>
      <c r="J7" s="1102"/>
      <c r="K7" s="1102"/>
      <c r="L7" s="1102"/>
      <c r="M7" s="1102"/>
      <c r="N7" s="1102"/>
      <c r="O7" s="1102"/>
      <c r="P7" s="1103"/>
      <c r="Q7" s="1155">
        <v>165888</v>
      </c>
      <c r="R7" s="1156"/>
      <c r="S7" s="1156"/>
      <c r="T7" s="1156"/>
      <c r="U7" s="1156"/>
      <c r="V7" s="1156">
        <v>162267</v>
      </c>
      <c r="W7" s="1156"/>
      <c r="X7" s="1156"/>
      <c r="Y7" s="1156"/>
      <c r="Z7" s="1156"/>
      <c r="AA7" s="1156">
        <v>3621</v>
      </c>
      <c r="AB7" s="1156"/>
      <c r="AC7" s="1156"/>
      <c r="AD7" s="1156"/>
      <c r="AE7" s="1157"/>
      <c r="AF7" s="1158">
        <v>2156</v>
      </c>
      <c r="AG7" s="1159"/>
      <c r="AH7" s="1159"/>
      <c r="AI7" s="1159"/>
      <c r="AJ7" s="1160"/>
      <c r="AK7" s="1142">
        <v>414</v>
      </c>
      <c r="AL7" s="1143"/>
      <c r="AM7" s="1143"/>
      <c r="AN7" s="1143"/>
      <c r="AO7" s="1143"/>
      <c r="AP7" s="1143">
        <v>235511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574</v>
      </c>
      <c r="BT7" s="1147"/>
      <c r="BU7" s="1147"/>
      <c r="BV7" s="1147"/>
      <c r="BW7" s="1147"/>
      <c r="BX7" s="1147"/>
      <c r="BY7" s="1147"/>
      <c r="BZ7" s="1147"/>
      <c r="CA7" s="1147"/>
      <c r="CB7" s="1147"/>
      <c r="CC7" s="1147"/>
      <c r="CD7" s="1147"/>
      <c r="CE7" s="1147"/>
      <c r="CF7" s="1147"/>
      <c r="CG7" s="1148"/>
      <c r="CH7" s="1139">
        <v>46</v>
      </c>
      <c r="CI7" s="1140"/>
      <c r="CJ7" s="1140"/>
      <c r="CK7" s="1140"/>
      <c r="CL7" s="1141"/>
      <c r="CM7" s="1139">
        <v>6485</v>
      </c>
      <c r="CN7" s="1140"/>
      <c r="CO7" s="1140"/>
      <c r="CP7" s="1140"/>
      <c r="CQ7" s="1141"/>
      <c r="CR7" s="1139">
        <v>1887</v>
      </c>
      <c r="CS7" s="1140"/>
      <c r="CT7" s="1140"/>
      <c r="CU7" s="1140"/>
      <c r="CV7" s="1141"/>
      <c r="CW7" s="1139">
        <v>5</v>
      </c>
      <c r="CX7" s="1140"/>
      <c r="CY7" s="1140"/>
      <c r="CZ7" s="1140"/>
      <c r="DA7" s="1141"/>
      <c r="DB7" s="1139" t="s">
        <v>603</v>
      </c>
      <c r="DC7" s="1140"/>
      <c r="DD7" s="1140"/>
      <c r="DE7" s="1140"/>
      <c r="DF7" s="1141"/>
      <c r="DG7" s="1139" t="s">
        <v>603</v>
      </c>
      <c r="DH7" s="1140"/>
      <c r="DI7" s="1140"/>
      <c r="DJ7" s="1140"/>
      <c r="DK7" s="1141"/>
      <c r="DL7" s="1139" t="s">
        <v>603</v>
      </c>
      <c r="DM7" s="1140"/>
      <c r="DN7" s="1140"/>
      <c r="DO7" s="1140"/>
      <c r="DP7" s="1141"/>
      <c r="DQ7" s="1139" t="s">
        <v>603</v>
      </c>
      <c r="DR7" s="1140"/>
      <c r="DS7" s="1140"/>
      <c r="DT7" s="1140"/>
      <c r="DU7" s="1141"/>
      <c r="DV7" s="1166"/>
      <c r="DW7" s="1167"/>
      <c r="DX7" s="1167"/>
      <c r="DY7" s="1167"/>
      <c r="DZ7" s="1168"/>
      <c r="EA7" s="254"/>
    </row>
    <row r="8" spans="1:131" s="255" customFormat="1" ht="26.25" customHeight="1" x14ac:dyDescent="0.15">
      <c r="A8" s="261">
        <v>2</v>
      </c>
      <c r="B8" s="1088" t="s">
        <v>381</v>
      </c>
      <c r="C8" s="1089"/>
      <c r="D8" s="1089"/>
      <c r="E8" s="1089"/>
      <c r="F8" s="1089"/>
      <c r="G8" s="1089"/>
      <c r="H8" s="1089"/>
      <c r="I8" s="1089"/>
      <c r="J8" s="1089"/>
      <c r="K8" s="1089"/>
      <c r="L8" s="1089"/>
      <c r="M8" s="1089"/>
      <c r="N8" s="1089"/>
      <c r="O8" s="1089"/>
      <c r="P8" s="1090"/>
      <c r="Q8" s="1094">
        <v>30768</v>
      </c>
      <c r="R8" s="1095"/>
      <c r="S8" s="1095"/>
      <c r="T8" s="1095"/>
      <c r="U8" s="1095"/>
      <c r="V8" s="1095">
        <v>30768</v>
      </c>
      <c r="W8" s="1095"/>
      <c r="X8" s="1095"/>
      <c r="Y8" s="1095"/>
      <c r="Z8" s="1095"/>
      <c r="AA8" s="1095" t="s">
        <v>603</v>
      </c>
      <c r="AB8" s="1095"/>
      <c r="AC8" s="1095"/>
      <c r="AD8" s="1095"/>
      <c r="AE8" s="1096"/>
      <c r="AF8" s="1070" t="s">
        <v>130</v>
      </c>
      <c r="AG8" s="1071"/>
      <c r="AH8" s="1071"/>
      <c r="AI8" s="1071"/>
      <c r="AJ8" s="1072"/>
      <c r="AK8" s="1137">
        <v>22257</v>
      </c>
      <c r="AL8" s="1138"/>
      <c r="AM8" s="1138"/>
      <c r="AN8" s="1138"/>
      <c r="AO8" s="1138"/>
      <c r="AP8" s="1138" t="s">
        <v>603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575</v>
      </c>
      <c r="BT8" s="1066"/>
      <c r="BU8" s="1066"/>
      <c r="BV8" s="1066"/>
      <c r="BW8" s="1066"/>
      <c r="BX8" s="1066"/>
      <c r="BY8" s="1066"/>
      <c r="BZ8" s="1066"/>
      <c r="CA8" s="1066"/>
      <c r="CB8" s="1066"/>
      <c r="CC8" s="1066"/>
      <c r="CD8" s="1066"/>
      <c r="CE8" s="1066"/>
      <c r="CF8" s="1066"/>
      <c r="CG8" s="1067"/>
      <c r="CH8" s="1040">
        <v>-3</v>
      </c>
      <c r="CI8" s="1041"/>
      <c r="CJ8" s="1041"/>
      <c r="CK8" s="1041"/>
      <c r="CL8" s="1042"/>
      <c r="CM8" s="1040">
        <v>337</v>
      </c>
      <c r="CN8" s="1041"/>
      <c r="CO8" s="1041"/>
      <c r="CP8" s="1041"/>
      <c r="CQ8" s="1042"/>
      <c r="CR8" s="1040">
        <v>31</v>
      </c>
      <c r="CS8" s="1041"/>
      <c r="CT8" s="1041"/>
      <c r="CU8" s="1041"/>
      <c r="CV8" s="1042"/>
      <c r="CW8" s="1040">
        <v>195</v>
      </c>
      <c r="CX8" s="1041"/>
      <c r="CY8" s="1041"/>
      <c r="CZ8" s="1041"/>
      <c r="DA8" s="1042"/>
      <c r="DB8" s="1040" t="s">
        <v>603</v>
      </c>
      <c r="DC8" s="1041"/>
      <c r="DD8" s="1041"/>
      <c r="DE8" s="1041"/>
      <c r="DF8" s="1042"/>
      <c r="DG8" s="1040" t="s">
        <v>603</v>
      </c>
      <c r="DH8" s="1041"/>
      <c r="DI8" s="1041"/>
      <c r="DJ8" s="1041"/>
      <c r="DK8" s="1042"/>
      <c r="DL8" s="1040" t="s">
        <v>603</v>
      </c>
      <c r="DM8" s="1041"/>
      <c r="DN8" s="1041"/>
      <c r="DO8" s="1041"/>
      <c r="DP8" s="1042"/>
      <c r="DQ8" s="1040" t="s">
        <v>603</v>
      </c>
      <c r="DR8" s="1041"/>
      <c r="DS8" s="1041"/>
      <c r="DT8" s="1041"/>
      <c r="DU8" s="1042"/>
      <c r="DV8" s="1043"/>
      <c r="DW8" s="1044"/>
      <c r="DX8" s="1044"/>
      <c r="DY8" s="1044"/>
      <c r="DZ8" s="1045"/>
      <c r="EA8" s="254"/>
    </row>
    <row r="9" spans="1:131" s="255" customFormat="1" ht="26.25" customHeight="1" x14ac:dyDescent="0.15">
      <c r="A9" s="261">
        <v>3</v>
      </c>
      <c r="B9" s="1088" t="s">
        <v>382</v>
      </c>
      <c r="C9" s="1089"/>
      <c r="D9" s="1089"/>
      <c r="E9" s="1089"/>
      <c r="F9" s="1089"/>
      <c r="G9" s="1089"/>
      <c r="H9" s="1089"/>
      <c r="I9" s="1089"/>
      <c r="J9" s="1089"/>
      <c r="K9" s="1089"/>
      <c r="L9" s="1089"/>
      <c r="M9" s="1089"/>
      <c r="N9" s="1089"/>
      <c r="O9" s="1089"/>
      <c r="P9" s="1090"/>
      <c r="Q9" s="1094">
        <v>48</v>
      </c>
      <c r="R9" s="1095"/>
      <c r="S9" s="1095"/>
      <c r="T9" s="1095"/>
      <c r="U9" s="1095"/>
      <c r="V9" s="1095">
        <v>39</v>
      </c>
      <c r="W9" s="1095"/>
      <c r="X9" s="1095"/>
      <c r="Y9" s="1095"/>
      <c r="Z9" s="1095"/>
      <c r="AA9" s="1095">
        <v>9</v>
      </c>
      <c r="AB9" s="1095"/>
      <c r="AC9" s="1095"/>
      <c r="AD9" s="1095"/>
      <c r="AE9" s="1096"/>
      <c r="AF9" s="1070">
        <v>4</v>
      </c>
      <c r="AG9" s="1071"/>
      <c r="AH9" s="1071"/>
      <c r="AI9" s="1071"/>
      <c r="AJ9" s="1072"/>
      <c r="AK9" s="1137">
        <v>7</v>
      </c>
      <c r="AL9" s="1138"/>
      <c r="AM9" s="1138"/>
      <c r="AN9" s="1138"/>
      <c r="AO9" s="1138"/>
      <c r="AP9" s="1138">
        <v>103</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576</v>
      </c>
      <c r="BT9" s="1066"/>
      <c r="BU9" s="1066"/>
      <c r="BV9" s="1066"/>
      <c r="BW9" s="1066"/>
      <c r="BX9" s="1066"/>
      <c r="BY9" s="1066"/>
      <c r="BZ9" s="1066"/>
      <c r="CA9" s="1066"/>
      <c r="CB9" s="1066"/>
      <c r="CC9" s="1066"/>
      <c r="CD9" s="1066"/>
      <c r="CE9" s="1066"/>
      <c r="CF9" s="1066"/>
      <c r="CG9" s="1067"/>
      <c r="CH9" s="1040">
        <v>-5</v>
      </c>
      <c r="CI9" s="1041"/>
      <c r="CJ9" s="1041"/>
      <c r="CK9" s="1041"/>
      <c r="CL9" s="1042"/>
      <c r="CM9" s="1040">
        <v>190</v>
      </c>
      <c r="CN9" s="1041"/>
      <c r="CO9" s="1041"/>
      <c r="CP9" s="1041"/>
      <c r="CQ9" s="1042"/>
      <c r="CR9" s="1040">
        <v>10</v>
      </c>
      <c r="CS9" s="1041"/>
      <c r="CT9" s="1041"/>
      <c r="CU9" s="1041"/>
      <c r="CV9" s="1042"/>
      <c r="CW9" s="1040">
        <v>65</v>
      </c>
      <c r="CX9" s="1041"/>
      <c r="CY9" s="1041"/>
      <c r="CZ9" s="1041"/>
      <c r="DA9" s="1042"/>
      <c r="DB9" s="1040" t="s">
        <v>603</v>
      </c>
      <c r="DC9" s="1041"/>
      <c r="DD9" s="1041"/>
      <c r="DE9" s="1041"/>
      <c r="DF9" s="1042"/>
      <c r="DG9" s="1040" t="s">
        <v>603</v>
      </c>
      <c r="DH9" s="1041"/>
      <c r="DI9" s="1041"/>
      <c r="DJ9" s="1041"/>
      <c r="DK9" s="1042"/>
      <c r="DL9" s="1040" t="s">
        <v>603</v>
      </c>
      <c r="DM9" s="1041"/>
      <c r="DN9" s="1041"/>
      <c r="DO9" s="1041"/>
      <c r="DP9" s="1042"/>
      <c r="DQ9" s="1040" t="s">
        <v>603</v>
      </c>
      <c r="DR9" s="1041"/>
      <c r="DS9" s="1041"/>
      <c r="DT9" s="1041"/>
      <c r="DU9" s="1042"/>
      <c r="DV9" s="1043"/>
      <c r="DW9" s="1044"/>
      <c r="DX9" s="1044"/>
      <c r="DY9" s="1044"/>
      <c r="DZ9" s="1045"/>
      <c r="EA9" s="254"/>
    </row>
    <row r="10" spans="1:131" s="255" customFormat="1" ht="26.25" customHeight="1" x14ac:dyDescent="0.15">
      <c r="A10" s="261">
        <v>4</v>
      </c>
      <c r="B10" s="1088" t="s">
        <v>383</v>
      </c>
      <c r="C10" s="1089"/>
      <c r="D10" s="1089"/>
      <c r="E10" s="1089"/>
      <c r="F10" s="1089"/>
      <c r="G10" s="1089"/>
      <c r="H10" s="1089"/>
      <c r="I10" s="1089"/>
      <c r="J10" s="1089"/>
      <c r="K10" s="1089"/>
      <c r="L10" s="1089"/>
      <c r="M10" s="1089"/>
      <c r="N10" s="1089"/>
      <c r="O10" s="1089"/>
      <c r="P10" s="1090"/>
      <c r="Q10" s="1094">
        <v>120</v>
      </c>
      <c r="R10" s="1095"/>
      <c r="S10" s="1095"/>
      <c r="T10" s="1095"/>
      <c r="U10" s="1095"/>
      <c r="V10" s="1095">
        <v>120</v>
      </c>
      <c r="W10" s="1095"/>
      <c r="X10" s="1095"/>
      <c r="Y10" s="1095"/>
      <c r="Z10" s="1095"/>
      <c r="AA10" s="1095" t="s">
        <v>603</v>
      </c>
      <c r="AB10" s="1095"/>
      <c r="AC10" s="1095"/>
      <c r="AD10" s="1095"/>
      <c r="AE10" s="1096"/>
      <c r="AF10" s="1070" t="s">
        <v>384</v>
      </c>
      <c r="AG10" s="1071"/>
      <c r="AH10" s="1071"/>
      <c r="AI10" s="1071"/>
      <c r="AJ10" s="1072"/>
      <c r="AK10" s="1137">
        <v>54</v>
      </c>
      <c r="AL10" s="1138"/>
      <c r="AM10" s="1138"/>
      <c r="AN10" s="1138"/>
      <c r="AO10" s="1138"/>
      <c r="AP10" s="1138" t="s">
        <v>603</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577</v>
      </c>
      <c r="BT10" s="1066"/>
      <c r="BU10" s="1066"/>
      <c r="BV10" s="1066"/>
      <c r="BW10" s="1066"/>
      <c r="BX10" s="1066"/>
      <c r="BY10" s="1066"/>
      <c r="BZ10" s="1066"/>
      <c r="CA10" s="1066"/>
      <c r="CB10" s="1066"/>
      <c r="CC10" s="1066"/>
      <c r="CD10" s="1066"/>
      <c r="CE10" s="1066"/>
      <c r="CF10" s="1066"/>
      <c r="CG10" s="1067"/>
      <c r="CH10" s="1040">
        <v>38</v>
      </c>
      <c r="CI10" s="1041"/>
      <c r="CJ10" s="1041"/>
      <c r="CK10" s="1041"/>
      <c r="CL10" s="1042"/>
      <c r="CM10" s="1040">
        <v>558</v>
      </c>
      <c r="CN10" s="1041"/>
      <c r="CO10" s="1041"/>
      <c r="CP10" s="1041"/>
      <c r="CQ10" s="1042"/>
      <c r="CR10" s="1040">
        <v>55</v>
      </c>
      <c r="CS10" s="1041"/>
      <c r="CT10" s="1041"/>
      <c r="CU10" s="1041"/>
      <c r="CV10" s="1042"/>
      <c r="CW10" s="1040">
        <v>141</v>
      </c>
      <c r="CX10" s="1041"/>
      <c r="CY10" s="1041"/>
      <c r="CZ10" s="1041"/>
      <c r="DA10" s="1042"/>
      <c r="DB10" s="1040" t="s">
        <v>603</v>
      </c>
      <c r="DC10" s="1041"/>
      <c r="DD10" s="1041"/>
      <c r="DE10" s="1041"/>
      <c r="DF10" s="1042"/>
      <c r="DG10" s="1040" t="s">
        <v>603</v>
      </c>
      <c r="DH10" s="1041"/>
      <c r="DI10" s="1041"/>
      <c r="DJ10" s="1041"/>
      <c r="DK10" s="1042"/>
      <c r="DL10" s="1040" t="s">
        <v>603</v>
      </c>
      <c r="DM10" s="1041"/>
      <c r="DN10" s="1041"/>
      <c r="DO10" s="1041"/>
      <c r="DP10" s="1042"/>
      <c r="DQ10" s="1040" t="s">
        <v>603</v>
      </c>
      <c r="DR10" s="1041"/>
      <c r="DS10" s="1041"/>
      <c r="DT10" s="1041"/>
      <c r="DU10" s="1042"/>
      <c r="DV10" s="1043"/>
      <c r="DW10" s="1044"/>
      <c r="DX10" s="1044"/>
      <c r="DY10" s="1044"/>
      <c r="DZ10" s="1045"/>
      <c r="EA10" s="254"/>
    </row>
    <row r="11" spans="1:131" s="255" customFormat="1" ht="26.25" customHeight="1" x14ac:dyDescent="0.15">
      <c r="A11" s="261">
        <v>5</v>
      </c>
      <c r="B11" s="1088" t="s">
        <v>385</v>
      </c>
      <c r="C11" s="1089"/>
      <c r="D11" s="1089"/>
      <c r="E11" s="1089"/>
      <c r="F11" s="1089"/>
      <c r="G11" s="1089"/>
      <c r="H11" s="1089"/>
      <c r="I11" s="1089"/>
      <c r="J11" s="1089"/>
      <c r="K11" s="1089"/>
      <c r="L11" s="1089"/>
      <c r="M11" s="1089"/>
      <c r="N11" s="1089"/>
      <c r="O11" s="1089"/>
      <c r="P11" s="1090"/>
      <c r="Q11" s="1094">
        <v>47</v>
      </c>
      <c r="R11" s="1095"/>
      <c r="S11" s="1095"/>
      <c r="T11" s="1095"/>
      <c r="U11" s="1095"/>
      <c r="V11" s="1095">
        <v>47</v>
      </c>
      <c r="W11" s="1095"/>
      <c r="X11" s="1095"/>
      <c r="Y11" s="1095"/>
      <c r="Z11" s="1095"/>
      <c r="AA11" s="1095" t="s">
        <v>603</v>
      </c>
      <c r="AB11" s="1095"/>
      <c r="AC11" s="1095"/>
      <c r="AD11" s="1095"/>
      <c r="AE11" s="1096"/>
      <c r="AF11" s="1070" t="s">
        <v>130</v>
      </c>
      <c r="AG11" s="1071"/>
      <c r="AH11" s="1071"/>
      <c r="AI11" s="1071"/>
      <c r="AJ11" s="1072"/>
      <c r="AK11" s="1137">
        <v>46</v>
      </c>
      <c r="AL11" s="1138"/>
      <c r="AM11" s="1138"/>
      <c r="AN11" s="1138"/>
      <c r="AO11" s="1138"/>
      <c r="AP11" s="1138" t="s">
        <v>603</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578</v>
      </c>
      <c r="BT11" s="1066"/>
      <c r="BU11" s="1066"/>
      <c r="BV11" s="1066"/>
      <c r="BW11" s="1066"/>
      <c r="BX11" s="1066"/>
      <c r="BY11" s="1066"/>
      <c r="BZ11" s="1066"/>
      <c r="CA11" s="1066"/>
      <c r="CB11" s="1066"/>
      <c r="CC11" s="1066"/>
      <c r="CD11" s="1066"/>
      <c r="CE11" s="1066"/>
      <c r="CF11" s="1066"/>
      <c r="CG11" s="1067"/>
      <c r="CH11" s="1040">
        <v>-1</v>
      </c>
      <c r="CI11" s="1041"/>
      <c r="CJ11" s="1041"/>
      <c r="CK11" s="1041"/>
      <c r="CL11" s="1042"/>
      <c r="CM11" s="1040">
        <v>101</v>
      </c>
      <c r="CN11" s="1041"/>
      <c r="CO11" s="1041"/>
      <c r="CP11" s="1041"/>
      <c r="CQ11" s="1042"/>
      <c r="CR11" s="1040">
        <v>30</v>
      </c>
      <c r="CS11" s="1041"/>
      <c r="CT11" s="1041"/>
      <c r="CU11" s="1041"/>
      <c r="CV11" s="1042"/>
      <c r="CW11" s="1040">
        <v>17</v>
      </c>
      <c r="CX11" s="1041"/>
      <c r="CY11" s="1041"/>
      <c r="CZ11" s="1041"/>
      <c r="DA11" s="1042"/>
      <c r="DB11" s="1040" t="s">
        <v>603</v>
      </c>
      <c r="DC11" s="1041"/>
      <c r="DD11" s="1041"/>
      <c r="DE11" s="1041"/>
      <c r="DF11" s="1042"/>
      <c r="DG11" s="1040" t="s">
        <v>603</v>
      </c>
      <c r="DH11" s="1041"/>
      <c r="DI11" s="1041"/>
      <c r="DJ11" s="1041"/>
      <c r="DK11" s="1042"/>
      <c r="DL11" s="1040" t="s">
        <v>603</v>
      </c>
      <c r="DM11" s="1041"/>
      <c r="DN11" s="1041"/>
      <c r="DO11" s="1041"/>
      <c r="DP11" s="1042"/>
      <c r="DQ11" s="1040" t="s">
        <v>603</v>
      </c>
      <c r="DR11" s="1041"/>
      <c r="DS11" s="1041"/>
      <c r="DT11" s="1041"/>
      <c r="DU11" s="1042"/>
      <c r="DV11" s="1043"/>
      <c r="DW11" s="1044"/>
      <c r="DX11" s="1044"/>
      <c r="DY11" s="1044"/>
      <c r="DZ11" s="1045"/>
      <c r="EA11" s="254"/>
    </row>
    <row r="12" spans="1:131" s="255" customFormat="1" ht="26.25" customHeight="1" x14ac:dyDescent="0.15">
      <c r="A12" s="261">
        <v>6</v>
      </c>
      <c r="B12" s="1088" t="s">
        <v>386</v>
      </c>
      <c r="C12" s="1089"/>
      <c r="D12" s="1089"/>
      <c r="E12" s="1089"/>
      <c r="F12" s="1089"/>
      <c r="G12" s="1089"/>
      <c r="H12" s="1089"/>
      <c r="I12" s="1089"/>
      <c r="J12" s="1089"/>
      <c r="K12" s="1089"/>
      <c r="L12" s="1089"/>
      <c r="M12" s="1089"/>
      <c r="N12" s="1089"/>
      <c r="O12" s="1089"/>
      <c r="P12" s="1090"/>
      <c r="Q12" s="1094">
        <v>30</v>
      </c>
      <c r="R12" s="1095"/>
      <c r="S12" s="1095"/>
      <c r="T12" s="1095"/>
      <c r="U12" s="1095"/>
      <c r="V12" s="1095">
        <v>17</v>
      </c>
      <c r="W12" s="1095"/>
      <c r="X12" s="1095"/>
      <c r="Y12" s="1095"/>
      <c r="Z12" s="1095"/>
      <c r="AA12" s="1095">
        <v>13</v>
      </c>
      <c r="AB12" s="1095"/>
      <c r="AC12" s="1095"/>
      <c r="AD12" s="1095"/>
      <c r="AE12" s="1096"/>
      <c r="AF12" s="1070">
        <v>13</v>
      </c>
      <c r="AG12" s="1071"/>
      <c r="AH12" s="1071"/>
      <c r="AI12" s="1071"/>
      <c r="AJ12" s="1072"/>
      <c r="AK12" s="1137" t="s">
        <v>603</v>
      </c>
      <c r="AL12" s="1138"/>
      <c r="AM12" s="1138"/>
      <c r="AN12" s="1138"/>
      <c r="AO12" s="1138"/>
      <c r="AP12" s="1138" t="s">
        <v>603</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579</v>
      </c>
      <c r="BT12" s="1066"/>
      <c r="BU12" s="1066"/>
      <c r="BV12" s="1066"/>
      <c r="BW12" s="1066"/>
      <c r="BX12" s="1066"/>
      <c r="BY12" s="1066"/>
      <c r="BZ12" s="1066"/>
      <c r="CA12" s="1066"/>
      <c r="CB12" s="1066"/>
      <c r="CC12" s="1066"/>
      <c r="CD12" s="1066"/>
      <c r="CE12" s="1066"/>
      <c r="CF12" s="1066"/>
      <c r="CG12" s="1067"/>
      <c r="CH12" s="1040">
        <v>12</v>
      </c>
      <c r="CI12" s="1041"/>
      <c r="CJ12" s="1041"/>
      <c r="CK12" s="1041"/>
      <c r="CL12" s="1042"/>
      <c r="CM12" s="1040">
        <v>185</v>
      </c>
      <c r="CN12" s="1041"/>
      <c r="CO12" s="1041"/>
      <c r="CP12" s="1041"/>
      <c r="CQ12" s="1042"/>
      <c r="CR12" s="1040">
        <v>30</v>
      </c>
      <c r="CS12" s="1041"/>
      <c r="CT12" s="1041"/>
      <c r="CU12" s="1041"/>
      <c r="CV12" s="1042"/>
      <c r="CW12" s="1040">
        <v>92</v>
      </c>
      <c r="CX12" s="1041"/>
      <c r="CY12" s="1041"/>
      <c r="CZ12" s="1041"/>
      <c r="DA12" s="1042"/>
      <c r="DB12" s="1040" t="s">
        <v>603</v>
      </c>
      <c r="DC12" s="1041"/>
      <c r="DD12" s="1041"/>
      <c r="DE12" s="1041"/>
      <c r="DF12" s="1042"/>
      <c r="DG12" s="1040" t="s">
        <v>603</v>
      </c>
      <c r="DH12" s="1041"/>
      <c r="DI12" s="1041"/>
      <c r="DJ12" s="1041"/>
      <c r="DK12" s="1042"/>
      <c r="DL12" s="1040" t="s">
        <v>603</v>
      </c>
      <c r="DM12" s="1041"/>
      <c r="DN12" s="1041"/>
      <c r="DO12" s="1041"/>
      <c r="DP12" s="1042"/>
      <c r="DQ12" s="1040" t="s">
        <v>603</v>
      </c>
      <c r="DR12" s="1041"/>
      <c r="DS12" s="1041"/>
      <c r="DT12" s="1041"/>
      <c r="DU12" s="1042"/>
      <c r="DV12" s="1043"/>
      <c r="DW12" s="1044"/>
      <c r="DX12" s="1044"/>
      <c r="DY12" s="1044"/>
      <c r="DZ12" s="1045"/>
      <c r="EA12" s="254"/>
    </row>
    <row r="13" spans="1:131" s="255" customFormat="1" ht="26.25" customHeight="1" x14ac:dyDescent="0.15">
      <c r="A13" s="261">
        <v>7</v>
      </c>
      <c r="B13" s="1088" t="s">
        <v>387</v>
      </c>
      <c r="C13" s="1089"/>
      <c r="D13" s="1089"/>
      <c r="E13" s="1089"/>
      <c r="F13" s="1089"/>
      <c r="G13" s="1089"/>
      <c r="H13" s="1089"/>
      <c r="I13" s="1089"/>
      <c r="J13" s="1089"/>
      <c r="K13" s="1089"/>
      <c r="L13" s="1089"/>
      <c r="M13" s="1089"/>
      <c r="N13" s="1089"/>
      <c r="O13" s="1089"/>
      <c r="P13" s="1090"/>
      <c r="Q13" s="1094">
        <v>139</v>
      </c>
      <c r="R13" s="1095"/>
      <c r="S13" s="1095"/>
      <c r="T13" s="1095"/>
      <c r="U13" s="1095"/>
      <c r="V13" s="1095">
        <v>139</v>
      </c>
      <c r="W13" s="1095"/>
      <c r="X13" s="1095"/>
      <c r="Y13" s="1095"/>
      <c r="Z13" s="1095"/>
      <c r="AA13" s="1095" t="s">
        <v>603</v>
      </c>
      <c r="AB13" s="1095"/>
      <c r="AC13" s="1095"/>
      <c r="AD13" s="1095"/>
      <c r="AE13" s="1096"/>
      <c r="AF13" s="1070" t="s">
        <v>130</v>
      </c>
      <c r="AG13" s="1071"/>
      <c r="AH13" s="1071"/>
      <c r="AI13" s="1071"/>
      <c r="AJ13" s="1072"/>
      <c r="AK13" s="1137" t="s">
        <v>603</v>
      </c>
      <c r="AL13" s="1138"/>
      <c r="AM13" s="1138"/>
      <c r="AN13" s="1138"/>
      <c r="AO13" s="1138"/>
      <c r="AP13" s="1138">
        <v>527</v>
      </c>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580</v>
      </c>
      <c r="BT13" s="1066"/>
      <c r="BU13" s="1066"/>
      <c r="BV13" s="1066"/>
      <c r="BW13" s="1066"/>
      <c r="BX13" s="1066"/>
      <c r="BY13" s="1066"/>
      <c r="BZ13" s="1066"/>
      <c r="CA13" s="1066"/>
      <c r="CB13" s="1066"/>
      <c r="CC13" s="1066"/>
      <c r="CD13" s="1066"/>
      <c r="CE13" s="1066"/>
      <c r="CF13" s="1066"/>
      <c r="CG13" s="1067"/>
      <c r="CH13" s="1040">
        <v>12</v>
      </c>
      <c r="CI13" s="1041"/>
      <c r="CJ13" s="1041"/>
      <c r="CK13" s="1041"/>
      <c r="CL13" s="1042"/>
      <c r="CM13" s="1040">
        <v>279</v>
      </c>
      <c r="CN13" s="1041"/>
      <c r="CO13" s="1041"/>
      <c r="CP13" s="1041"/>
      <c r="CQ13" s="1042"/>
      <c r="CR13" s="1040">
        <v>30</v>
      </c>
      <c r="CS13" s="1041"/>
      <c r="CT13" s="1041"/>
      <c r="CU13" s="1041"/>
      <c r="CV13" s="1042"/>
      <c r="CW13" s="1040">
        <v>30</v>
      </c>
      <c r="CX13" s="1041"/>
      <c r="CY13" s="1041"/>
      <c r="CZ13" s="1041"/>
      <c r="DA13" s="1042"/>
      <c r="DB13" s="1040" t="s">
        <v>603</v>
      </c>
      <c r="DC13" s="1041"/>
      <c r="DD13" s="1041"/>
      <c r="DE13" s="1041"/>
      <c r="DF13" s="1042"/>
      <c r="DG13" s="1040" t="s">
        <v>603</v>
      </c>
      <c r="DH13" s="1041"/>
      <c r="DI13" s="1041"/>
      <c r="DJ13" s="1041"/>
      <c r="DK13" s="1042"/>
      <c r="DL13" s="1040" t="s">
        <v>603</v>
      </c>
      <c r="DM13" s="1041"/>
      <c r="DN13" s="1041"/>
      <c r="DO13" s="1041"/>
      <c r="DP13" s="1042"/>
      <c r="DQ13" s="1040" t="s">
        <v>603</v>
      </c>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581</v>
      </c>
      <c r="BT14" s="1066"/>
      <c r="BU14" s="1066"/>
      <c r="BV14" s="1066"/>
      <c r="BW14" s="1066"/>
      <c r="BX14" s="1066"/>
      <c r="BY14" s="1066"/>
      <c r="BZ14" s="1066"/>
      <c r="CA14" s="1066"/>
      <c r="CB14" s="1066"/>
      <c r="CC14" s="1066"/>
      <c r="CD14" s="1066"/>
      <c r="CE14" s="1066"/>
      <c r="CF14" s="1066"/>
      <c r="CG14" s="1067"/>
      <c r="CH14" s="1040">
        <v>8</v>
      </c>
      <c r="CI14" s="1041"/>
      <c r="CJ14" s="1041"/>
      <c r="CK14" s="1041"/>
      <c r="CL14" s="1042"/>
      <c r="CM14" s="1040">
        <v>107</v>
      </c>
      <c r="CN14" s="1041"/>
      <c r="CO14" s="1041"/>
      <c r="CP14" s="1041"/>
      <c r="CQ14" s="1042"/>
      <c r="CR14" s="1040">
        <v>15</v>
      </c>
      <c r="CS14" s="1041"/>
      <c r="CT14" s="1041"/>
      <c r="CU14" s="1041"/>
      <c r="CV14" s="1042"/>
      <c r="CW14" s="1040">
        <v>105</v>
      </c>
      <c r="CX14" s="1041"/>
      <c r="CY14" s="1041"/>
      <c r="CZ14" s="1041"/>
      <c r="DA14" s="1042"/>
      <c r="DB14" s="1040" t="s">
        <v>603</v>
      </c>
      <c r="DC14" s="1041"/>
      <c r="DD14" s="1041"/>
      <c r="DE14" s="1041"/>
      <c r="DF14" s="1042"/>
      <c r="DG14" s="1040" t="s">
        <v>603</v>
      </c>
      <c r="DH14" s="1041"/>
      <c r="DI14" s="1041"/>
      <c r="DJ14" s="1041"/>
      <c r="DK14" s="1042"/>
      <c r="DL14" s="1040" t="s">
        <v>603</v>
      </c>
      <c r="DM14" s="1041"/>
      <c r="DN14" s="1041"/>
      <c r="DO14" s="1041"/>
      <c r="DP14" s="1042"/>
      <c r="DQ14" s="1040" t="s">
        <v>603</v>
      </c>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582</v>
      </c>
      <c r="BT15" s="1066"/>
      <c r="BU15" s="1066"/>
      <c r="BV15" s="1066"/>
      <c r="BW15" s="1066"/>
      <c r="BX15" s="1066"/>
      <c r="BY15" s="1066"/>
      <c r="BZ15" s="1066"/>
      <c r="CA15" s="1066"/>
      <c r="CB15" s="1066"/>
      <c r="CC15" s="1066"/>
      <c r="CD15" s="1066"/>
      <c r="CE15" s="1066"/>
      <c r="CF15" s="1066"/>
      <c r="CG15" s="1067"/>
      <c r="CH15" s="1040">
        <v>-5</v>
      </c>
      <c r="CI15" s="1041"/>
      <c r="CJ15" s="1041"/>
      <c r="CK15" s="1041"/>
      <c r="CL15" s="1042"/>
      <c r="CM15" s="1040">
        <v>274</v>
      </c>
      <c r="CN15" s="1041"/>
      <c r="CO15" s="1041"/>
      <c r="CP15" s="1041"/>
      <c r="CQ15" s="1042"/>
      <c r="CR15" s="1040">
        <v>30</v>
      </c>
      <c r="CS15" s="1041"/>
      <c r="CT15" s="1041"/>
      <c r="CU15" s="1041"/>
      <c r="CV15" s="1042"/>
      <c r="CW15" s="1040">
        <v>275</v>
      </c>
      <c r="CX15" s="1041"/>
      <c r="CY15" s="1041"/>
      <c r="CZ15" s="1041"/>
      <c r="DA15" s="1042"/>
      <c r="DB15" s="1040" t="s">
        <v>603</v>
      </c>
      <c r="DC15" s="1041"/>
      <c r="DD15" s="1041"/>
      <c r="DE15" s="1041"/>
      <c r="DF15" s="1042"/>
      <c r="DG15" s="1040" t="s">
        <v>603</v>
      </c>
      <c r="DH15" s="1041"/>
      <c r="DI15" s="1041"/>
      <c r="DJ15" s="1041"/>
      <c r="DK15" s="1042"/>
      <c r="DL15" s="1040" t="s">
        <v>603</v>
      </c>
      <c r="DM15" s="1041"/>
      <c r="DN15" s="1041"/>
      <c r="DO15" s="1041"/>
      <c r="DP15" s="1042"/>
      <c r="DQ15" s="1040" t="s">
        <v>603</v>
      </c>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583</v>
      </c>
      <c r="BT16" s="1066"/>
      <c r="BU16" s="1066"/>
      <c r="BV16" s="1066"/>
      <c r="BW16" s="1066"/>
      <c r="BX16" s="1066"/>
      <c r="BY16" s="1066"/>
      <c r="BZ16" s="1066"/>
      <c r="CA16" s="1066"/>
      <c r="CB16" s="1066"/>
      <c r="CC16" s="1066"/>
      <c r="CD16" s="1066"/>
      <c r="CE16" s="1066"/>
      <c r="CF16" s="1066"/>
      <c r="CG16" s="1067"/>
      <c r="CH16" s="1040">
        <v>5</v>
      </c>
      <c r="CI16" s="1041"/>
      <c r="CJ16" s="1041"/>
      <c r="CK16" s="1041"/>
      <c r="CL16" s="1042"/>
      <c r="CM16" s="1040">
        <v>844</v>
      </c>
      <c r="CN16" s="1041"/>
      <c r="CO16" s="1041"/>
      <c r="CP16" s="1041"/>
      <c r="CQ16" s="1042"/>
      <c r="CR16" s="1040">
        <v>208</v>
      </c>
      <c r="CS16" s="1041"/>
      <c r="CT16" s="1041"/>
      <c r="CU16" s="1041"/>
      <c r="CV16" s="1042"/>
      <c r="CW16" s="1040">
        <v>430</v>
      </c>
      <c r="CX16" s="1041"/>
      <c r="CY16" s="1041"/>
      <c r="CZ16" s="1041"/>
      <c r="DA16" s="1042"/>
      <c r="DB16" s="1040" t="s">
        <v>603</v>
      </c>
      <c r="DC16" s="1041"/>
      <c r="DD16" s="1041"/>
      <c r="DE16" s="1041"/>
      <c r="DF16" s="1042"/>
      <c r="DG16" s="1040" t="s">
        <v>603</v>
      </c>
      <c r="DH16" s="1041"/>
      <c r="DI16" s="1041"/>
      <c r="DJ16" s="1041"/>
      <c r="DK16" s="1042"/>
      <c r="DL16" s="1040" t="s">
        <v>603</v>
      </c>
      <c r="DM16" s="1041"/>
      <c r="DN16" s="1041"/>
      <c r="DO16" s="1041"/>
      <c r="DP16" s="1042"/>
      <c r="DQ16" s="1040" t="s">
        <v>603</v>
      </c>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584</v>
      </c>
      <c r="BT17" s="1066"/>
      <c r="BU17" s="1066"/>
      <c r="BV17" s="1066"/>
      <c r="BW17" s="1066"/>
      <c r="BX17" s="1066"/>
      <c r="BY17" s="1066"/>
      <c r="BZ17" s="1066"/>
      <c r="CA17" s="1066"/>
      <c r="CB17" s="1066"/>
      <c r="CC17" s="1066"/>
      <c r="CD17" s="1066"/>
      <c r="CE17" s="1066"/>
      <c r="CF17" s="1066"/>
      <c r="CG17" s="1067"/>
      <c r="CH17" s="1040">
        <v>0</v>
      </c>
      <c r="CI17" s="1041"/>
      <c r="CJ17" s="1041"/>
      <c r="CK17" s="1041"/>
      <c r="CL17" s="1042"/>
      <c r="CM17" s="1040">
        <v>170</v>
      </c>
      <c r="CN17" s="1041"/>
      <c r="CO17" s="1041"/>
      <c r="CP17" s="1041"/>
      <c r="CQ17" s="1042"/>
      <c r="CR17" s="1040">
        <v>10</v>
      </c>
      <c r="CS17" s="1041"/>
      <c r="CT17" s="1041"/>
      <c r="CU17" s="1041"/>
      <c r="CV17" s="1042"/>
      <c r="CW17" s="1040">
        <v>38</v>
      </c>
      <c r="CX17" s="1041"/>
      <c r="CY17" s="1041"/>
      <c r="CZ17" s="1041"/>
      <c r="DA17" s="1042"/>
      <c r="DB17" s="1040" t="s">
        <v>603</v>
      </c>
      <c r="DC17" s="1041"/>
      <c r="DD17" s="1041"/>
      <c r="DE17" s="1041"/>
      <c r="DF17" s="1042"/>
      <c r="DG17" s="1040" t="s">
        <v>603</v>
      </c>
      <c r="DH17" s="1041"/>
      <c r="DI17" s="1041"/>
      <c r="DJ17" s="1041"/>
      <c r="DK17" s="1042"/>
      <c r="DL17" s="1040" t="s">
        <v>603</v>
      </c>
      <c r="DM17" s="1041"/>
      <c r="DN17" s="1041"/>
      <c r="DO17" s="1041"/>
      <c r="DP17" s="1042"/>
      <c r="DQ17" s="1040" t="s">
        <v>603</v>
      </c>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t="s">
        <v>585</v>
      </c>
      <c r="BT18" s="1066"/>
      <c r="BU18" s="1066"/>
      <c r="BV18" s="1066"/>
      <c r="BW18" s="1066"/>
      <c r="BX18" s="1066"/>
      <c r="BY18" s="1066"/>
      <c r="BZ18" s="1066"/>
      <c r="CA18" s="1066"/>
      <c r="CB18" s="1066"/>
      <c r="CC18" s="1066"/>
      <c r="CD18" s="1066"/>
      <c r="CE18" s="1066"/>
      <c r="CF18" s="1066"/>
      <c r="CG18" s="1067"/>
      <c r="CH18" s="1040">
        <v>-45</v>
      </c>
      <c r="CI18" s="1041"/>
      <c r="CJ18" s="1041"/>
      <c r="CK18" s="1041"/>
      <c r="CL18" s="1042"/>
      <c r="CM18" s="1040">
        <v>1540</v>
      </c>
      <c r="CN18" s="1041"/>
      <c r="CO18" s="1041"/>
      <c r="CP18" s="1041"/>
      <c r="CQ18" s="1042"/>
      <c r="CR18" s="1040">
        <v>600</v>
      </c>
      <c r="CS18" s="1041"/>
      <c r="CT18" s="1041"/>
      <c r="CU18" s="1041"/>
      <c r="CV18" s="1042"/>
      <c r="CW18" s="1040">
        <v>26</v>
      </c>
      <c r="CX18" s="1041"/>
      <c r="CY18" s="1041"/>
      <c r="CZ18" s="1041"/>
      <c r="DA18" s="1042"/>
      <c r="DB18" s="1040" t="s">
        <v>603</v>
      </c>
      <c r="DC18" s="1041"/>
      <c r="DD18" s="1041"/>
      <c r="DE18" s="1041"/>
      <c r="DF18" s="1042"/>
      <c r="DG18" s="1040" t="s">
        <v>603</v>
      </c>
      <c r="DH18" s="1041"/>
      <c r="DI18" s="1041"/>
      <c r="DJ18" s="1041"/>
      <c r="DK18" s="1042"/>
      <c r="DL18" s="1040" t="s">
        <v>603</v>
      </c>
      <c r="DM18" s="1041"/>
      <c r="DN18" s="1041"/>
      <c r="DO18" s="1041"/>
      <c r="DP18" s="1042"/>
      <c r="DQ18" s="1040" t="s">
        <v>603</v>
      </c>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t="s">
        <v>586</v>
      </c>
      <c r="BT19" s="1066"/>
      <c r="BU19" s="1066"/>
      <c r="BV19" s="1066"/>
      <c r="BW19" s="1066"/>
      <c r="BX19" s="1066"/>
      <c r="BY19" s="1066"/>
      <c r="BZ19" s="1066"/>
      <c r="CA19" s="1066"/>
      <c r="CB19" s="1066"/>
      <c r="CC19" s="1066"/>
      <c r="CD19" s="1066"/>
      <c r="CE19" s="1066"/>
      <c r="CF19" s="1066"/>
      <c r="CG19" s="1067"/>
      <c r="CH19" s="1040">
        <v>0</v>
      </c>
      <c r="CI19" s="1041"/>
      <c r="CJ19" s="1041"/>
      <c r="CK19" s="1041"/>
      <c r="CL19" s="1042"/>
      <c r="CM19" s="1040">
        <v>1148</v>
      </c>
      <c r="CN19" s="1041"/>
      <c r="CO19" s="1041"/>
      <c r="CP19" s="1041"/>
      <c r="CQ19" s="1042"/>
      <c r="CR19" s="1040">
        <v>122</v>
      </c>
      <c r="CS19" s="1041"/>
      <c r="CT19" s="1041"/>
      <c r="CU19" s="1041"/>
      <c r="CV19" s="1042"/>
      <c r="CW19" s="1040" t="s">
        <v>603</v>
      </c>
      <c r="CX19" s="1041"/>
      <c r="CY19" s="1041"/>
      <c r="CZ19" s="1041"/>
      <c r="DA19" s="1042"/>
      <c r="DB19" s="1040">
        <v>722</v>
      </c>
      <c r="DC19" s="1041"/>
      <c r="DD19" s="1041"/>
      <c r="DE19" s="1041"/>
      <c r="DF19" s="1042"/>
      <c r="DG19" s="1040" t="s">
        <v>603</v>
      </c>
      <c r="DH19" s="1041"/>
      <c r="DI19" s="1041"/>
      <c r="DJ19" s="1041"/>
      <c r="DK19" s="1042"/>
      <c r="DL19" s="1040" t="s">
        <v>603</v>
      </c>
      <c r="DM19" s="1041"/>
      <c r="DN19" s="1041"/>
      <c r="DO19" s="1041"/>
      <c r="DP19" s="1042"/>
      <c r="DQ19" s="1040" t="s">
        <v>603</v>
      </c>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t="s">
        <v>587</v>
      </c>
      <c r="BT20" s="1066"/>
      <c r="BU20" s="1066"/>
      <c r="BV20" s="1066"/>
      <c r="BW20" s="1066"/>
      <c r="BX20" s="1066"/>
      <c r="BY20" s="1066"/>
      <c r="BZ20" s="1066"/>
      <c r="CA20" s="1066"/>
      <c r="CB20" s="1066"/>
      <c r="CC20" s="1066"/>
      <c r="CD20" s="1066"/>
      <c r="CE20" s="1066"/>
      <c r="CF20" s="1066"/>
      <c r="CG20" s="1067"/>
      <c r="CH20" s="1040">
        <v>2</v>
      </c>
      <c r="CI20" s="1041"/>
      <c r="CJ20" s="1041"/>
      <c r="CK20" s="1041"/>
      <c r="CL20" s="1042"/>
      <c r="CM20" s="1040">
        <v>6584</v>
      </c>
      <c r="CN20" s="1041"/>
      <c r="CO20" s="1041"/>
      <c r="CP20" s="1041"/>
      <c r="CQ20" s="1042"/>
      <c r="CR20" s="1040">
        <v>15</v>
      </c>
      <c r="CS20" s="1041"/>
      <c r="CT20" s="1041"/>
      <c r="CU20" s="1041"/>
      <c r="CV20" s="1042"/>
      <c r="CW20" s="1040">
        <v>3</v>
      </c>
      <c r="CX20" s="1041"/>
      <c r="CY20" s="1041"/>
      <c r="CZ20" s="1041"/>
      <c r="DA20" s="1042"/>
      <c r="DB20" s="1040" t="s">
        <v>603</v>
      </c>
      <c r="DC20" s="1041"/>
      <c r="DD20" s="1041"/>
      <c r="DE20" s="1041"/>
      <c r="DF20" s="1042"/>
      <c r="DG20" s="1040">
        <v>6384</v>
      </c>
      <c r="DH20" s="1041"/>
      <c r="DI20" s="1041"/>
      <c r="DJ20" s="1041"/>
      <c r="DK20" s="1042"/>
      <c r="DL20" s="1040" t="s">
        <v>603</v>
      </c>
      <c r="DM20" s="1041"/>
      <c r="DN20" s="1041"/>
      <c r="DO20" s="1041"/>
      <c r="DP20" s="1042"/>
      <c r="DQ20" s="1040" t="s">
        <v>603</v>
      </c>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t="s">
        <v>588</v>
      </c>
      <c r="BT21" s="1066"/>
      <c r="BU21" s="1066"/>
      <c r="BV21" s="1066"/>
      <c r="BW21" s="1066"/>
      <c r="BX21" s="1066"/>
      <c r="BY21" s="1066"/>
      <c r="BZ21" s="1066"/>
      <c r="CA21" s="1066"/>
      <c r="CB21" s="1066"/>
      <c r="CC21" s="1066"/>
      <c r="CD21" s="1066"/>
      <c r="CE21" s="1066"/>
      <c r="CF21" s="1066"/>
      <c r="CG21" s="1067"/>
      <c r="CH21" s="1040">
        <v>3</v>
      </c>
      <c r="CI21" s="1041"/>
      <c r="CJ21" s="1041"/>
      <c r="CK21" s="1041"/>
      <c r="CL21" s="1042"/>
      <c r="CM21" s="1040">
        <v>74</v>
      </c>
      <c r="CN21" s="1041"/>
      <c r="CO21" s="1041"/>
      <c r="CP21" s="1041"/>
      <c r="CQ21" s="1042"/>
      <c r="CR21" s="1040">
        <v>4</v>
      </c>
      <c r="CS21" s="1041"/>
      <c r="CT21" s="1041"/>
      <c r="CU21" s="1041"/>
      <c r="CV21" s="1042"/>
      <c r="CW21" s="1040" t="s">
        <v>605</v>
      </c>
      <c r="CX21" s="1041"/>
      <c r="CY21" s="1041"/>
      <c r="CZ21" s="1041"/>
      <c r="DA21" s="1042"/>
      <c r="DB21" s="1040" t="s">
        <v>603</v>
      </c>
      <c r="DC21" s="1041"/>
      <c r="DD21" s="1041"/>
      <c r="DE21" s="1041"/>
      <c r="DF21" s="1042"/>
      <c r="DG21" s="1040" t="s">
        <v>603</v>
      </c>
      <c r="DH21" s="1041"/>
      <c r="DI21" s="1041"/>
      <c r="DJ21" s="1041"/>
      <c r="DK21" s="1042"/>
      <c r="DL21" s="1040" t="s">
        <v>603</v>
      </c>
      <c r="DM21" s="1041"/>
      <c r="DN21" s="1041"/>
      <c r="DO21" s="1041"/>
      <c r="DP21" s="1042"/>
      <c r="DQ21" s="1040" t="s">
        <v>603</v>
      </c>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t="s">
        <v>589</v>
      </c>
      <c r="BT22" s="1066"/>
      <c r="BU22" s="1066"/>
      <c r="BV22" s="1066"/>
      <c r="BW22" s="1066"/>
      <c r="BX22" s="1066"/>
      <c r="BY22" s="1066"/>
      <c r="BZ22" s="1066"/>
      <c r="CA22" s="1066"/>
      <c r="CB22" s="1066"/>
      <c r="CC22" s="1066"/>
      <c r="CD22" s="1066"/>
      <c r="CE22" s="1066"/>
      <c r="CF22" s="1066"/>
      <c r="CG22" s="1067"/>
      <c r="CH22" s="1040">
        <v>3</v>
      </c>
      <c r="CI22" s="1041"/>
      <c r="CJ22" s="1041"/>
      <c r="CK22" s="1041"/>
      <c r="CL22" s="1042"/>
      <c r="CM22" s="1040">
        <v>119</v>
      </c>
      <c r="CN22" s="1041"/>
      <c r="CO22" s="1041"/>
      <c r="CP22" s="1041"/>
      <c r="CQ22" s="1042"/>
      <c r="CR22" s="1040">
        <v>5</v>
      </c>
      <c r="CS22" s="1041"/>
      <c r="CT22" s="1041"/>
      <c r="CU22" s="1041"/>
      <c r="CV22" s="1042"/>
      <c r="CW22" s="1040" t="s">
        <v>603</v>
      </c>
      <c r="CX22" s="1041"/>
      <c r="CY22" s="1041"/>
      <c r="CZ22" s="1041"/>
      <c r="DA22" s="1042"/>
      <c r="DB22" s="1040" t="s">
        <v>603</v>
      </c>
      <c r="DC22" s="1041"/>
      <c r="DD22" s="1041"/>
      <c r="DE22" s="1041"/>
      <c r="DF22" s="1042"/>
      <c r="DG22" s="1040" t="s">
        <v>603</v>
      </c>
      <c r="DH22" s="1041"/>
      <c r="DI22" s="1041"/>
      <c r="DJ22" s="1041"/>
      <c r="DK22" s="1042"/>
      <c r="DL22" s="1040" t="s">
        <v>603</v>
      </c>
      <c r="DM22" s="1041"/>
      <c r="DN22" s="1041"/>
      <c r="DO22" s="1041"/>
      <c r="DP22" s="1042"/>
      <c r="DQ22" s="1040" t="s">
        <v>603</v>
      </c>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174667</v>
      </c>
      <c r="R23" s="1120"/>
      <c r="S23" s="1120"/>
      <c r="T23" s="1120"/>
      <c r="U23" s="1120"/>
      <c r="V23" s="1120">
        <v>171025</v>
      </c>
      <c r="W23" s="1120"/>
      <c r="X23" s="1120"/>
      <c r="Y23" s="1120"/>
      <c r="Z23" s="1120"/>
      <c r="AA23" s="1120">
        <v>3643</v>
      </c>
      <c r="AB23" s="1120"/>
      <c r="AC23" s="1120"/>
      <c r="AD23" s="1120"/>
      <c r="AE23" s="1121"/>
      <c r="AF23" s="1122">
        <v>2173</v>
      </c>
      <c r="AG23" s="1120"/>
      <c r="AH23" s="1120"/>
      <c r="AI23" s="1120"/>
      <c r="AJ23" s="1123"/>
      <c r="AK23" s="1124"/>
      <c r="AL23" s="1125"/>
      <c r="AM23" s="1125"/>
      <c r="AN23" s="1125"/>
      <c r="AO23" s="1125"/>
      <c r="AP23" s="1120">
        <v>236141</v>
      </c>
      <c r="AQ23" s="1120"/>
      <c r="AR23" s="1120"/>
      <c r="AS23" s="1120"/>
      <c r="AT23" s="1120"/>
      <c r="AU23" s="1126"/>
      <c r="AV23" s="1126"/>
      <c r="AW23" s="1126"/>
      <c r="AX23" s="1126"/>
      <c r="AY23" s="1127"/>
      <c r="AZ23" s="1116" t="s">
        <v>130</v>
      </c>
      <c r="BA23" s="1117"/>
      <c r="BB23" s="1117"/>
      <c r="BC23" s="1117"/>
      <c r="BD23" s="1118"/>
      <c r="BE23" s="253"/>
      <c r="BF23" s="253"/>
      <c r="BG23" s="253"/>
      <c r="BH23" s="253"/>
      <c r="BI23" s="253"/>
      <c r="BJ23" s="253"/>
      <c r="BK23" s="253"/>
      <c r="BL23" s="253"/>
      <c r="BM23" s="253"/>
      <c r="BN23" s="253"/>
      <c r="BO23" s="253"/>
      <c r="BP23" s="253"/>
      <c r="BQ23" s="262">
        <v>17</v>
      </c>
      <c r="BR23" s="263"/>
      <c r="BS23" s="1065" t="s">
        <v>590</v>
      </c>
      <c r="BT23" s="1066"/>
      <c r="BU23" s="1066"/>
      <c r="BV23" s="1066"/>
      <c r="BW23" s="1066"/>
      <c r="BX23" s="1066"/>
      <c r="BY23" s="1066"/>
      <c r="BZ23" s="1066"/>
      <c r="CA23" s="1066"/>
      <c r="CB23" s="1066"/>
      <c r="CC23" s="1066"/>
      <c r="CD23" s="1066"/>
      <c r="CE23" s="1066"/>
      <c r="CF23" s="1066"/>
      <c r="CG23" s="1067"/>
      <c r="CH23" s="1040">
        <v>-122</v>
      </c>
      <c r="CI23" s="1041"/>
      <c r="CJ23" s="1041"/>
      <c r="CK23" s="1041"/>
      <c r="CL23" s="1042"/>
      <c r="CM23" s="1040">
        <v>652</v>
      </c>
      <c r="CN23" s="1041"/>
      <c r="CO23" s="1041"/>
      <c r="CP23" s="1041"/>
      <c r="CQ23" s="1042"/>
      <c r="CR23" s="1040">
        <v>165</v>
      </c>
      <c r="CS23" s="1041"/>
      <c r="CT23" s="1041"/>
      <c r="CU23" s="1041"/>
      <c r="CV23" s="1042"/>
      <c r="CW23" s="1040" t="s">
        <v>603</v>
      </c>
      <c r="CX23" s="1041"/>
      <c r="CY23" s="1041"/>
      <c r="CZ23" s="1041"/>
      <c r="DA23" s="1042"/>
      <c r="DB23" s="1040" t="s">
        <v>603</v>
      </c>
      <c r="DC23" s="1041"/>
      <c r="DD23" s="1041"/>
      <c r="DE23" s="1041"/>
      <c r="DF23" s="1042"/>
      <c r="DG23" s="1040" t="s">
        <v>603</v>
      </c>
      <c r="DH23" s="1041"/>
      <c r="DI23" s="1041"/>
      <c r="DJ23" s="1041"/>
      <c r="DK23" s="1042"/>
      <c r="DL23" s="1040" t="s">
        <v>603</v>
      </c>
      <c r="DM23" s="1041"/>
      <c r="DN23" s="1041"/>
      <c r="DO23" s="1041"/>
      <c r="DP23" s="1042"/>
      <c r="DQ23" s="1040" t="s">
        <v>603</v>
      </c>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t="s">
        <v>591</v>
      </c>
      <c r="BT24" s="1066"/>
      <c r="BU24" s="1066"/>
      <c r="BV24" s="1066"/>
      <c r="BW24" s="1066"/>
      <c r="BX24" s="1066"/>
      <c r="BY24" s="1066"/>
      <c r="BZ24" s="1066"/>
      <c r="CA24" s="1066"/>
      <c r="CB24" s="1066"/>
      <c r="CC24" s="1066"/>
      <c r="CD24" s="1066"/>
      <c r="CE24" s="1066"/>
      <c r="CF24" s="1066"/>
      <c r="CG24" s="1067"/>
      <c r="CH24" s="1040">
        <v>0</v>
      </c>
      <c r="CI24" s="1041"/>
      <c r="CJ24" s="1041"/>
      <c r="CK24" s="1041"/>
      <c r="CL24" s="1042"/>
      <c r="CM24" s="1040">
        <v>98</v>
      </c>
      <c r="CN24" s="1041"/>
      <c r="CO24" s="1041"/>
      <c r="CP24" s="1041"/>
      <c r="CQ24" s="1042"/>
      <c r="CR24" s="1040">
        <v>30</v>
      </c>
      <c r="CS24" s="1041"/>
      <c r="CT24" s="1041"/>
      <c r="CU24" s="1041"/>
      <c r="CV24" s="1042"/>
      <c r="CW24" s="1040" t="s">
        <v>604</v>
      </c>
      <c r="CX24" s="1041"/>
      <c r="CY24" s="1041"/>
      <c r="CZ24" s="1041"/>
      <c r="DA24" s="1042"/>
      <c r="DB24" s="1040" t="s">
        <v>603</v>
      </c>
      <c r="DC24" s="1041"/>
      <c r="DD24" s="1041"/>
      <c r="DE24" s="1041"/>
      <c r="DF24" s="1042"/>
      <c r="DG24" s="1040" t="s">
        <v>603</v>
      </c>
      <c r="DH24" s="1041"/>
      <c r="DI24" s="1041"/>
      <c r="DJ24" s="1041"/>
      <c r="DK24" s="1042"/>
      <c r="DL24" s="1040" t="s">
        <v>603</v>
      </c>
      <c r="DM24" s="1041"/>
      <c r="DN24" s="1041"/>
      <c r="DO24" s="1041"/>
      <c r="DP24" s="1042"/>
      <c r="DQ24" s="1040" t="s">
        <v>603</v>
      </c>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t="s">
        <v>592</v>
      </c>
      <c r="BT25" s="1066"/>
      <c r="BU25" s="1066"/>
      <c r="BV25" s="1066"/>
      <c r="BW25" s="1066"/>
      <c r="BX25" s="1066"/>
      <c r="BY25" s="1066"/>
      <c r="BZ25" s="1066"/>
      <c r="CA25" s="1066"/>
      <c r="CB25" s="1066"/>
      <c r="CC25" s="1066"/>
      <c r="CD25" s="1066"/>
      <c r="CE25" s="1066"/>
      <c r="CF25" s="1066"/>
      <c r="CG25" s="1067"/>
      <c r="CH25" s="1040">
        <v>-9</v>
      </c>
      <c r="CI25" s="1041"/>
      <c r="CJ25" s="1041"/>
      <c r="CK25" s="1041"/>
      <c r="CL25" s="1042"/>
      <c r="CM25" s="1040">
        <v>100</v>
      </c>
      <c r="CN25" s="1041"/>
      <c r="CO25" s="1041"/>
      <c r="CP25" s="1041"/>
      <c r="CQ25" s="1042"/>
      <c r="CR25" s="1040">
        <v>50</v>
      </c>
      <c r="CS25" s="1041"/>
      <c r="CT25" s="1041"/>
      <c r="CU25" s="1041"/>
      <c r="CV25" s="1042"/>
      <c r="CW25" s="1040">
        <v>78</v>
      </c>
      <c r="CX25" s="1041"/>
      <c r="CY25" s="1041"/>
      <c r="CZ25" s="1041"/>
      <c r="DA25" s="1042"/>
      <c r="DB25" s="1040" t="s">
        <v>603</v>
      </c>
      <c r="DC25" s="1041"/>
      <c r="DD25" s="1041"/>
      <c r="DE25" s="1041"/>
      <c r="DF25" s="1042"/>
      <c r="DG25" s="1040" t="s">
        <v>603</v>
      </c>
      <c r="DH25" s="1041"/>
      <c r="DI25" s="1041"/>
      <c r="DJ25" s="1041"/>
      <c r="DK25" s="1042"/>
      <c r="DL25" s="1040" t="s">
        <v>603</v>
      </c>
      <c r="DM25" s="1041"/>
      <c r="DN25" s="1041"/>
      <c r="DO25" s="1041"/>
      <c r="DP25" s="1042"/>
      <c r="DQ25" s="1040" t="s">
        <v>603</v>
      </c>
      <c r="DR25" s="1041"/>
      <c r="DS25" s="1041"/>
      <c r="DT25" s="1041"/>
      <c r="DU25" s="1042"/>
      <c r="DV25" s="1043"/>
      <c r="DW25" s="1044"/>
      <c r="DX25" s="1044"/>
      <c r="DY25" s="1044"/>
      <c r="DZ25" s="1045"/>
      <c r="EA25" s="246"/>
    </row>
    <row r="26" spans="1:131" s="247" customFormat="1" ht="26.25" customHeight="1" x14ac:dyDescent="0.15">
      <c r="A26" s="1046" t="s">
        <v>363</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370</v>
      </c>
      <c r="BF26" s="1053"/>
      <c r="BG26" s="1053"/>
      <c r="BH26" s="1053"/>
      <c r="BI26" s="1068"/>
      <c r="BJ26" s="252"/>
      <c r="BK26" s="252"/>
      <c r="BL26" s="252"/>
      <c r="BM26" s="252"/>
      <c r="BN26" s="252"/>
      <c r="BO26" s="265"/>
      <c r="BP26" s="265"/>
      <c r="BQ26" s="262">
        <v>20</v>
      </c>
      <c r="BR26" s="263"/>
      <c r="BS26" s="1065" t="s">
        <v>593</v>
      </c>
      <c r="BT26" s="1066"/>
      <c r="BU26" s="1066"/>
      <c r="BV26" s="1066"/>
      <c r="BW26" s="1066"/>
      <c r="BX26" s="1066"/>
      <c r="BY26" s="1066"/>
      <c r="BZ26" s="1066"/>
      <c r="CA26" s="1066"/>
      <c r="CB26" s="1066"/>
      <c r="CC26" s="1066"/>
      <c r="CD26" s="1066"/>
      <c r="CE26" s="1066"/>
      <c r="CF26" s="1066"/>
      <c r="CG26" s="1067"/>
      <c r="CH26" s="1040">
        <v>3</v>
      </c>
      <c r="CI26" s="1041"/>
      <c r="CJ26" s="1041"/>
      <c r="CK26" s="1041"/>
      <c r="CL26" s="1042"/>
      <c r="CM26" s="1040">
        <v>151</v>
      </c>
      <c r="CN26" s="1041"/>
      <c r="CO26" s="1041"/>
      <c r="CP26" s="1041"/>
      <c r="CQ26" s="1042"/>
      <c r="CR26" s="1040">
        <v>77</v>
      </c>
      <c r="CS26" s="1041"/>
      <c r="CT26" s="1041"/>
      <c r="CU26" s="1041"/>
      <c r="CV26" s="1042"/>
      <c r="CW26" s="1040">
        <v>88</v>
      </c>
      <c r="CX26" s="1041"/>
      <c r="CY26" s="1041"/>
      <c r="CZ26" s="1041"/>
      <c r="DA26" s="1042"/>
      <c r="DB26" s="1040" t="s">
        <v>603</v>
      </c>
      <c r="DC26" s="1041"/>
      <c r="DD26" s="1041"/>
      <c r="DE26" s="1041"/>
      <c r="DF26" s="1042"/>
      <c r="DG26" s="1040" t="s">
        <v>603</v>
      </c>
      <c r="DH26" s="1041"/>
      <c r="DI26" s="1041"/>
      <c r="DJ26" s="1041"/>
      <c r="DK26" s="1042"/>
      <c r="DL26" s="1040" t="s">
        <v>603</v>
      </c>
      <c r="DM26" s="1041"/>
      <c r="DN26" s="1041"/>
      <c r="DO26" s="1041"/>
      <c r="DP26" s="1042"/>
      <c r="DQ26" s="1040" t="s">
        <v>603</v>
      </c>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t="s">
        <v>594</v>
      </c>
      <c r="BT27" s="1066"/>
      <c r="BU27" s="1066"/>
      <c r="BV27" s="1066"/>
      <c r="BW27" s="1066"/>
      <c r="BX27" s="1066"/>
      <c r="BY27" s="1066"/>
      <c r="BZ27" s="1066"/>
      <c r="CA27" s="1066"/>
      <c r="CB27" s="1066"/>
      <c r="CC27" s="1066"/>
      <c r="CD27" s="1066"/>
      <c r="CE27" s="1066"/>
      <c r="CF27" s="1066"/>
      <c r="CG27" s="1067"/>
      <c r="CH27" s="1040">
        <v>-1</v>
      </c>
      <c r="CI27" s="1041"/>
      <c r="CJ27" s="1041"/>
      <c r="CK27" s="1041"/>
      <c r="CL27" s="1042"/>
      <c r="CM27" s="1040">
        <v>68</v>
      </c>
      <c r="CN27" s="1041"/>
      <c r="CO27" s="1041"/>
      <c r="CP27" s="1041"/>
      <c r="CQ27" s="1042"/>
      <c r="CR27" s="1040">
        <v>35</v>
      </c>
      <c r="CS27" s="1041"/>
      <c r="CT27" s="1041"/>
      <c r="CU27" s="1041"/>
      <c r="CV27" s="1042"/>
      <c r="CW27" s="1040">
        <v>16</v>
      </c>
      <c r="CX27" s="1041"/>
      <c r="CY27" s="1041"/>
      <c r="CZ27" s="1041"/>
      <c r="DA27" s="1042"/>
      <c r="DB27" s="1040" t="s">
        <v>603</v>
      </c>
      <c r="DC27" s="1041"/>
      <c r="DD27" s="1041"/>
      <c r="DE27" s="1041"/>
      <c r="DF27" s="1042"/>
      <c r="DG27" s="1040" t="s">
        <v>603</v>
      </c>
      <c r="DH27" s="1041"/>
      <c r="DI27" s="1041"/>
      <c r="DJ27" s="1041"/>
      <c r="DK27" s="1042"/>
      <c r="DL27" s="1040" t="s">
        <v>603</v>
      </c>
      <c r="DM27" s="1041"/>
      <c r="DN27" s="1041"/>
      <c r="DO27" s="1041"/>
      <c r="DP27" s="1042"/>
      <c r="DQ27" s="1040" t="s">
        <v>603</v>
      </c>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v>372</v>
      </c>
      <c r="R28" s="1105"/>
      <c r="S28" s="1105"/>
      <c r="T28" s="1105"/>
      <c r="U28" s="1105"/>
      <c r="V28" s="1105">
        <v>372</v>
      </c>
      <c r="W28" s="1105"/>
      <c r="X28" s="1105"/>
      <c r="Y28" s="1105"/>
      <c r="Z28" s="1105"/>
      <c r="AA28" s="1105" t="s">
        <v>603</v>
      </c>
      <c r="AB28" s="1105"/>
      <c r="AC28" s="1105"/>
      <c r="AD28" s="1105"/>
      <c r="AE28" s="1106"/>
      <c r="AF28" s="1107" t="s">
        <v>130</v>
      </c>
      <c r="AG28" s="1105"/>
      <c r="AH28" s="1105"/>
      <c r="AI28" s="1105"/>
      <c r="AJ28" s="1108"/>
      <c r="AK28" s="1109">
        <v>1</v>
      </c>
      <c r="AL28" s="1097"/>
      <c r="AM28" s="1097"/>
      <c r="AN28" s="1097"/>
      <c r="AO28" s="1097"/>
      <c r="AP28" s="1097" t="s">
        <v>603</v>
      </c>
      <c r="AQ28" s="1097"/>
      <c r="AR28" s="1097"/>
      <c r="AS28" s="1097"/>
      <c r="AT28" s="1097"/>
      <c r="AU28" s="1097" t="s">
        <v>603</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t="s">
        <v>595</v>
      </c>
      <c r="BT28" s="1066"/>
      <c r="BU28" s="1066"/>
      <c r="BV28" s="1066"/>
      <c r="BW28" s="1066"/>
      <c r="BX28" s="1066"/>
      <c r="BY28" s="1066"/>
      <c r="BZ28" s="1066"/>
      <c r="CA28" s="1066"/>
      <c r="CB28" s="1066"/>
      <c r="CC28" s="1066"/>
      <c r="CD28" s="1066"/>
      <c r="CE28" s="1066"/>
      <c r="CF28" s="1066"/>
      <c r="CG28" s="1067"/>
      <c r="CH28" s="1040">
        <v>20</v>
      </c>
      <c r="CI28" s="1041"/>
      <c r="CJ28" s="1041"/>
      <c r="CK28" s="1041"/>
      <c r="CL28" s="1042"/>
      <c r="CM28" s="1040">
        <v>168</v>
      </c>
      <c r="CN28" s="1041"/>
      <c r="CO28" s="1041"/>
      <c r="CP28" s="1041"/>
      <c r="CQ28" s="1042"/>
      <c r="CR28" s="1040">
        <v>48</v>
      </c>
      <c r="CS28" s="1041"/>
      <c r="CT28" s="1041"/>
      <c r="CU28" s="1041"/>
      <c r="CV28" s="1042"/>
      <c r="CW28" s="1040" t="s">
        <v>603</v>
      </c>
      <c r="CX28" s="1041"/>
      <c r="CY28" s="1041"/>
      <c r="CZ28" s="1041"/>
      <c r="DA28" s="1042"/>
      <c r="DB28" s="1040" t="s">
        <v>603</v>
      </c>
      <c r="DC28" s="1041"/>
      <c r="DD28" s="1041"/>
      <c r="DE28" s="1041"/>
      <c r="DF28" s="1042"/>
      <c r="DG28" s="1040" t="s">
        <v>603</v>
      </c>
      <c r="DH28" s="1041"/>
      <c r="DI28" s="1041"/>
      <c r="DJ28" s="1041"/>
      <c r="DK28" s="1042"/>
      <c r="DL28" s="1040" t="s">
        <v>603</v>
      </c>
      <c r="DM28" s="1041"/>
      <c r="DN28" s="1041"/>
      <c r="DO28" s="1041"/>
      <c r="DP28" s="1042"/>
      <c r="DQ28" s="1040" t="s">
        <v>603</v>
      </c>
      <c r="DR28" s="1041"/>
      <c r="DS28" s="1041"/>
      <c r="DT28" s="1041"/>
      <c r="DU28" s="1042"/>
      <c r="DV28" s="1043"/>
      <c r="DW28" s="1044"/>
      <c r="DX28" s="1044"/>
      <c r="DY28" s="1044"/>
      <c r="DZ28" s="1045"/>
      <c r="EA28" s="246"/>
    </row>
    <row r="29" spans="1:131" s="247" customFormat="1" ht="26.25" customHeight="1" x14ac:dyDescent="0.15">
      <c r="A29" s="266">
        <v>2</v>
      </c>
      <c r="B29" s="1088" t="s">
        <v>402</v>
      </c>
      <c r="C29" s="1089"/>
      <c r="D29" s="1089"/>
      <c r="E29" s="1089"/>
      <c r="F29" s="1089"/>
      <c r="G29" s="1089"/>
      <c r="H29" s="1089"/>
      <c r="I29" s="1089"/>
      <c r="J29" s="1089"/>
      <c r="K29" s="1089"/>
      <c r="L29" s="1089"/>
      <c r="M29" s="1089"/>
      <c r="N29" s="1089"/>
      <c r="O29" s="1089"/>
      <c r="P29" s="1090"/>
      <c r="Q29" s="1094">
        <v>10300</v>
      </c>
      <c r="R29" s="1095"/>
      <c r="S29" s="1095"/>
      <c r="T29" s="1095"/>
      <c r="U29" s="1095"/>
      <c r="V29" s="1095">
        <v>10285</v>
      </c>
      <c r="W29" s="1095"/>
      <c r="X29" s="1095"/>
      <c r="Y29" s="1095"/>
      <c r="Z29" s="1095"/>
      <c r="AA29" s="1095">
        <v>15</v>
      </c>
      <c r="AB29" s="1095"/>
      <c r="AC29" s="1095"/>
      <c r="AD29" s="1095"/>
      <c r="AE29" s="1096"/>
      <c r="AF29" s="1070">
        <v>15</v>
      </c>
      <c r="AG29" s="1071"/>
      <c r="AH29" s="1071"/>
      <c r="AI29" s="1071"/>
      <c r="AJ29" s="1072"/>
      <c r="AK29" s="1031">
        <v>5644</v>
      </c>
      <c r="AL29" s="1022"/>
      <c r="AM29" s="1022"/>
      <c r="AN29" s="1022"/>
      <c r="AO29" s="1022"/>
      <c r="AP29" s="1022" t="s">
        <v>604</v>
      </c>
      <c r="AQ29" s="1022"/>
      <c r="AR29" s="1022"/>
      <c r="AS29" s="1022"/>
      <c r="AT29" s="1022"/>
      <c r="AU29" s="1022" t="s">
        <v>604</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t="s">
        <v>596</v>
      </c>
      <c r="BT29" s="1066"/>
      <c r="BU29" s="1066"/>
      <c r="BV29" s="1066"/>
      <c r="BW29" s="1066"/>
      <c r="BX29" s="1066"/>
      <c r="BY29" s="1066"/>
      <c r="BZ29" s="1066"/>
      <c r="CA29" s="1066"/>
      <c r="CB29" s="1066"/>
      <c r="CC29" s="1066"/>
      <c r="CD29" s="1066"/>
      <c r="CE29" s="1066"/>
      <c r="CF29" s="1066"/>
      <c r="CG29" s="1067"/>
      <c r="CH29" s="1040">
        <v>-40</v>
      </c>
      <c r="CI29" s="1041"/>
      <c r="CJ29" s="1041"/>
      <c r="CK29" s="1041"/>
      <c r="CL29" s="1042"/>
      <c r="CM29" s="1040">
        <v>1052</v>
      </c>
      <c r="CN29" s="1041"/>
      <c r="CO29" s="1041"/>
      <c r="CP29" s="1041"/>
      <c r="CQ29" s="1042"/>
      <c r="CR29" s="1040">
        <v>19</v>
      </c>
      <c r="CS29" s="1041"/>
      <c r="CT29" s="1041"/>
      <c r="CU29" s="1041"/>
      <c r="CV29" s="1042"/>
      <c r="CW29" s="1040">
        <v>47</v>
      </c>
      <c r="CX29" s="1041"/>
      <c r="CY29" s="1041"/>
      <c r="CZ29" s="1041"/>
      <c r="DA29" s="1042"/>
      <c r="DB29" s="1040" t="s">
        <v>603</v>
      </c>
      <c r="DC29" s="1041"/>
      <c r="DD29" s="1041"/>
      <c r="DE29" s="1041"/>
      <c r="DF29" s="1042"/>
      <c r="DG29" s="1040" t="s">
        <v>603</v>
      </c>
      <c r="DH29" s="1041"/>
      <c r="DI29" s="1041"/>
      <c r="DJ29" s="1041"/>
      <c r="DK29" s="1042"/>
      <c r="DL29" s="1040" t="s">
        <v>603</v>
      </c>
      <c r="DM29" s="1041"/>
      <c r="DN29" s="1041"/>
      <c r="DO29" s="1041"/>
      <c r="DP29" s="1042"/>
      <c r="DQ29" s="1040" t="s">
        <v>603</v>
      </c>
      <c r="DR29" s="1041"/>
      <c r="DS29" s="1041"/>
      <c r="DT29" s="1041"/>
      <c r="DU29" s="1042"/>
      <c r="DV29" s="1043"/>
      <c r="DW29" s="1044"/>
      <c r="DX29" s="1044"/>
      <c r="DY29" s="1044"/>
      <c r="DZ29" s="1045"/>
      <c r="EA29" s="246"/>
    </row>
    <row r="30" spans="1:131" s="247" customFormat="1" ht="26.25" customHeight="1" x14ac:dyDescent="0.15">
      <c r="A30" s="266">
        <v>3</v>
      </c>
      <c r="B30" s="1088" t="s">
        <v>403</v>
      </c>
      <c r="C30" s="1089"/>
      <c r="D30" s="1089"/>
      <c r="E30" s="1089"/>
      <c r="F30" s="1089"/>
      <c r="G30" s="1089"/>
      <c r="H30" s="1089"/>
      <c r="I30" s="1089"/>
      <c r="J30" s="1089"/>
      <c r="K30" s="1089"/>
      <c r="L30" s="1089"/>
      <c r="M30" s="1089"/>
      <c r="N30" s="1089"/>
      <c r="O30" s="1089"/>
      <c r="P30" s="1090"/>
      <c r="Q30" s="1094">
        <v>41862</v>
      </c>
      <c r="R30" s="1095"/>
      <c r="S30" s="1095"/>
      <c r="T30" s="1095"/>
      <c r="U30" s="1095"/>
      <c r="V30" s="1095">
        <v>41089</v>
      </c>
      <c r="W30" s="1095"/>
      <c r="X30" s="1095"/>
      <c r="Y30" s="1095"/>
      <c r="Z30" s="1095"/>
      <c r="AA30" s="1095">
        <v>773</v>
      </c>
      <c r="AB30" s="1095"/>
      <c r="AC30" s="1095"/>
      <c r="AD30" s="1095"/>
      <c r="AE30" s="1096"/>
      <c r="AF30" s="1070">
        <v>772</v>
      </c>
      <c r="AG30" s="1071"/>
      <c r="AH30" s="1071"/>
      <c r="AI30" s="1071"/>
      <c r="AJ30" s="1072"/>
      <c r="AK30" s="1031">
        <v>5658</v>
      </c>
      <c r="AL30" s="1022"/>
      <c r="AM30" s="1022"/>
      <c r="AN30" s="1022"/>
      <c r="AO30" s="1022"/>
      <c r="AP30" s="1022" t="s">
        <v>603</v>
      </c>
      <c r="AQ30" s="1022"/>
      <c r="AR30" s="1022"/>
      <c r="AS30" s="1022"/>
      <c r="AT30" s="1022"/>
      <c r="AU30" s="1022" t="s">
        <v>603</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404</v>
      </c>
      <c r="C31" s="1089"/>
      <c r="D31" s="1089"/>
      <c r="E31" s="1089"/>
      <c r="F31" s="1089"/>
      <c r="G31" s="1089"/>
      <c r="H31" s="1089"/>
      <c r="I31" s="1089"/>
      <c r="J31" s="1089"/>
      <c r="K31" s="1089"/>
      <c r="L31" s="1089"/>
      <c r="M31" s="1089"/>
      <c r="N31" s="1089"/>
      <c r="O31" s="1089"/>
      <c r="P31" s="1090"/>
      <c r="Q31" s="1094">
        <v>36239</v>
      </c>
      <c r="R31" s="1095"/>
      <c r="S31" s="1095"/>
      <c r="T31" s="1095"/>
      <c r="U31" s="1095"/>
      <c r="V31" s="1095">
        <v>35876</v>
      </c>
      <c r="W31" s="1095"/>
      <c r="X31" s="1095"/>
      <c r="Y31" s="1095"/>
      <c r="Z31" s="1095"/>
      <c r="AA31" s="1095">
        <v>363</v>
      </c>
      <c r="AB31" s="1095"/>
      <c r="AC31" s="1095"/>
      <c r="AD31" s="1095"/>
      <c r="AE31" s="1096"/>
      <c r="AF31" s="1070">
        <v>363</v>
      </c>
      <c r="AG31" s="1071"/>
      <c r="AH31" s="1071"/>
      <c r="AI31" s="1071"/>
      <c r="AJ31" s="1072"/>
      <c r="AK31" s="1031">
        <v>2941</v>
      </c>
      <c r="AL31" s="1022"/>
      <c r="AM31" s="1022"/>
      <c r="AN31" s="1022"/>
      <c r="AO31" s="1022"/>
      <c r="AP31" s="1022" t="s">
        <v>603</v>
      </c>
      <c r="AQ31" s="1022"/>
      <c r="AR31" s="1022"/>
      <c r="AS31" s="1022"/>
      <c r="AT31" s="1022"/>
      <c r="AU31" s="1022" t="s">
        <v>603</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405</v>
      </c>
      <c r="C32" s="1089"/>
      <c r="D32" s="1089"/>
      <c r="E32" s="1089"/>
      <c r="F32" s="1089"/>
      <c r="G32" s="1089"/>
      <c r="H32" s="1089"/>
      <c r="I32" s="1089"/>
      <c r="J32" s="1089"/>
      <c r="K32" s="1089"/>
      <c r="L32" s="1089"/>
      <c r="M32" s="1089"/>
      <c r="N32" s="1089"/>
      <c r="O32" s="1089"/>
      <c r="P32" s="1090"/>
      <c r="Q32" s="1094">
        <v>10239</v>
      </c>
      <c r="R32" s="1095"/>
      <c r="S32" s="1095"/>
      <c r="T32" s="1095"/>
      <c r="U32" s="1095"/>
      <c r="V32" s="1095">
        <v>10180</v>
      </c>
      <c r="W32" s="1095"/>
      <c r="X32" s="1095"/>
      <c r="Y32" s="1095"/>
      <c r="Z32" s="1095"/>
      <c r="AA32" s="1095">
        <v>59</v>
      </c>
      <c r="AB32" s="1095"/>
      <c r="AC32" s="1095"/>
      <c r="AD32" s="1095"/>
      <c r="AE32" s="1096"/>
      <c r="AF32" s="1070">
        <v>59</v>
      </c>
      <c r="AG32" s="1071"/>
      <c r="AH32" s="1071"/>
      <c r="AI32" s="1071"/>
      <c r="AJ32" s="1072"/>
      <c r="AK32" s="1031" t="s">
        <v>604</v>
      </c>
      <c r="AL32" s="1022"/>
      <c r="AM32" s="1022"/>
      <c r="AN32" s="1022"/>
      <c r="AO32" s="1022"/>
      <c r="AP32" s="1022">
        <v>41</v>
      </c>
      <c r="AQ32" s="1022"/>
      <c r="AR32" s="1022"/>
      <c r="AS32" s="1022"/>
      <c r="AT32" s="1022"/>
      <c r="AU32" s="1022" t="s">
        <v>603</v>
      </c>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406</v>
      </c>
      <c r="C33" s="1089"/>
      <c r="D33" s="1089"/>
      <c r="E33" s="1089"/>
      <c r="F33" s="1089"/>
      <c r="G33" s="1089"/>
      <c r="H33" s="1089"/>
      <c r="I33" s="1089"/>
      <c r="J33" s="1089"/>
      <c r="K33" s="1089"/>
      <c r="L33" s="1089"/>
      <c r="M33" s="1089"/>
      <c r="N33" s="1089"/>
      <c r="O33" s="1089"/>
      <c r="P33" s="1090"/>
      <c r="Q33" s="1094">
        <v>7259</v>
      </c>
      <c r="R33" s="1095"/>
      <c r="S33" s="1095"/>
      <c r="T33" s="1095"/>
      <c r="U33" s="1095"/>
      <c r="V33" s="1095">
        <v>6572</v>
      </c>
      <c r="W33" s="1095"/>
      <c r="X33" s="1095"/>
      <c r="Y33" s="1095"/>
      <c r="Z33" s="1095"/>
      <c r="AA33" s="1095">
        <v>687</v>
      </c>
      <c r="AB33" s="1095"/>
      <c r="AC33" s="1095"/>
      <c r="AD33" s="1095"/>
      <c r="AE33" s="1096"/>
      <c r="AF33" s="1070">
        <v>2829</v>
      </c>
      <c r="AG33" s="1071"/>
      <c r="AH33" s="1071"/>
      <c r="AI33" s="1071"/>
      <c r="AJ33" s="1072"/>
      <c r="AK33" s="1031">
        <v>73</v>
      </c>
      <c r="AL33" s="1022"/>
      <c r="AM33" s="1022"/>
      <c r="AN33" s="1022"/>
      <c r="AO33" s="1022"/>
      <c r="AP33" s="1022">
        <v>39619</v>
      </c>
      <c r="AQ33" s="1022"/>
      <c r="AR33" s="1022"/>
      <c r="AS33" s="1022"/>
      <c r="AT33" s="1022"/>
      <c r="AU33" s="1022">
        <v>2139</v>
      </c>
      <c r="AV33" s="1022"/>
      <c r="AW33" s="1022"/>
      <c r="AX33" s="1022"/>
      <c r="AY33" s="1022"/>
      <c r="AZ33" s="1093"/>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408</v>
      </c>
      <c r="C34" s="1089"/>
      <c r="D34" s="1089"/>
      <c r="E34" s="1089"/>
      <c r="F34" s="1089"/>
      <c r="G34" s="1089"/>
      <c r="H34" s="1089"/>
      <c r="I34" s="1089"/>
      <c r="J34" s="1089"/>
      <c r="K34" s="1089"/>
      <c r="L34" s="1089"/>
      <c r="M34" s="1089"/>
      <c r="N34" s="1089"/>
      <c r="O34" s="1089"/>
      <c r="P34" s="1090"/>
      <c r="Q34" s="1094">
        <v>459</v>
      </c>
      <c r="R34" s="1095"/>
      <c r="S34" s="1095"/>
      <c r="T34" s="1095"/>
      <c r="U34" s="1095"/>
      <c r="V34" s="1095">
        <v>302</v>
      </c>
      <c r="W34" s="1095"/>
      <c r="X34" s="1095"/>
      <c r="Y34" s="1095"/>
      <c r="Z34" s="1095"/>
      <c r="AA34" s="1095">
        <v>157</v>
      </c>
      <c r="AB34" s="1095"/>
      <c r="AC34" s="1095"/>
      <c r="AD34" s="1095"/>
      <c r="AE34" s="1096"/>
      <c r="AF34" s="1070">
        <v>2083</v>
      </c>
      <c r="AG34" s="1071"/>
      <c r="AH34" s="1071"/>
      <c r="AI34" s="1071"/>
      <c r="AJ34" s="1072"/>
      <c r="AK34" s="1031">
        <v>0</v>
      </c>
      <c r="AL34" s="1022"/>
      <c r="AM34" s="1022"/>
      <c r="AN34" s="1022"/>
      <c r="AO34" s="1022"/>
      <c r="AP34" s="1022">
        <v>828</v>
      </c>
      <c r="AQ34" s="1022"/>
      <c r="AR34" s="1022"/>
      <c r="AS34" s="1022"/>
      <c r="AT34" s="1022"/>
      <c r="AU34" s="1022" t="s">
        <v>603</v>
      </c>
      <c r="AV34" s="1022"/>
      <c r="AW34" s="1022"/>
      <c r="AX34" s="1022"/>
      <c r="AY34" s="1022"/>
      <c r="AZ34" s="1093"/>
      <c r="BA34" s="1093"/>
      <c r="BB34" s="1093"/>
      <c r="BC34" s="1093"/>
      <c r="BD34" s="1093"/>
      <c r="BE34" s="1083" t="s">
        <v>407</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409</v>
      </c>
      <c r="C35" s="1089"/>
      <c r="D35" s="1089"/>
      <c r="E35" s="1089"/>
      <c r="F35" s="1089"/>
      <c r="G35" s="1089"/>
      <c r="H35" s="1089"/>
      <c r="I35" s="1089"/>
      <c r="J35" s="1089"/>
      <c r="K35" s="1089"/>
      <c r="L35" s="1089"/>
      <c r="M35" s="1089"/>
      <c r="N35" s="1089"/>
      <c r="O35" s="1089"/>
      <c r="P35" s="1090"/>
      <c r="Q35" s="1094">
        <v>16532</v>
      </c>
      <c r="R35" s="1095"/>
      <c r="S35" s="1095"/>
      <c r="T35" s="1095"/>
      <c r="U35" s="1095"/>
      <c r="V35" s="1095">
        <v>14402</v>
      </c>
      <c r="W35" s="1095"/>
      <c r="X35" s="1095"/>
      <c r="Y35" s="1095"/>
      <c r="Z35" s="1095"/>
      <c r="AA35" s="1095">
        <v>2130</v>
      </c>
      <c r="AB35" s="1095"/>
      <c r="AC35" s="1095"/>
      <c r="AD35" s="1095"/>
      <c r="AE35" s="1096"/>
      <c r="AF35" s="1070">
        <v>1464</v>
      </c>
      <c r="AG35" s="1071"/>
      <c r="AH35" s="1071"/>
      <c r="AI35" s="1071"/>
      <c r="AJ35" s="1072"/>
      <c r="AK35" s="1031">
        <v>5431</v>
      </c>
      <c r="AL35" s="1022"/>
      <c r="AM35" s="1022"/>
      <c r="AN35" s="1022"/>
      <c r="AO35" s="1022"/>
      <c r="AP35" s="1022">
        <v>114960</v>
      </c>
      <c r="AQ35" s="1022"/>
      <c r="AR35" s="1022"/>
      <c r="AS35" s="1022"/>
      <c r="AT35" s="1022"/>
      <c r="AU35" s="1022">
        <v>60469</v>
      </c>
      <c r="AV35" s="1022"/>
      <c r="AW35" s="1022"/>
      <c r="AX35" s="1022"/>
      <c r="AY35" s="1022"/>
      <c r="AZ35" s="1093"/>
      <c r="BA35" s="1093"/>
      <c r="BB35" s="1093"/>
      <c r="BC35" s="1093"/>
      <c r="BD35" s="1093"/>
      <c r="BE35" s="1083" t="s">
        <v>407</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410</v>
      </c>
      <c r="C36" s="1089"/>
      <c r="D36" s="1089"/>
      <c r="E36" s="1089"/>
      <c r="F36" s="1089"/>
      <c r="G36" s="1089"/>
      <c r="H36" s="1089"/>
      <c r="I36" s="1089"/>
      <c r="J36" s="1089"/>
      <c r="K36" s="1089"/>
      <c r="L36" s="1089"/>
      <c r="M36" s="1089"/>
      <c r="N36" s="1089"/>
      <c r="O36" s="1089"/>
      <c r="P36" s="1090"/>
      <c r="Q36" s="1094">
        <v>11949</v>
      </c>
      <c r="R36" s="1095"/>
      <c r="S36" s="1095"/>
      <c r="T36" s="1095"/>
      <c r="U36" s="1095"/>
      <c r="V36" s="1095">
        <v>12057</v>
      </c>
      <c r="W36" s="1095"/>
      <c r="X36" s="1095"/>
      <c r="Y36" s="1095"/>
      <c r="Z36" s="1095"/>
      <c r="AA36" s="1095">
        <v>-108</v>
      </c>
      <c r="AB36" s="1095"/>
      <c r="AC36" s="1095"/>
      <c r="AD36" s="1095"/>
      <c r="AE36" s="1096"/>
      <c r="AF36" s="1070">
        <v>1924</v>
      </c>
      <c r="AG36" s="1071"/>
      <c r="AH36" s="1071"/>
      <c r="AI36" s="1071"/>
      <c r="AJ36" s="1072"/>
      <c r="AK36" s="1031">
        <v>954</v>
      </c>
      <c r="AL36" s="1022"/>
      <c r="AM36" s="1022"/>
      <c r="AN36" s="1022"/>
      <c r="AO36" s="1022"/>
      <c r="AP36" s="1022">
        <v>4107</v>
      </c>
      <c r="AQ36" s="1022"/>
      <c r="AR36" s="1022"/>
      <c r="AS36" s="1022"/>
      <c r="AT36" s="1022"/>
      <c r="AU36" s="1022">
        <v>2177</v>
      </c>
      <c r="AV36" s="1022"/>
      <c r="AW36" s="1022"/>
      <c r="AX36" s="1022"/>
      <c r="AY36" s="1022"/>
      <c r="AZ36" s="1093"/>
      <c r="BA36" s="1093"/>
      <c r="BB36" s="1093"/>
      <c r="BC36" s="1093"/>
      <c r="BD36" s="1093"/>
      <c r="BE36" s="1083" t="s">
        <v>407</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411</v>
      </c>
      <c r="C37" s="1089"/>
      <c r="D37" s="1089"/>
      <c r="E37" s="1089"/>
      <c r="F37" s="1089"/>
      <c r="G37" s="1089"/>
      <c r="H37" s="1089"/>
      <c r="I37" s="1089"/>
      <c r="J37" s="1089"/>
      <c r="K37" s="1089"/>
      <c r="L37" s="1089"/>
      <c r="M37" s="1089"/>
      <c r="N37" s="1089"/>
      <c r="O37" s="1089"/>
      <c r="P37" s="1090"/>
      <c r="Q37" s="1094">
        <v>69</v>
      </c>
      <c r="R37" s="1095"/>
      <c r="S37" s="1095"/>
      <c r="T37" s="1095"/>
      <c r="U37" s="1095"/>
      <c r="V37" s="1095">
        <v>69</v>
      </c>
      <c r="W37" s="1095"/>
      <c r="X37" s="1095"/>
      <c r="Y37" s="1095"/>
      <c r="Z37" s="1095"/>
      <c r="AA37" s="1095" t="s">
        <v>603</v>
      </c>
      <c r="AB37" s="1095"/>
      <c r="AC37" s="1095"/>
      <c r="AD37" s="1095"/>
      <c r="AE37" s="1096"/>
      <c r="AF37" s="1070" t="s">
        <v>130</v>
      </c>
      <c r="AG37" s="1071"/>
      <c r="AH37" s="1071"/>
      <c r="AI37" s="1071"/>
      <c r="AJ37" s="1072"/>
      <c r="AK37" s="1031">
        <v>69</v>
      </c>
      <c r="AL37" s="1022"/>
      <c r="AM37" s="1022"/>
      <c r="AN37" s="1022"/>
      <c r="AO37" s="1022"/>
      <c r="AP37" s="1022">
        <v>15</v>
      </c>
      <c r="AQ37" s="1022"/>
      <c r="AR37" s="1022"/>
      <c r="AS37" s="1022"/>
      <c r="AT37" s="1022"/>
      <c r="AU37" s="1022">
        <v>15</v>
      </c>
      <c r="AV37" s="1022"/>
      <c r="AW37" s="1022"/>
      <c r="AX37" s="1022"/>
      <c r="AY37" s="1022"/>
      <c r="AZ37" s="1093"/>
      <c r="BA37" s="1093"/>
      <c r="BB37" s="1093"/>
      <c r="BC37" s="1093"/>
      <c r="BD37" s="1093"/>
      <c r="BE37" s="1083" t="s">
        <v>412</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413</v>
      </c>
      <c r="C38" s="1089"/>
      <c r="D38" s="1089"/>
      <c r="E38" s="1089"/>
      <c r="F38" s="1089"/>
      <c r="G38" s="1089"/>
      <c r="H38" s="1089"/>
      <c r="I38" s="1089"/>
      <c r="J38" s="1089"/>
      <c r="K38" s="1089"/>
      <c r="L38" s="1089"/>
      <c r="M38" s="1089"/>
      <c r="N38" s="1089"/>
      <c r="O38" s="1089"/>
      <c r="P38" s="1090"/>
      <c r="Q38" s="1094">
        <v>213</v>
      </c>
      <c r="R38" s="1095"/>
      <c r="S38" s="1095"/>
      <c r="T38" s="1095"/>
      <c r="U38" s="1095"/>
      <c r="V38" s="1095">
        <v>213</v>
      </c>
      <c r="W38" s="1095"/>
      <c r="X38" s="1095"/>
      <c r="Y38" s="1095"/>
      <c r="Z38" s="1095"/>
      <c r="AA38" s="1095" t="s">
        <v>603</v>
      </c>
      <c r="AB38" s="1095"/>
      <c r="AC38" s="1095"/>
      <c r="AD38" s="1095"/>
      <c r="AE38" s="1096"/>
      <c r="AF38" s="1070" t="s">
        <v>130</v>
      </c>
      <c r="AG38" s="1071"/>
      <c r="AH38" s="1071"/>
      <c r="AI38" s="1071"/>
      <c r="AJ38" s="1072"/>
      <c r="AK38" s="1031">
        <v>105</v>
      </c>
      <c r="AL38" s="1022"/>
      <c r="AM38" s="1022"/>
      <c r="AN38" s="1022"/>
      <c r="AO38" s="1022"/>
      <c r="AP38" s="1022">
        <v>139</v>
      </c>
      <c r="AQ38" s="1022"/>
      <c r="AR38" s="1022"/>
      <c r="AS38" s="1022"/>
      <c r="AT38" s="1022"/>
      <c r="AU38" s="1022">
        <v>67</v>
      </c>
      <c r="AV38" s="1022"/>
      <c r="AW38" s="1022"/>
      <c r="AX38" s="1022"/>
      <c r="AY38" s="1022"/>
      <c r="AZ38" s="1093"/>
      <c r="BA38" s="1093"/>
      <c r="BB38" s="1093"/>
      <c r="BC38" s="1093"/>
      <c r="BD38" s="1093"/>
      <c r="BE38" s="1083" t="s">
        <v>412</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t="s">
        <v>414</v>
      </c>
      <c r="C39" s="1089"/>
      <c r="D39" s="1089"/>
      <c r="E39" s="1089"/>
      <c r="F39" s="1089"/>
      <c r="G39" s="1089"/>
      <c r="H39" s="1089"/>
      <c r="I39" s="1089"/>
      <c r="J39" s="1089"/>
      <c r="K39" s="1089"/>
      <c r="L39" s="1089"/>
      <c r="M39" s="1089"/>
      <c r="N39" s="1089"/>
      <c r="O39" s="1089"/>
      <c r="P39" s="1090"/>
      <c r="Q39" s="1094">
        <v>1372</v>
      </c>
      <c r="R39" s="1095"/>
      <c r="S39" s="1095"/>
      <c r="T39" s="1095"/>
      <c r="U39" s="1095"/>
      <c r="V39" s="1095">
        <v>1372</v>
      </c>
      <c r="W39" s="1095"/>
      <c r="X39" s="1095"/>
      <c r="Y39" s="1095"/>
      <c r="Z39" s="1095"/>
      <c r="AA39" s="1095" t="s">
        <v>603</v>
      </c>
      <c r="AB39" s="1095"/>
      <c r="AC39" s="1095"/>
      <c r="AD39" s="1095"/>
      <c r="AE39" s="1096"/>
      <c r="AF39" s="1070" t="s">
        <v>130</v>
      </c>
      <c r="AG39" s="1071"/>
      <c r="AH39" s="1071"/>
      <c r="AI39" s="1071"/>
      <c r="AJ39" s="1072"/>
      <c r="AK39" s="1031">
        <v>1027</v>
      </c>
      <c r="AL39" s="1022"/>
      <c r="AM39" s="1022"/>
      <c r="AN39" s="1022"/>
      <c r="AO39" s="1022"/>
      <c r="AP39" s="1022">
        <v>8400</v>
      </c>
      <c r="AQ39" s="1022"/>
      <c r="AR39" s="1022"/>
      <c r="AS39" s="1022"/>
      <c r="AT39" s="1022"/>
      <c r="AU39" s="1022">
        <v>8400</v>
      </c>
      <c r="AV39" s="1022"/>
      <c r="AW39" s="1022"/>
      <c r="AX39" s="1022"/>
      <c r="AY39" s="1022"/>
      <c r="AZ39" s="1093"/>
      <c r="BA39" s="1093"/>
      <c r="BB39" s="1093"/>
      <c r="BC39" s="1093"/>
      <c r="BD39" s="1093"/>
      <c r="BE39" s="1083" t="s">
        <v>412</v>
      </c>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t="s">
        <v>415</v>
      </c>
      <c r="C40" s="1089"/>
      <c r="D40" s="1089"/>
      <c r="E40" s="1089"/>
      <c r="F40" s="1089"/>
      <c r="G40" s="1089"/>
      <c r="H40" s="1089"/>
      <c r="I40" s="1089"/>
      <c r="J40" s="1089"/>
      <c r="K40" s="1089"/>
      <c r="L40" s="1089"/>
      <c r="M40" s="1089"/>
      <c r="N40" s="1089"/>
      <c r="O40" s="1089"/>
      <c r="P40" s="1090"/>
      <c r="Q40" s="1094">
        <v>316</v>
      </c>
      <c r="R40" s="1095"/>
      <c r="S40" s="1095"/>
      <c r="T40" s="1095"/>
      <c r="U40" s="1095"/>
      <c r="V40" s="1095">
        <v>316</v>
      </c>
      <c r="W40" s="1095"/>
      <c r="X40" s="1095"/>
      <c r="Y40" s="1095"/>
      <c r="Z40" s="1095"/>
      <c r="AA40" s="1095" t="s">
        <v>603</v>
      </c>
      <c r="AB40" s="1095"/>
      <c r="AC40" s="1095"/>
      <c r="AD40" s="1095"/>
      <c r="AE40" s="1096"/>
      <c r="AF40" s="1070" t="s">
        <v>130</v>
      </c>
      <c r="AG40" s="1071"/>
      <c r="AH40" s="1071"/>
      <c r="AI40" s="1071"/>
      <c r="AJ40" s="1072"/>
      <c r="AK40" s="1031">
        <v>93</v>
      </c>
      <c r="AL40" s="1022"/>
      <c r="AM40" s="1022"/>
      <c r="AN40" s="1022"/>
      <c r="AO40" s="1022"/>
      <c r="AP40" s="1022">
        <v>965</v>
      </c>
      <c r="AQ40" s="1022"/>
      <c r="AR40" s="1022"/>
      <c r="AS40" s="1022"/>
      <c r="AT40" s="1022"/>
      <c r="AU40" s="1022">
        <v>540</v>
      </c>
      <c r="AV40" s="1022"/>
      <c r="AW40" s="1022"/>
      <c r="AX40" s="1022"/>
      <c r="AY40" s="1022"/>
      <c r="AZ40" s="1093"/>
      <c r="BA40" s="1093"/>
      <c r="BB40" s="1093"/>
      <c r="BC40" s="1093"/>
      <c r="BD40" s="1093"/>
      <c r="BE40" s="1083" t="s">
        <v>412</v>
      </c>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t="s">
        <v>416</v>
      </c>
      <c r="C41" s="1089"/>
      <c r="D41" s="1089"/>
      <c r="E41" s="1089"/>
      <c r="F41" s="1089"/>
      <c r="G41" s="1089"/>
      <c r="H41" s="1089"/>
      <c r="I41" s="1089"/>
      <c r="J41" s="1089"/>
      <c r="K41" s="1089"/>
      <c r="L41" s="1089"/>
      <c r="M41" s="1089"/>
      <c r="N41" s="1089"/>
      <c r="O41" s="1089"/>
      <c r="P41" s="1090"/>
      <c r="Q41" s="1094">
        <v>1414</v>
      </c>
      <c r="R41" s="1095"/>
      <c r="S41" s="1095"/>
      <c r="T41" s="1095"/>
      <c r="U41" s="1095"/>
      <c r="V41" s="1095">
        <v>1414</v>
      </c>
      <c r="W41" s="1095"/>
      <c r="X41" s="1095"/>
      <c r="Y41" s="1095"/>
      <c r="Z41" s="1095"/>
      <c r="AA41" s="1095">
        <v>0</v>
      </c>
      <c r="AB41" s="1095"/>
      <c r="AC41" s="1095"/>
      <c r="AD41" s="1095"/>
      <c r="AE41" s="1096"/>
      <c r="AF41" s="1070">
        <v>364</v>
      </c>
      <c r="AG41" s="1071"/>
      <c r="AH41" s="1071"/>
      <c r="AI41" s="1071"/>
      <c r="AJ41" s="1072"/>
      <c r="AK41" s="1031">
        <v>9</v>
      </c>
      <c r="AL41" s="1022"/>
      <c r="AM41" s="1022"/>
      <c r="AN41" s="1022"/>
      <c r="AO41" s="1022"/>
      <c r="AP41" s="1022">
        <v>2941</v>
      </c>
      <c r="AQ41" s="1022"/>
      <c r="AR41" s="1022"/>
      <c r="AS41" s="1022"/>
      <c r="AT41" s="1022"/>
      <c r="AU41" s="1022" t="s">
        <v>603</v>
      </c>
      <c r="AV41" s="1022"/>
      <c r="AW41" s="1022"/>
      <c r="AX41" s="1022"/>
      <c r="AY41" s="1022"/>
      <c r="AZ41" s="1093"/>
      <c r="BA41" s="1093"/>
      <c r="BB41" s="1093"/>
      <c r="BC41" s="1093"/>
      <c r="BD41" s="1093"/>
      <c r="BE41" s="1083" t="s">
        <v>412</v>
      </c>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9874</v>
      </c>
      <c r="AG63" s="1010"/>
      <c r="AH63" s="1010"/>
      <c r="AI63" s="1010"/>
      <c r="AJ63" s="1081"/>
      <c r="AK63" s="1082"/>
      <c r="AL63" s="1014"/>
      <c r="AM63" s="1014"/>
      <c r="AN63" s="1014"/>
      <c r="AO63" s="1014"/>
      <c r="AP63" s="1010">
        <v>172015</v>
      </c>
      <c r="AQ63" s="1010"/>
      <c r="AR63" s="1010"/>
      <c r="AS63" s="1010"/>
      <c r="AT63" s="1010"/>
      <c r="AU63" s="1010">
        <v>73807</v>
      </c>
      <c r="AV63" s="1010"/>
      <c r="AW63" s="1010"/>
      <c r="AX63" s="1010"/>
      <c r="AY63" s="1010"/>
      <c r="AZ63" s="1076"/>
      <c r="BA63" s="1076"/>
      <c r="BB63" s="1076"/>
      <c r="BC63" s="1076"/>
      <c r="BD63" s="1076"/>
      <c r="BE63" s="1011"/>
      <c r="BF63" s="1011"/>
      <c r="BG63" s="1011"/>
      <c r="BH63" s="1011"/>
      <c r="BI63" s="1012"/>
      <c r="BJ63" s="1077" t="s">
        <v>130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420</v>
      </c>
      <c r="B66" s="1047"/>
      <c r="C66" s="1047"/>
      <c r="D66" s="1047"/>
      <c r="E66" s="1047"/>
      <c r="F66" s="1047"/>
      <c r="G66" s="1047"/>
      <c r="H66" s="1047"/>
      <c r="I66" s="1047"/>
      <c r="J66" s="1047"/>
      <c r="K66" s="1047"/>
      <c r="L66" s="1047"/>
      <c r="M66" s="1047"/>
      <c r="N66" s="1047"/>
      <c r="O66" s="1047"/>
      <c r="P66" s="1048"/>
      <c r="Q66" s="1052" t="s">
        <v>393</v>
      </c>
      <c r="R66" s="1053"/>
      <c r="S66" s="1053"/>
      <c r="T66" s="1053"/>
      <c r="U66" s="1054"/>
      <c r="V66" s="1052" t="s">
        <v>421</v>
      </c>
      <c r="W66" s="1053"/>
      <c r="X66" s="1053"/>
      <c r="Y66" s="1053"/>
      <c r="Z66" s="1054"/>
      <c r="AA66" s="1052" t="s">
        <v>395</v>
      </c>
      <c r="AB66" s="1053"/>
      <c r="AC66" s="1053"/>
      <c r="AD66" s="1053"/>
      <c r="AE66" s="1054"/>
      <c r="AF66" s="1058" t="s">
        <v>396</v>
      </c>
      <c r="AG66" s="1059"/>
      <c r="AH66" s="1059"/>
      <c r="AI66" s="1059"/>
      <c r="AJ66" s="1060"/>
      <c r="AK66" s="1052" t="s">
        <v>397</v>
      </c>
      <c r="AL66" s="1047"/>
      <c r="AM66" s="1047"/>
      <c r="AN66" s="1047"/>
      <c r="AO66" s="1048"/>
      <c r="AP66" s="1052" t="s">
        <v>398</v>
      </c>
      <c r="AQ66" s="1053"/>
      <c r="AR66" s="1053"/>
      <c r="AS66" s="1053"/>
      <c r="AT66" s="1054"/>
      <c r="AU66" s="1052" t="s">
        <v>422</v>
      </c>
      <c r="AV66" s="1053"/>
      <c r="AW66" s="1053"/>
      <c r="AX66" s="1053"/>
      <c r="AY66" s="1054"/>
      <c r="AZ66" s="1052" t="s">
        <v>370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597</v>
      </c>
      <c r="C68" s="1037"/>
      <c r="D68" s="1037"/>
      <c r="E68" s="1037"/>
      <c r="F68" s="1037"/>
      <c r="G68" s="1037"/>
      <c r="H68" s="1037"/>
      <c r="I68" s="1037"/>
      <c r="J68" s="1037"/>
      <c r="K68" s="1037"/>
      <c r="L68" s="1037"/>
      <c r="M68" s="1037"/>
      <c r="N68" s="1037"/>
      <c r="O68" s="1037"/>
      <c r="P68" s="1038"/>
      <c r="Q68" s="1039">
        <v>4685</v>
      </c>
      <c r="R68" s="1033"/>
      <c r="S68" s="1033"/>
      <c r="T68" s="1033"/>
      <c r="U68" s="1033"/>
      <c r="V68" s="1033">
        <v>4200</v>
      </c>
      <c r="W68" s="1033"/>
      <c r="X68" s="1033"/>
      <c r="Y68" s="1033"/>
      <c r="Z68" s="1033"/>
      <c r="AA68" s="1033">
        <v>485</v>
      </c>
      <c r="AB68" s="1033"/>
      <c r="AC68" s="1033"/>
      <c r="AD68" s="1033"/>
      <c r="AE68" s="1033"/>
      <c r="AF68" s="1033">
        <v>485</v>
      </c>
      <c r="AG68" s="1033"/>
      <c r="AH68" s="1033"/>
      <c r="AI68" s="1033"/>
      <c r="AJ68" s="1033"/>
      <c r="AK68" s="1022" t="s">
        <v>603</v>
      </c>
      <c r="AL68" s="1022"/>
      <c r="AM68" s="1022"/>
      <c r="AN68" s="1022"/>
      <c r="AO68" s="1022"/>
      <c r="AP68" s="1033">
        <v>1067</v>
      </c>
      <c r="AQ68" s="1033"/>
      <c r="AR68" s="1033"/>
      <c r="AS68" s="1033"/>
      <c r="AT68" s="1033"/>
      <c r="AU68" s="1033">
        <v>579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598</v>
      </c>
      <c r="C69" s="1026"/>
      <c r="D69" s="1026"/>
      <c r="E69" s="1026"/>
      <c r="F69" s="1026"/>
      <c r="G69" s="1026"/>
      <c r="H69" s="1026"/>
      <c r="I69" s="1026"/>
      <c r="J69" s="1026"/>
      <c r="K69" s="1026"/>
      <c r="L69" s="1026"/>
      <c r="M69" s="1026"/>
      <c r="N69" s="1026"/>
      <c r="O69" s="1026"/>
      <c r="P69" s="1027"/>
      <c r="Q69" s="1028">
        <v>194</v>
      </c>
      <c r="R69" s="1022"/>
      <c r="S69" s="1022"/>
      <c r="T69" s="1022"/>
      <c r="U69" s="1022"/>
      <c r="V69" s="1022">
        <v>158</v>
      </c>
      <c r="W69" s="1022"/>
      <c r="X69" s="1022"/>
      <c r="Y69" s="1022"/>
      <c r="Z69" s="1022"/>
      <c r="AA69" s="1022">
        <v>36</v>
      </c>
      <c r="AB69" s="1022"/>
      <c r="AC69" s="1022"/>
      <c r="AD69" s="1022"/>
      <c r="AE69" s="1022"/>
      <c r="AF69" s="1022">
        <v>36</v>
      </c>
      <c r="AG69" s="1022"/>
      <c r="AH69" s="1022"/>
      <c r="AI69" s="1022"/>
      <c r="AJ69" s="1022"/>
      <c r="AK69" s="1022" t="s">
        <v>603</v>
      </c>
      <c r="AL69" s="1022"/>
      <c r="AM69" s="1022"/>
      <c r="AN69" s="1022"/>
      <c r="AO69" s="1022"/>
      <c r="AP69" s="1022" t="s">
        <v>603</v>
      </c>
      <c r="AQ69" s="1022"/>
      <c r="AR69" s="1022"/>
      <c r="AS69" s="1022"/>
      <c r="AT69" s="1022"/>
      <c r="AU69" s="1022" t="s">
        <v>603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599</v>
      </c>
      <c r="C70" s="1026"/>
      <c r="D70" s="1026"/>
      <c r="E70" s="1026"/>
      <c r="F70" s="1026"/>
      <c r="G70" s="1026"/>
      <c r="H70" s="1026"/>
      <c r="I70" s="1026"/>
      <c r="J70" s="1026"/>
      <c r="K70" s="1026"/>
      <c r="L70" s="1026"/>
      <c r="M70" s="1026"/>
      <c r="N70" s="1026"/>
      <c r="O70" s="1026"/>
      <c r="P70" s="1027"/>
      <c r="Q70" s="1028">
        <v>4</v>
      </c>
      <c r="R70" s="1022"/>
      <c r="S70" s="1022"/>
      <c r="T70" s="1022"/>
      <c r="U70" s="1022"/>
      <c r="V70" s="1022">
        <v>3</v>
      </c>
      <c r="W70" s="1022"/>
      <c r="X70" s="1022"/>
      <c r="Y70" s="1022"/>
      <c r="Z70" s="1022"/>
      <c r="AA70" s="1022">
        <v>1</v>
      </c>
      <c r="AB70" s="1022"/>
      <c r="AC70" s="1022"/>
      <c r="AD70" s="1022"/>
      <c r="AE70" s="1022"/>
      <c r="AF70" s="1022">
        <v>1</v>
      </c>
      <c r="AG70" s="1022"/>
      <c r="AH70" s="1022"/>
      <c r="AI70" s="1022"/>
      <c r="AJ70" s="1022"/>
      <c r="AK70" s="1022" t="s">
        <v>603</v>
      </c>
      <c r="AL70" s="1022"/>
      <c r="AM70" s="1022"/>
      <c r="AN70" s="1022"/>
      <c r="AO70" s="1022"/>
      <c r="AP70" s="1022" t="s">
        <v>603</v>
      </c>
      <c r="AQ70" s="1022"/>
      <c r="AR70" s="1022"/>
      <c r="AS70" s="1022"/>
      <c r="AT70" s="1022"/>
      <c r="AU70" s="1022" t="s">
        <v>603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600</v>
      </c>
      <c r="C71" s="1026"/>
      <c r="D71" s="1026"/>
      <c r="E71" s="1026"/>
      <c r="F71" s="1026"/>
      <c r="G71" s="1026"/>
      <c r="H71" s="1026"/>
      <c r="I71" s="1026"/>
      <c r="J71" s="1026"/>
      <c r="K71" s="1026"/>
      <c r="L71" s="1026"/>
      <c r="M71" s="1026"/>
      <c r="N71" s="1026"/>
      <c r="O71" s="1026"/>
      <c r="P71" s="1027"/>
      <c r="Q71" s="1028">
        <v>1</v>
      </c>
      <c r="R71" s="1022"/>
      <c r="S71" s="1022"/>
      <c r="T71" s="1022"/>
      <c r="U71" s="1022"/>
      <c r="V71" s="1022">
        <v>0</v>
      </c>
      <c r="W71" s="1022"/>
      <c r="X71" s="1022"/>
      <c r="Y71" s="1022"/>
      <c r="Z71" s="1022"/>
      <c r="AA71" s="1022">
        <v>1</v>
      </c>
      <c r="AB71" s="1022"/>
      <c r="AC71" s="1022"/>
      <c r="AD71" s="1022"/>
      <c r="AE71" s="1022"/>
      <c r="AF71" s="1022">
        <v>1</v>
      </c>
      <c r="AG71" s="1022"/>
      <c r="AH71" s="1022"/>
      <c r="AI71" s="1022"/>
      <c r="AJ71" s="1022"/>
      <c r="AK71" s="1022" t="s">
        <v>603</v>
      </c>
      <c r="AL71" s="1022"/>
      <c r="AM71" s="1022"/>
      <c r="AN71" s="1022"/>
      <c r="AO71" s="1022"/>
      <c r="AP71" s="1022" t="s">
        <v>603</v>
      </c>
      <c r="AQ71" s="1022"/>
      <c r="AR71" s="1022"/>
      <c r="AS71" s="1022"/>
      <c r="AT71" s="1022"/>
      <c r="AU71" s="1022" t="s">
        <v>603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601</v>
      </c>
      <c r="C72" s="1026"/>
      <c r="D72" s="1026"/>
      <c r="E72" s="1026"/>
      <c r="F72" s="1026"/>
      <c r="G72" s="1026"/>
      <c r="H72" s="1026"/>
      <c r="I72" s="1026"/>
      <c r="J72" s="1026"/>
      <c r="K72" s="1026"/>
      <c r="L72" s="1026"/>
      <c r="M72" s="1026"/>
      <c r="N72" s="1026"/>
      <c r="O72" s="1026"/>
      <c r="P72" s="1027"/>
      <c r="Q72" s="1028">
        <v>145</v>
      </c>
      <c r="R72" s="1022"/>
      <c r="S72" s="1022"/>
      <c r="T72" s="1022"/>
      <c r="U72" s="1022"/>
      <c r="V72" s="1022">
        <v>141</v>
      </c>
      <c r="W72" s="1022"/>
      <c r="X72" s="1022"/>
      <c r="Y72" s="1022"/>
      <c r="Z72" s="1022"/>
      <c r="AA72" s="1022">
        <v>4</v>
      </c>
      <c r="AB72" s="1022"/>
      <c r="AC72" s="1022"/>
      <c r="AD72" s="1022"/>
      <c r="AE72" s="1022"/>
      <c r="AF72" s="1022">
        <v>4</v>
      </c>
      <c r="AG72" s="1022"/>
      <c r="AH72" s="1022"/>
      <c r="AI72" s="1022"/>
      <c r="AJ72" s="1022"/>
      <c r="AK72" s="1022" t="s">
        <v>603</v>
      </c>
      <c r="AL72" s="1022"/>
      <c r="AM72" s="1022"/>
      <c r="AN72" s="1022"/>
      <c r="AO72" s="1022"/>
      <c r="AP72" s="1022" t="s">
        <v>603</v>
      </c>
      <c r="AQ72" s="1022"/>
      <c r="AR72" s="1022"/>
      <c r="AS72" s="1022"/>
      <c r="AT72" s="1022"/>
      <c r="AU72" s="1022" t="s">
        <v>603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602</v>
      </c>
      <c r="C73" s="1026"/>
      <c r="D73" s="1026"/>
      <c r="E73" s="1026"/>
      <c r="F73" s="1026"/>
      <c r="G73" s="1026"/>
      <c r="H73" s="1026"/>
      <c r="I73" s="1026"/>
      <c r="J73" s="1026"/>
      <c r="K73" s="1026"/>
      <c r="L73" s="1026"/>
      <c r="M73" s="1026"/>
      <c r="N73" s="1026"/>
      <c r="O73" s="1026"/>
      <c r="P73" s="1027"/>
      <c r="Q73" s="1028">
        <v>154880</v>
      </c>
      <c r="R73" s="1022"/>
      <c r="S73" s="1022"/>
      <c r="T73" s="1022"/>
      <c r="U73" s="1022"/>
      <c r="V73" s="1022">
        <v>154880</v>
      </c>
      <c r="W73" s="1022"/>
      <c r="X73" s="1022"/>
      <c r="Y73" s="1022"/>
      <c r="Z73" s="1022"/>
      <c r="AA73" s="1022" t="s">
        <v>603</v>
      </c>
      <c r="AB73" s="1022"/>
      <c r="AC73" s="1022"/>
      <c r="AD73" s="1022"/>
      <c r="AE73" s="1022"/>
      <c r="AF73" s="1022" t="s">
        <v>603</v>
      </c>
      <c r="AG73" s="1022"/>
      <c r="AH73" s="1022"/>
      <c r="AI73" s="1022"/>
      <c r="AJ73" s="1022"/>
      <c r="AK73" s="1022" t="s">
        <v>603</v>
      </c>
      <c r="AL73" s="1022"/>
      <c r="AM73" s="1022"/>
      <c r="AN73" s="1022"/>
      <c r="AO73" s="1022"/>
      <c r="AP73" s="1022" t="s">
        <v>603</v>
      </c>
      <c r="AQ73" s="1022"/>
      <c r="AR73" s="1022"/>
      <c r="AS73" s="1022"/>
      <c r="AT73" s="1022"/>
      <c r="AU73" s="1022" t="s">
        <v>603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527</v>
      </c>
      <c r="AG88" s="1010"/>
      <c r="AH88" s="1010"/>
      <c r="AI88" s="1010"/>
      <c r="AJ88" s="1010"/>
      <c r="AK88" s="1014"/>
      <c r="AL88" s="1014"/>
      <c r="AM88" s="1014"/>
      <c r="AN88" s="1014"/>
      <c r="AO88" s="1014"/>
      <c r="AP88" s="1010">
        <v>1067</v>
      </c>
      <c r="AQ88" s="1010"/>
      <c r="AR88" s="1010"/>
      <c r="AS88" s="1010"/>
      <c r="AT88" s="1010"/>
      <c r="AU88" s="1010">
        <v>579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3506</v>
      </c>
      <c r="CS102" s="1002"/>
      <c r="CT102" s="1002"/>
      <c r="CU102" s="1002"/>
      <c r="CV102" s="1003"/>
      <c r="CW102" s="1001">
        <v>1651</v>
      </c>
      <c r="CX102" s="1002"/>
      <c r="CY102" s="1002"/>
      <c r="CZ102" s="1002"/>
      <c r="DA102" s="1003"/>
      <c r="DB102" s="1001">
        <v>722</v>
      </c>
      <c r="DC102" s="1002"/>
      <c r="DD102" s="1002"/>
      <c r="DE102" s="1002"/>
      <c r="DF102" s="1003"/>
      <c r="DG102" s="1001">
        <v>6384</v>
      </c>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302</v>
      </c>
      <c r="AG109" s="945"/>
      <c r="AH109" s="945"/>
      <c r="AI109" s="945"/>
      <c r="AJ109" s="946"/>
      <c r="AK109" s="947" t="s">
        <v>301</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302</v>
      </c>
      <c r="BW109" s="945"/>
      <c r="BX109" s="945"/>
      <c r="BY109" s="945"/>
      <c r="BZ109" s="946"/>
      <c r="CA109" s="947" t="s">
        <v>301</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302</v>
      </c>
      <c r="DM109" s="945"/>
      <c r="DN109" s="945"/>
      <c r="DO109" s="945"/>
      <c r="DP109" s="946"/>
      <c r="DQ109" s="947" t="s">
        <v>301</v>
      </c>
      <c r="DR109" s="945"/>
      <c r="DS109" s="945"/>
      <c r="DT109" s="945"/>
      <c r="DU109" s="946"/>
      <c r="DV109" s="947" t="s">
        <v>433</v>
      </c>
      <c r="DW109" s="945"/>
      <c r="DX109" s="945"/>
      <c r="DY109" s="945"/>
      <c r="DZ109" s="976"/>
    </row>
    <row r="110" spans="1:131" s="246" customFormat="1" ht="26.25" customHeight="1" x14ac:dyDescent="0.15">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23070421</v>
      </c>
      <c r="AB110" s="938"/>
      <c r="AC110" s="938"/>
      <c r="AD110" s="938"/>
      <c r="AE110" s="939"/>
      <c r="AF110" s="940">
        <v>22714619</v>
      </c>
      <c r="AG110" s="938"/>
      <c r="AH110" s="938"/>
      <c r="AI110" s="938"/>
      <c r="AJ110" s="939"/>
      <c r="AK110" s="940">
        <v>22334484</v>
      </c>
      <c r="AL110" s="938"/>
      <c r="AM110" s="938"/>
      <c r="AN110" s="938"/>
      <c r="AO110" s="939"/>
      <c r="AP110" s="941">
        <v>26.9</v>
      </c>
      <c r="AQ110" s="942"/>
      <c r="AR110" s="942"/>
      <c r="AS110" s="942"/>
      <c r="AT110" s="943"/>
      <c r="AU110" s="977" t="s">
        <v>73</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242256839</v>
      </c>
      <c r="BR110" s="885"/>
      <c r="BS110" s="885"/>
      <c r="BT110" s="885"/>
      <c r="BU110" s="885"/>
      <c r="BV110" s="885">
        <v>238095306</v>
      </c>
      <c r="BW110" s="885"/>
      <c r="BX110" s="885"/>
      <c r="BY110" s="885"/>
      <c r="BZ110" s="885"/>
      <c r="CA110" s="885">
        <v>236140741</v>
      </c>
      <c r="CB110" s="885"/>
      <c r="CC110" s="885"/>
      <c r="CD110" s="885"/>
      <c r="CE110" s="885"/>
      <c r="CF110" s="909">
        <v>284.89999999999998</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1979270</v>
      </c>
      <c r="DH110" s="885"/>
      <c r="DI110" s="885"/>
      <c r="DJ110" s="885"/>
      <c r="DK110" s="885"/>
      <c r="DL110" s="885">
        <v>1676443</v>
      </c>
      <c r="DM110" s="885"/>
      <c r="DN110" s="885"/>
      <c r="DO110" s="885"/>
      <c r="DP110" s="885"/>
      <c r="DQ110" s="885">
        <v>10323932</v>
      </c>
      <c r="DR110" s="885"/>
      <c r="DS110" s="885"/>
      <c r="DT110" s="885"/>
      <c r="DU110" s="885"/>
      <c r="DV110" s="886">
        <v>12.5</v>
      </c>
      <c r="DW110" s="886"/>
      <c r="DX110" s="886"/>
      <c r="DY110" s="886"/>
      <c r="DZ110" s="887"/>
    </row>
    <row r="111" spans="1:131" s="246" customFormat="1" ht="26.25" customHeight="1" x14ac:dyDescent="0.15">
      <c r="A111" s="814" t="s">
        <v>439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440</v>
      </c>
      <c r="AB111" s="966"/>
      <c r="AC111" s="966"/>
      <c r="AD111" s="966"/>
      <c r="AE111" s="967"/>
      <c r="AF111" s="968" t="s">
        <v>440</v>
      </c>
      <c r="AG111" s="966"/>
      <c r="AH111" s="966"/>
      <c r="AI111" s="966"/>
      <c r="AJ111" s="967"/>
      <c r="AK111" s="968" t="s">
        <v>440</v>
      </c>
      <c r="AL111" s="966"/>
      <c r="AM111" s="966"/>
      <c r="AN111" s="966"/>
      <c r="AO111" s="967"/>
      <c r="AP111" s="969" t="s">
        <v>440</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v>9611628</v>
      </c>
      <c r="BR111" s="857"/>
      <c r="BS111" s="857"/>
      <c r="BT111" s="857"/>
      <c r="BU111" s="857"/>
      <c r="BV111" s="857">
        <v>10067409</v>
      </c>
      <c r="BW111" s="857"/>
      <c r="BX111" s="857"/>
      <c r="BY111" s="857"/>
      <c r="BZ111" s="857"/>
      <c r="CA111" s="857">
        <v>22450530</v>
      </c>
      <c r="CB111" s="857"/>
      <c r="CC111" s="857"/>
      <c r="CD111" s="857"/>
      <c r="CE111" s="857"/>
      <c r="CF111" s="918">
        <v>27.1</v>
      </c>
      <c r="CG111" s="919"/>
      <c r="CH111" s="919"/>
      <c r="CI111" s="919"/>
      <c r="CJ111" s="919"/>
      <c r="CK111" s="974"/>
      <c r="CL111" s="861"/>
      <c r="CM111" s="864" t="s">
        <v>442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130</v>
      </c>
      <c r="DH111" s="857"/>
      <c r="DI111" s="857"/>
      <c r="DJ111" s="857"/>
      <c r="DK111" s="857"/>
      <c r="DL111" s="857" t="s">
        <v>130</v>
      </c>
      <c r="DM111" s="857"/>
      <c r="DN111" s="857"/>
      <c r="DO111" s="857"/>
      <c r="DP111" s="857"/>
      <c r="DQ111" s="857" t="s">
        <v>130</v>
      </c>
      <c r="DR111" s="857"/>
      <c r="DS111" s="857"/>
      <c r="DT111" s="857"/>
      <c r="DU111" s="857"/>
      <c r="DV111" s="834" t="s">
        <v>130</v>
      </c>
      <c r="DW111" s="834"/>
      <c r="DX111" s="834"/>
      <c r="DY111" s="834"/>
      <c r="DZ111" s="835"/>
    </row>
    <row r="112" spans="1:131" s="246" customFormat="1" ht="26.25" customHeight="1" x14ac:dyDescent="0.15">
      <c r="A112" s="959" t="s">
        <v>443</v>
      </c>
      <c r="B112" s="960"/>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130</v>
      </c>
      <c r="AB112" s="820"/>
      <c r="AC112" s="820"/>
      <c r="AD112" s="820"/>
      <c r="AE112" s="821"/>
      <c r="AF112" s="822" t="s">
        <v>130</v>
      </c>
      <c r="AG112" s="820"/>
      <c r="AH112" s="820"/>
      <c r="AI112" s="820"/>
      <c r="AJ112" s="821"/>
      <c r="AK112" s="822" t="s">
        <v>130</v>
      </c>
      <c r="AL112" s="820"/>
      <c r="AM112" s="820"/>
      <c r="AN112" s="820"/>
      <c r="AO112" s="821"/>
      <c r="AP112" s="867" t="s">
        <v>130</v>
      </c>
      <c r="AQ112" s="868"/>
      <c r="AR112" s="868"/>
      <c r="AS112" s="868"/>
      <c r="AT112" s="869"/>
      <c r="AU112" s="979"/>
      <c r="AV112" s="980"/>
      <c r="AW112" s="980"/>
      <c r="AX112" s="980"/>
      <c r="AY112" s="980"/>
      <c r="AZ112" s="855" t="s">
        <v>445</v>
      </c>
      <c r="BA112" s="790"/>
      <c r="BB112" s="790"/>
      <c r="BC112" s="790"/>
      <c r="BD112" s="790"/>
      <c r="BE112" s="790"/>
      <c r="BF112" s="790"/>
      <c r="BG112" s="790"/>
      <c r="BH112" s="790"/>
      <c r="BI112" s="790"/>
      <c r="BJ112" s="790"/>
      <c r="BK112" s="790"/>
      <c r="BL112" s="790"/>
      <c r="BM112" s="790"/>
      <c r="BN112" s="790"/>
      <c r="BO112" s="790"/>
      <c r="BP112" s="791"/>
      <c r="BQ112" s="856">
        <v>84300422</v>
      </c>
      <c r="BR112" s="857"/>
      <c r="BS112" s="857"/>
      <c r="BT112" s="857"/>
      <c r="BU112" s="857"/>
      <c r="BV112" s="857">
        <v>78637697</v>
      </c>
      <c r="BW112" s="857"/>
      <c r="BX112" s="857"/>
      <c r="BY112" s="857"/>
      <c r="BZ112" s="857"/>
      <c r="CA112" s="857">
        <v>73807619</v>
      </c>
      <c r="CB112" s="857"/>
      <c r="CC112" s="857"/>
      <c r="CD112" s="857"/>
      <c r="CE112" s="857"/>
      <c r="CF112" s="918">
        <v>89</v>
      </c>
      <c r="CG112" s="919"/>
      <c r="CH112" s="919"/>
      <c r="CI112" s="919"/>
      <c r="CJ112" s="919"/>
      <c r="CK112" s="974"/>
      <c r="CL112" s="861"/>
      <c r="CM112" s="864" t="s">
        <v>446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33698</v>
      </c>
      <c r="DH112" s="857"/>
      <c r="DI112" s="857"/>
      <c r="DJ112" s="857"/>
      <c r="DK112" s="857"/>
      <c r="DL112" s="857">
        <v>30642</v>
      </c>
      <c r="DM112" s="857"/>
      <c r="DN112" s="857"/>
      <c r="DO112" s="857"/>
      <c r="DP112" s="857"/>
      <c r="DQ112" s="857">
        <v>27433</v>
      </c>
      <c r="DR112" s="857"/>
      <c r="DS112" s="857"/>
      <c r="DT112" s="857"/>
      <c r="DU112" s="857"/>
      <c r="DV112" s="834">
        <v>0</v>
      </c>
      <c r="DW112" s="834"/>
      <c r="DX112" s="834"/>
      <c r="DY112" s="834"/>
      <c r="DZ112" s="835"/>
    </row>
    <row r="113" spans="1:130" s="246" customFormat="1" ht="26.25" customHeight="1" x14ac:dyDescent="0.15">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8342255</v>
      </c>
      <c r="AB113" s="966"/>
      <c r="AC113" s="966"/>
      <c r="AD113" s="966"/>
      <c r="AE113" s="967"/>
      <c r="AF113" s="968">
        <v>7878683</v>
      </c>
      <c r="AG113" s="966"/>
      <c r="AH113" s="966"/>
      <c r="AI113" s="966"/>
      <c r="AJ113" s="967"/>
      <c r="AK113" s="968">
        <v>7679782</v>
      </c>
      <c r="AL113" s="966"/>
      <c r="AM113" s="966"/>
      <c r="AN113" s="966"/>
      <c r="AO113" s="967"/>
      <c r="AP113" s="969">
        <v>9.3000000000000007</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v>1489569</v>
      </c>
      <c r="BR113" s="857"/>
      <c r="BS113" s="857"/>
      <c r="BT113" s="857"/>
      <c r="BU113" s="857"/>
      <c r="BV113" s="857">
        <v>800966</v>
      </c>
      <c r="BW113" s="857"/>
      <c r="BX113" s="857"/>
      <c r="BY113" s="857"/>
      <c r="BZ113" s="857"/>
      <c r="CA113" s="857">
        <v>579346</v>
      </c>
      <c r="CB113" s="857"/>
      <c r="CC113" s="857"/>
      <c r="CD113" s="857"/>
      <c r="CE113" s="857"/>
      <c r="CF113" s="918">
        <v>0.7</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427443</v>
      </c>
      <c r="DH113" s="820"/>
      <c r="DI113" s="820"/>
      <c r="DJ113" s="820"/>
      <c r="DK113" s="821"/>
      <c r="DL113" s="822">
        <v>374360</v>
      </c>
      <c r="DM113" s="820"/>
      <c r="DN113" s="820"/>
      <c r="DO113" s="820"/>
      <c r="DP113" s="821"/>
      <c r="DQ113" s="822">
        <v>319026</v>
      </c>
      <c r="DR113" s="820"/>
      <c r="DS113" s="820"/>
      <c r="DT113" s="820"/>
      <c r="DU113" s="821"/>
      <c r="DV113" s="867">
        <v>0.4</v>
      </c>
      <c r="DW113" s="868"/>
      <c r="DX113" s="868"/>
      <c r="DY113" s="868"/>
      <c r="DZ113" s="869"/>
    </row>
    <row r="114" spans="1:130" s="246" customFormat="1" ht="26.25" customHeight="1" x14ac:dyDescent="0.15">
      <c r="A114" s="961"/>
      <c r="B114" s="962"/>
      <c r="C114" s="790" t="s">
        <v>450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1150534</v>
      </c>
      <c r="AB114" s="820"/>
      <c r="AC114" s="820"/>
      <c r="AD114" s="820"/>
      <c r="AE114" s="821"/>
      <c r="AF114" s="822">
        <v>700565</v>
      </c>
      <c r="AG114" s="820"/>
      <c r="AH114" s="820"/>
      <c r="AI114" s="820"/>
      <c r="AJ114" s="821"/>
      <c r="AK114" s="822">
        <v>221351</v>
      </c>
      <c r="AL114" s="820"/>
      <c r="AM114" s="820"/>
      <c r="AN114" s="820"/>
      <c r="AO114" s="821"/>
      <c r="AP114" s="867">
        <v>0.3</v>
      </c>
      <c r="AQ114" s="868"/>
      <c r="AR114" s="868"/>
      <c r="AS114" s="868"/>
      <c r="AT114" s="869"/>
      <c r="AU114" s="979"/>
      <c r="AV114" s="980"/>
      <c r="AW114" s="980"/>
      <c r="AX114" s="980"/>
      <c r="AY114" s="980"/>
      <c r="AZ114" s="855" t="s">
        <v>451</v>
      </c>
      <c r="BA114" s="790"/>
      <c r="BB114" s="790"/>
      <c r="BC114" s="790"/>
      <c r="BD114" s="790"/>
      <c r="BE114" s="790"/>
      <c r="BF114" s="790"/>
      <c r="BG114" s="790"/>
      <c r="BH114" s="790"/>
      <c r="BI114" s="790"/>
      <c r="BJ114" s="790"/>
      <c r="BK114" s="790"/>
      <c r="BL114" s="790"/>
      <c r="BM114" s="790"/>
      <c r="BN114" s="790"/>
      <c r="BO114" s="790"/>
      <c r="BP114" s="791"/>
      <c r="BQ114" s="856">
        <v>20069619</v>
      </c>
      <c r="BR114" s="857"/>
      <c r="BS114" s="857"/>
      <c r="BT114" s="857"/>
      <c r="BU114" s="857"/>
      <c r="BV114" s="857">
        <v>19653246</v>
      </c>
      <c r="BW114" s="857"/>
      <c r="BX114" s="857"/>
      <c r="BY114" s="857"/>
      <c r="BZ114" s="857"/>
      <c r="CA114" s="857">
        <v>19001786</v>
      </c>
      <c r="CB114" s="857"/>
      <c r="CC114" s="857"/>
      <c r="CD114" s="857"/>
      <c r="CE114" s="857"/>
      <c r="CF114" s="918">
        <v>22.9</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130</v>
      </c>
      <c r="DH114" s="820"/>
      <c r="DI114" s="820"/>
      <c r="DJ114" s="820"/>
      <c r="DK114" s="821"/>
      <c r="DL114" s="822" t="s">
        <v>130</v>
      </c>
      <c r="DM114" s="820"/>
      <c r="DN114" s="820"/>
      <c r="DO114" s="820"/>
      <c r="DP114" s="821"/>
      <c r="DQ114" s="822" t="s">
        <v>130</v>
      </c>
      <c r="DR114" s="820"/>
      <c r="DS114" s="820"/>
      <c r="DT114" s="820"/>
      <c r="DU114" s="821"/>
      <c r="DV114" s="867" t="s">
        <v>130</v>
      </c>
      <c r="DW114" s="868"/>
      <c r="DX114" s="868"/>
      <c r="DY114" s="868"/>
      <c r="DZ114" s="869"/>
    </row>
    <row r="115" spans="1:130" s="246" customFormat="1" ht="26.25" customHeight="1" x14ac:dyDescent="0.15">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284125</v>
      </c>
      <c r="AB115" s="966"/>
      <c r="AC115" s="966"/>
      <c r="AD115" s="966"/>
      <c r="AE115" s="967"/>
      <c r="AF115" s="968">
        <v>253167</v>
      </c>
      <c r="AG115" s="966"/>
      <c r="AH115" s="966"/>
      <c r="AI115" s="966"/>
      <c r="AJ115" s="967"/>
      <c r="AK115" s="968">
        <v>349533</v>
      </c>
      <c r="AL115" s="966"/>
      <c r="AM115" s="966"/>
      <c r="AN115" s="966"/>
      <c r="AO115" s="967"/>
      <c r="AP115" s="969">
        <v>0.4</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v>451700</v>
      </c>
      <c r="BR115" s="857"/>
      <c r="BS115" s="857"/>
      <c r="BT115" s="857"/>
      <c r="BU115" s="857"/>
      <c r="BV115" s="857">
        <v>495950</v>
      </c>
      <c r="BW115" s="857"/>
      <c r="BX115" s="857"/>
      <c r="BY115" s="857"/>
      <c r="BZ115" s="857"/>
      <c r="CA115" s="857">
        <v>506625</v>
      </c>
      <c r="CB115" s="857"/>
      <c r="CC115" s="857"/>
      <c r="CD115" s="857"/>
      <c r="CE115" s="857"/>
      <c r="CF115" s="918">
        <v>0.6</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6904732</v>
      </c>
      <c r="DH115" s="820"/>
      <c r="DI115" s="820"/>
      <c r="DJ115" s="820"/>
      <c r="DK115" s="821"/>
      <c r="DL115" s="822">
        <v>6611749</v>
      </c>
      <c r="DM115" s="820"/>
      <c r="DN115" s="820"/>
      <c r="DO115" s="820"/>
      <c r="DP115" s="821"/>
      <c r="DQ115" s="822">
        <v>6383869</v>
      </c>
      <c r="DR115" s="820"/>
      <c r="DS115" s="820"/>
      <c r="DT115" s="820"/>
      <c r="DU115" s="821"/>
      <c r="DV115" s="867">
        <v>7.7</v>
      </c>
      <c r="DW115" s="868"/>
      <c r="DX115" s="868"/>
      <c r="DY115" s="868"/>
      <c r="DZ115" s="869"/>
    </row>
    <row r="116" spans="1:130" s="246" customFormat="1" ht="26.25" customHeight="1" x14ac:dyDescent="0.15">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2482</v>
      </c>
      <c r="AB116" s="820"/>
      <c r="AC116" s="820"/>
      <c r="AD116" s="820"/>
      <c r="AE116" s="821"/>
      <c r="AF116" s="822">
        <v>4491</v>
      </c>
      <c r="AG116" s="820"/>
      <c r="AH116" s="820"/>
      <c r="AI116" s="820"/>
      <c r="AJ116" s="821"/>
      <c r="AK116" s="822">
        <v>684</v>
      </c>
      <c r="AL116" s="820"/>
      <c r="AM116" s="820"/>
      <c r="AN116" s="820"/>
      <c r="AO116" s="821"/>
      <c r="AP116" s="867">
        <v>0</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130</v>
      </c>
      <c r="BR116" s="857"/>
      <c r="BS116" s="857"/>
      <c r="BT116" s="857"/>
      <c r="BU116" s="857"/>
      <c r="BV116" s="857" t="s">
        <v>130</v>
      </c>
      <c r="BW116" s="857"/>
      <c r="BX116" s="857"/>
      <c r="BY116" s="857"/>
      <c r="BZ116" s="857"/>
      <c r="CA116" s="857" t="s">
        <v>130</v>
      </c>
      <c r="CB116" s="857"/>
      <c r="CC116" s="857"/>
      <c r="CD116" s="857"/>
      <c r="CE116" s="857"/>
      <c r="CF116" s="918" t="s">
        <v>130</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131606</v>
      </c>
      <c r="DH116" s="820"/>
      <c r="DI116" s="820"/>
      <c r="DJ116" s="820"/>
      <c r="DK116" s="821"/>
      <c r="DL116" s="822">
        <v>102023</v>
      </c>
      <c r="DM116" s="820"/>
      <c r="DN116" s="820"/>
      <c r="DO116" s="820"/>
      <c r="DP116" s="821"/>
      <c r="DQ116" s="822">
        <v>73511</v>
      </c>
      <c r="DR116" s="820"/>
      <c r="DS116" s="820"/>
      <c r="DT116" s="820"/>
      <c r="DU116" s="821"/>
      <c r="DV116" s="867">
        <v>0.1</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32849817</v>
      </c>
      <c r="AB117" s="952"/>
      <c r="AC117" s="952"/>
      <c r="AD117" s="952"/>
      <c r="AE117" s="953"/>
      <c r="AF117" s="954">
        <v>31551525</v>
      </c>
      <c r="AG117" s="952"/>
      <c r="AH117" s="952"/>
      <c r="AI117" s="952"/>
      <c r="AJ117" s="953"/>
      <c r="AK117" s="954">
        <v>30585834</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130</v>
      </c>
      <c r="BR117" s="857"/>
      <c r="BS117" s="857"/>
      <c r="BT117" s="857"/>
      <c r="BU117" s="857"/>
      <c r="BV117" s="857" t="s">
        <v>130</v>
      </c>
      <c r="BW117" s="857"/>
      <c r="BX117" s="857"/>
      <c r="BY117" s="857"/>
      <c r="BZ117" s="857"/>
      <c r="CA117" s="857" t="s">
        <v>130</v>
      </c>
      <c r="CB117" s="857"/>
      <c r="CC117" s="857"/>
      <c r="CD117" s="857"/>
      <c r="CE117" s="857"/>
      <c r="CF117" s="918" t="s">
        <v>130</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130</v>
      </c>
      <c r="DH117" s="820"/>
      <c r="DI117" s="820"/>
      <c r="DJ117" s="820"/>
      <c r="DK117" s="821"/>
      <c r="DL117" s="822" t="s">
        <v>130</v>
      </c>
      <c r="DM117" s="820"/>
      <c r="DN117" s="820"/>
      <c r="DO117" s="820"/>
      <c r="DP117" s="821"/>
      <c r="DQ117" s="822" t="s">
        <v>130</v>
      </c>
      <c r="DR117" s="820"/>
      <c r="DS117" s="820"/>
      <c r="DT117" s="820"/>
      <c r="DU117" s="821"/>
      <c r="DV117" s="867" t="s">
        <v>130</v>
      </c>
      <c r="DW117" s="868"/>
      <c r="DX117" s="868"/>
      <c r="DY117" s="868"/>
      <c r="DZ117" s="869"/>
    </row>
    <row r="118" spans="1:130" s="246" customFormat="1" ht="26.25" customHeight="1" x14ac:dyDescent="0.15">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302</v>
      </c>
      <c r="AG118" s="945"/>
      <c r="AH118" s="945"/>
      <c r="AI118" s="945"/>
      <c r="AJ118" s="946"/>
      <c r="AK118" s="947" t="s">
        <v>301</v>
      </c>
      <c r="AL118" s="945"/>
      <c r="AM118" s="945"/>
      <c r="AN118" s="945"/>
      <c r="AO118" s="946"/>
      <c r="AP118" s="948" t="s">
        <v>433</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130</v>
      </c>
      <c r="BR118" s="888"/>
      <c r="BS118" s="888"/>
      <c r="BT118" s="888"/>
      <c r="BU118" s="888"/>
      <c r="BV118" s="888" t="s">
        <v>130</v>
      </c>
      <c r="BW118" s="888"/>
      <c r="BX118" s="888"/>
      <c r="BY118" s="888"/>
      <c r="BZ118" s="888"/>
      <c r="CA118" s="888" t="s">
        <v>130</v>
      </c>
      <c r="CB118" s="888"/>
      <c r="CC118" s="888"/>
      <c r="CD118" s="888"/>
      <c r="CE118" s="888"/>
      <c r="CF118" s="918" t="s">
        <v>130</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130</v>
      </c>
      <c r="DH118" s="820"/>
      <c r="DI118" s="820"/>
      <c r="DJ118" s="820"/>
      <c r="DK118" s="821"/>
      <c r="DL118" s="822" t="s">
        <v>130</v>
      </c>
      <c r="DM118" s="820"/>
      <c r="DN118" s="820"/>
      <c r="DO118" s="820"/>
      <c r="DP118" s="821"/>
      <c r="DQ118" s="822" t="s">
        <v>130</v>
      </c>
      <c r="DR118" s="820"/>
      <c r="DS118" s="820"/>
      <c r="DT118" s="820"/>
      <c r="DU118" s="821"/>
      <c r="DV118" s="867" t="s">
        <v>130</v>
      </c>
      <c r="DW118" s="868"/>
      <c r="DX118" s="868"/>
      <c r="DY118" s="868"/>
      <c r="DZ118" s="869"/>
    </row>
    <row r="119" spans="1:130" s="246" customFormat="1" ht="26.25" customHeight="1" x14ac:dyDescent="0.15">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93587</v>
      </c>
      <c r="AB119" s="938"/>
      <c r="AC119" s="938"/>
      <c r="AD119" s="938"/>
      <c r="AE119" s="939"/>
      <c r="AF119" s="940">
        <v>93792</v>
      </c>
      <c r="AG119" s="938"/>
      <c r="AH119" s="938"/>
      <c r="AI119" s="938"/>
      <c r="AJ119" s="939"/>
      <c r="AK119" s="940">
        <v>151191</v>
      </c>
      <c r="AL119" s="938"/>
      <c r="AM119" s="938"/>
      <c r="AN119" s="938"/>
      <c r="AO119" s="939"/>
      <c r="AP119" s="941">
        <v>0.2</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464</v>
      </c>
      <c r="BP119" s="921"/>
      <c r="BQ119" s="925">
        <v>358179777</v>
      </c>
      <c r="BR119" s="888"/>
      <c r="BS119" s="888"/>
      <c r="BT119" s="888"/>
      <c r="BU119" s="888"/>
      <c r="BV119" s="888">
        <v>347750574</v>
      </c>
      <c r="BW119" s="888"/>
      <c r="BX119" s="888"/>
      <c r="BY119" s="888"/>
      <c r="BZ119" s="888"/>
      <c r="CA119" s="888">
        <v>352486647</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134879</v>
      </c>
      <c r="DH119" s="803"/>
      <c r="DI119" s="803"/>
      <c r="DJ119" s="803"/>
      <c r="DK119" s="804"/>
      <c r="DL119" s="805">
        <v>1272192</v>
      </c>
      <c r="DM119" s="803"/>
      <c r="DN119" s="803"/>
      <c r="DO119" s="803"/>
      <c r="DP119" s="804"/>
      <c r="DQ119" s="805">
        <v>5322759</v>
      </c>
      <c r="DR119" s="803"/>
      <c r="DS119" s="803"/>
      <c r="DT119" s="803"/>
      <c r="DU119" s="804"/>
      <c r="DV119" s="891">
        <v>6.4</v>
      </c>
      <c r="DW119" s="892"/>
      <c r="DX119" s="892"/>
      <c r="DY119" s="892"/>
      <c r="DZ119" s="893"/>
    </row>
    <row r="120" spans="1:130" s="246" customFormat="1" ht="26.25" customHeight="1" x14ac:dyDescent="0.15">
      <c r="A120" s="860"/>
      <c r="B120" s="861"/>
      <c r="C120" s="864" t="s">
        <v>442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130</v>
      </c>
      <c r="AB120" s="820"/>
      <c r="AC120" s="820"/>
      <c r="AD120" s="820"/>
      <c r="AE120" s="821"/>
      <c r="AF120" s="822" t="s">
        <v>130</v>
      </c>
      <c r="AG120" s="820"/>
      <c r="AH120" s="820"/>
      <c r="AI120" s="820"/>
      <c r="AJ120" s="821"/>
      <c r="AK120" s="822" t="s">
        <v>130</v>
      </c>
      <c r="AL120" s="820"/>
      <c r="AM120" s="820"/>
      <c r="AN120" s="820"/>
      <c r="AO120" s="821"/>
      <c r="AP120" s="867" t="s">
        <v>130</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21513473</v>
      </c>
      <c r="BR120" s="885"/>
      <c r="BS120" s="885"/>
      <c r="BT120" s="885"/>
      <c r="BU120" s="885"/>
      <c r="BV120" s="885">
        <v>23537233</v>
      </c>
      <c r="BW120" s="885"/>
      <c r="BX120" s="885"/>
      <c r="BY120" s="885"/>
      <c r="BZ120" s="885"/>
      <c r="CA120" s="885">
        <v>28855748</v>
      </c>
      <c r="CB120" s="885"/>
      <c r="CC120" s="885"/>
      <c r="CD120" s="885"/>
      <c r="CE120" s="885"/>
      <c r="CF120" s="909">
        <v>34.799999999999997</v>
      </c>
      <c r="CG120" s="910"/>
      <c r="CH120" s="910"/>
      <c r="CI120" s="910"/>
      <c r="CJ120" s="910"/>
      <c r="CK120" s="911" t="s">
        <v>468</v>
      </c>
      <c r="CL120" s="895"/>
      <c r="CM120" s="895"/>
      <c r="CN120" s="895"/>
      <c r="CO120" s="896"/>
      <c r="CP120" s="915" t="s">
        <v>409</v>
      </c>
      <c r="CQ120" s="916"/>
      <c r="CR120" s="916"/>
      <c r="CS120" s="916"/>
      <c r="CT120" s="916"/>
      <c r="CU120" s="916"/>
      <c r="CV120" s="916"/>
      <c r="CW120" s="916"/>
      <c r="CX120" s="916"/>
      <c r="CY120" s="916"/>
      <c r="CZ120" s="916"/>
      <c r="DA120" s="916"/>
      <c r="DB120" s="916"/>
      <c r="DC120" s="916"/>
      <c r="DD120" s="916"/>
      <c r="DE120" s="916"/>
      <c r="DF120" s="917"/>
      <c r="DG120" s="904">
        <v>69215185</v>
      </c>
      <c r="DH120" s="885"/>
      <c r="DI120" s="885"/>
      <c r="DJ120" s="885"/>
      <c r="DK120" s="885"/>
      <c r="DL120" s="885">
        <v>64647368</v>
      </c>
      <c r="DM120" s="885"/>
      <c r="DN120" s="885"/>
      <c r="DO120" s="885"/>
      <c r="DP120" s="885"/>
      <c r="DQ120" s="885">
        <v>60469165</v>
      </c>
      <c r="DR120" s="885"/>
      <c r="DS120" s="885"/>
      <c r="DT120" s="885"/>
      <c r="DU120" s="885"/>
      <c r="DV120" s="886">
        <v>73</v>
      </c>
      <c r="DW120" s="886"/>
      <c r="DX120" s="886"/>
      <c r="DY120" s="886"/>
      <c r="DZ120" s="887"/>
    </row>
    <row r="121" spans="1:130" s="246" customFormat="1" ht="26.25" customHeight="1" x14ac:dyDescent="0.15">
      <c r="A121" s="860"/>
      <c r="B121" s="861"/>
      <c r="C121" s="906" t="s">
        <v>469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60668</v>
      </c>
      <c r="AB121" s="820"/>
      <c r="AC121" s="820"/>
      <c r="AD121" s="820"/>
      <c r="AE121" s="821"/>
      <c r="AF121" s="822">
        <v>59614</v>
      </c>
      <c r="AG121" s="820"/>
      <c r="AH121" s="820"/>
      <c r="AI121" s="820"/>
      <c r="AJ121" s="821"/>
      <c r="AK121" s="822">
        <v>58561</v>
      </c>
      <c r="AL121" s="820"/>
      <c r="AM121" s="820"/>
      <c r="AN121" s="820"/>
      <c r="AO121" s="821"/>
      <c r="AP121" s="867">
        <v>0.1</v>
      </c>
      <c r="AQ121" s="868"/>
      <c r="AR121" s="868"/>
      <c r="AS121" s="868"/>
      <c r="AT121" s="869"/>
      <c r="AU121" s="929"/>
      <c r="AV121" s="930"/>
      <c r="AW121" s="930"/>
      <c r="AX121" s="930"/>
      <c r="AY121" s="931"/>
      <c r="AZ121" s="855" t="s">
        <v>470</v>
      </c>
      <c r="BA121" s="790"/>
      <c r="BB121" s="790"/>
      <c r="BC121" s="790"/>
      <c r="BD121" s="790"/>
      <c r="BE121" s="790"/>
      <c r="BF121" s="790"/>
      <c r="BG121" s="790"/>
      <c r="BH121" s="790"/>
      <c r="BI121" s="790"/>
      <c r="BJ121" s="790"/>
      <c r="BK121" s="790"/>
      <c r="BL121" s="790"/>
      <c r="BM121" s="790"/>
      <c r="BN121" s="790"/>
      <c r="BO121" s="790"/>
      <c r="BP121" s="791"/>
      <c r="BQ121" s="856">
        <v>27235131</v>
      </c>
      <c r="BR121" s="857"/>
      <c r="BS121" s="857"/>
      <c r="BT121" s="857"/>
      <c r="BU121" s="857"/>
      <c r="BV121" s="857">
        <v>26586970</v>
      </c>
      <c r="BW121" s="857"/>
      <c r="BX121" s="857"/>
      <c r="BY121" s="857"/>
      <c r="BZ121" s="857"/>
      <c r="CA121" s="857">
        <v>26220176</v>
      </c>
      <c r="CB121" s="857"/>
      <c r="CC121" s="857"/>
      <c r="CD121" s="857"/>
      <c r="CE121" s="857"/>
      <c r="CF121" s="918">
        <v>31.6</v>
      </c>
      <c r="CG121" s="919"/>
      <c r="CH121" s="919"/>
      <c r="CI121" s="919"/>
      <c r="CJ121" s="919"/>
      <c r="CK121" s="912"/>
      <c r="CL121" s="898"/>
      <c r="CM121" s="898"/>
      <c r="CN121" s="898"/>
      <c r="CO121" s="899"/>
      <c r="CP121" s="878" t="s">
        <v>471</v>
      </c>
      <c r="CQ121" s="879"/>
      <c r="CR121" s="879"/>
      <c r="CS121" s="879"/>
      <c r="CT121" s="879"/>
      <c r="CU121" s="879"/>
      <c r="CV121" s="879"/>
      <c r="CW121" s="879"/>
      <c r="CX121" s="879"/>
      <c r="CY121" s="879"/>
      <c r="CZ121" s="879"/>
      <c r="DA121" s="879"/>
      <c r="DB121" s="879"/>
      <c r="DC121" s="879"/>
      <c r="DD121" s="879"/>
      <c r="DE121" s="879"/>
      <c r="DF121" s="880"/>
      <c r="DG121" s="856">
        <v>9868362</v>
      </c>
      <c r="DH121" s="857"/>
      <c r="DI121" s="857"/>
      <c r="DJ121" s="857"/>
      <c r="DK121" s="857"/>
      <c r="DL121" s="857">
        <v>9136980</v>
      </c>
      <c r="DM121" s="857"/>
      <c r="DN121" s="857"/>
      <c r="DO121" s="857"/>
      <c r="DP121" s="857"/>
      <c r="DQ121" s="857">
        <v>8399969</v>
      </c>
      <c r="DR121" s="857"/>
      <c r="DS121" s="857"/>
      <c r="DT121" s="857"/>
      <c r="DU121" s="857"/>
      <c r="DV121" s="834">
        <v>10.1</v>
      </c>
      <c r="DW121" s="834"/>
      <c r="DX121" s="834"/>
      <c r="DY121" s="834"/>
      <c r="DZ121" s="835"/>
    </row>
    <row r="122" spans="1:130" s="246" customFormat="1" ht="26.25" customHeight="1" x14ac:dyDescent="0.15">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130</v>
      </c>
      <c r="AB122" s="820"/>
      <c r="AC122" s="820"/>
      <c r="AD122" s="820"/>
      <c r="AE122" s="821"/>
      <c r="AF122" s="822" t="s">
        <v>130</v>
      </c>
      <c r="AG122" s="820"/>
      <c r="AH122" s="820"/>
      <c r="AI122" s="820"/>
      <c r="AJ122" s="821"/>
      <c r="AK122" s="822" t="s">
        <v>130</v>
      </c>
      <c r="AL122" s="820"/>
      <c r="AM122" s="820"/>
      <c r="AN122" s="820"/>
      <c r="AO122" s="821"/>
      <c r="AP122" s="867" t="s">
        <v>130</v>
      </c>
      <c r="AQ122" s="868"/>
      <c r="AR122" s="868"/>
      <c r="AS122" s="868"/>
      <c r="AT122" s="869"/>
      <c r="AU122" s="929"/>
      <c r="AV122" s="930"/>
      <c r="AW122" s="930"/>
      <c r="AX122" s="930"/>
      <c r="AY122" s="931"/>
      <c r="AZ122" s="922" t="s">
        <v>472</v>
      </c>
      <c r="BA122" s="923"/>
      <c r="BB122" s="923"/>
      <c r="BC122" s="923"/>
      <c r="BD122" s="923"/>
      <c r="BE122" s="923"/>
      <c r="BF122" s="923"/>
      <c r="BG122" s="923"/>
      <c r="BH122" s="923"/>
      <c r="BI122" s="923"/>
      <c r="BJ122" s="923"/>
      <c r="BK122" s="923"/>
      <c r="BL122" s="923"/>
      <c r="BM122" s="923"/>
      <c r="BN122" s="923"/>
      <c r="BO122" s="923"/>
      <c r="BP122" s="924"/>
      <c r="BQ122" s="925">
        <v>209858379</v>
      </c>
      <c r="BR122" s="888"/>
      <c r="BS122" s="888"/>
      <c r="BT122" s="888"/>
      <c r="BU122" s="888"/>
      <c r="BV122" s="888">
        <v>203243180</v>
      </c>
      <c r="BW122" s="888"/>
      <c r="BX122" s="888"/>
      <c r="BY122" s="888"/>
      <c r="BZ122" s="888"/>
      <c r="CA122" s="888">
        <v>198799895</v>
      </c>
      <c r="CB122" s="888"/>
      <c r="CC122" s="888"/>
      <c r="CD122" s="888"/>
      <c r="CE122" s="888"/>
      <c r="CF122" s="889">
        <v>239.8</v>
      </c>
      <c r="CG122" s="890"/>
      <c r="CH122" s="890"/>
      <c r="CI122" s="890"/>
      <c r="CJ122" s="890"/>
      <c r="CK122" s="912"/>
      <c r="CL122" s="898"/>
      <c r="CM122" s="898"/>
      <c r="CN122" s="898"/>
      <c r="CO122" s="899"/>
      <c r="CP122" s="878" t="s">
        <v>410</v>
      </c>
      <c r="CQ122" s="879"/>
      <c r="CR122" s="879"/>
      <c r="CS122" s="879"/>
      <c r="CT122" s="879"/>
      <c r="CU122" s="879"/>
      <c r="CV122" s="879"/>
      <c r="CW122" s="879"/>
      <c r="CX122" s="879"/>
      <c r="CY122" s="879"/>
      <c r="CZ122" s="879"/>
      <c r="DA122" s="879"/>
      <c r="DB122" s="879"/>
      <c r="DC122" s="879"/>
      <c r="DD122" s="879"/>
      <c r="DE122" s="879"/>
      <c r="DF122" s="880"/>
      <c r="DG122" s="856">
        <v>2052859</v>
      </c>
      <c r="DH122" s="857"/>
      <c r="DI122" s="857"/>
      <c r="DJ122" s="857"/>
      <c r="DK122" s="857"/>
      <c r="DL122" s="857">
        <v>1914505</v>
      </c>
      <c r="DM122" s="857"/>
      <c r="DN122" s="857"/>
      <c r="DO122" s="857"/>
      <c r="DP122" s="857"/>
      <c r="DQ122" s="857">
        <v>2176560</v>
      </c>
      <c r="DR122" s="857"/>
      <c r="DS122" s="857"/>
      <c r="DT122" s="857"/>
      <c r="DU122" s="857"/>
      <c r="DV122" s="834">
        <v>2.6</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33052</v>
      </c>
      <c r="AB123" s="820"/>
      <c r="AC123" s="820"/>
      <c r="AD123" s="820"/>
      <c r="AE123" s="821"/>
      <c r="AF123" s="822">
        <v>31733</v>
      </c>
      <c r="AG123" s="820"/>
      <c r="AH123" s="820"/>
      <c r="AI123" s="820"/>
      <c r="AJ123" s="821"/>
      <c r="AK123" s="822">
        <v>30419</v>
      </c>
      <c r="AL123" s="820"/>
      <c r="AM123" s="820"/>
      <c r="AN123" s="820"/>
      <c r="AO123" s="821"/>
      <c r="AP123" s="867">
        <v>0</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473</v>
      </c>
      <c r="BP123" s="921"/>
      <c r="BQ123" s="875">
        <v>258606983</v>
      </c>
      <c r="BR123" s="876"/>
      <c r="BS123" s="876"/>
      <c r="BT123" s="876"/>
      <c r="BU123" s="876"/>
      <c r="BV123" s="876">
        <v>253367383</v>
      </c>
      <c r="BW123" s="876"/>
      <c r="BX123" s="876"/>
      <c r="BY123" s="876"/>
      <c r="BZ123" s="876"/>
      <c r="CA123" s="876">
        <v>253875819</v>
      </c>
      <c r="CB123" s="876"/>
      <c r="CC123" s="876"/>
      <c r="CD123" s="876"/>
      <c r="CE123" s="876"/>
      <c r="CF123" s="786"/>
      <c r="CG123" s="787"/>
      <c r="CH123" s="787"/>
      <c r="CI123" s="787"/>
      <c r="CJ123" s="877"/>
      <c r="CK123" s="912"/>
      <c r="CL123" s="898"/>
      <c r="CM123" s="898"/>
      <c r="CN123" s="898"/>
      <c r="CO123" s="899"/>
      <c r="CP123" s="878" t="s">
        <v>406</v>
      </c>
      <c r="CQ123" s="879"/>
      <c r="CR123" s="879"/>
      <c r="CS123" s="879"/>
      <c r="CT123" s="879"/>
      <c r="CU123" s="879"/>
      <c r="CV123" s="879"/>
      <c r="CW123" s="879"/>
      <c r="CX123" s="879"/>
      <c r="CY123" s="879"/>
      <c r="CZ123" s="879"/>
      <c r="DA123" s="879"/>
      <c r="DB123" s="879"/>
      <c r="DC123" s="879"/>
      <c r="DD123" s="879"/>
      <c r="DE123" s="879"/>
      <c r="DF123" s="880"/>
      <c r="DG123" s="819">
        <v>2434619</v>
      </c>
      <c r="DH123" s="820"/>
      <c r="DI123" s="820"/>
      <c r="DJ123" s="820"/>
      <c r="DK123" s="821"/>
      <c r="DL123" s="822">
        <v>2262814</v>
      </c>
      <c r="DM123" s="820"/>
      <c r="DN123" s="820"/>
      <c r="DO123" s="820"/>
      <c r="DP123" s="821"/>
      <c r="DQ123" s="822">
        <v>2139437</v>
      </c>
      <c r="DR123" s="820"/>
      <c r="DS123" s="820"/>
      <c r="DT123" s="820"/>
      <c r="DU123" s="821"/>
      <c r="DV123" s="867">
        <v>2.6</v>
      </c>
      <c r="DW123" s="868"/>
      <c r="DX123" s="868"/>
      <c r="DY123" s="868"/>
      <c r="DZ123" s="869"/>
    </row>
    <row r="124" spans="1:130" s="246" customFormat="1" ht="26.25" customHeight="1" thickBot="1" x14ac:dyDescent="0.2">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130</v>
      </c>
      <c r="AB124" s="820"/>
      <c r="AC124" s="820"/>
      <c r="AD124" s="820"/>
      <c r="AE124" s="821"/>
      <c r="AF124" s="822" t="s">
        <v>130</v>
      </c>
      <c r="AG124" s="820"/>
      <c r="AH124" s="820"/>
      <c r="AI124" s="820"/>
      <c r="AJ124" s="821"/>
      <c r="AK124" s="822" t="s">
        <v>130</v>
      </c>
      <c r="AL124" s="820"/>
      <c r="AM124" s="820"/>
      <c r="AN124" s="820"/>
      <c r="AO124" s="821"/>
      <c r="AP124" s="867" t="s">
        <v>130</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123.2</v>
      </c>
      <c r="BR124" s="874"/>
      <c r="BS124" s="874"/>
      <c r="BT124" s="874"/>
      <c r="BU124" s="874"/>
      <c r="BV124" s="874">
        <v>115.3</v>
      </c>
      <c r="BW124" s="874"/>
      <c r="BX124" s="874"/>
      <c r="BY124" s="874"/>
      <c r="BZ124" s="874"/>
      <c r="CA124" s="874">
        <v>118.9</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v>729397</v>
      </c>
      <c r="DH124" s="803"/>
      <c r="DI124" s="803"/>
      <c r="DJ124" s="803"/>
      <c r="DK124" s="804"/>
      <c r="DL124" s="805">
        <v>676030</v>
      </c>
      <c r="DM124" s="803"/>
      <c r="DN124" s="803"/>
      <c r="DO124" s="803"/>
      <c r="DP124" s="804"/>
      <c r="DQ124" s="805">
        <v>622488</v>
      </c>
      <c r="DR124" s="803"/>
      <c r="DS124" s="803"/>
      <c r="DT124" s="803"/>
      <c r="DU124" s="804"/>
      <c r="DV124" s="891">
        <v>0.8</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130</v>
      </c>
      <c r="AB125" s="820"/>
      <c r="AC125" s="820"/>
      <c r="AD125" s="820"/>
      <c r="AE125" s="821"/>
      <c r="AF125" s="822" t="s">
        <v>130</v>
      </c>
      <c r="AG125" s="820"/>
      <c r="AH125" s="820"/>
      <c r="AI125" s="820"/>
      <c r="AJ125" s="821"/>
      <c r="AK125" s="822" t="s">
        <v>130</v>
      </c>
      <c r="AL125" s="820"/>
      <c r="AM125" s="820"/>
      <c r="AN125" s="820"/>
      <c r="AO125" s="821"/>
      <c r="AP125" s="867" t="s">
        <v>130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130</v>
      </c>
      <c r="DH125" s="885"/>
      <c r="DI125" s="885"/>
      <c r="DJ125" s="885"/>
      <c r="DK125" s="885"/>
      <c r="DL125" s="885" t="s">
        <v>130</v>
      </c>
      <c r="DM125" s="885"/>
      <c r="DN125" s="885"/>
      <c r="DO125" s="885"/>
      <c r="DP125" s="885"/>
      <c r="DQ125" s="885" t="s">
        <v>130</v>
      </c>
      <c r="DR125" s="885"/>
      <c r="DS125" s="885"/>
      <c r="DT125" s="885"/>
      <c r="DU125" s="885"/>
      <c r="DV125" s="886" t="s">
        <v>130</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96783</v>
      </c>
      <c r="AB126" s="820"/>
      <c r="AC126" s="820"/>
      <c r="AD126" s="820"/>
      <c r="AE126" s="821"/>
      <c r="AF126" s="822">
        <v>68010</v>
      </c>
      <c r="AG126" s="820"/>
      <c r="AH126" s="820"/>
      <c r="AI126" s="820"/>
      <c r="AJ126" s="821"/>
      <c r="AK126" s="822">
        <v>109362</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t="s">
        <v>130</v>
      </c>
      <c r="DH126" s="857"/>
      <c r="DI126" s="857"/>
      <c r="DJ126" s="857"/>
      <c r="DK126" s="857"/>
      <c r="DL126" s="857" t="s">
        <v>130</v>
      </c>
      <c r="DM126" s="857"/>
      <c r="DN126" s="857"/>
      <c r="DO126" s="857"/>
      <c r="DP126" s="857"/>
      <c r="DQ126" s="857" t="s">
        <v>130</v>
      </c>
      <c r="DR126" s="857"/>
      <c r="DS126" s="857"/>
      <c r="DT126" s="857"/>
      <c r="DU126" s="857"/>
      <c r="DV126" s="834" t="s">
        <v>130</v>
      </c>
      <c r="DW126" s="834"/>
      <c r="DX126" s="834"/>
      <c r="DY126" s="834"/>
      <c r="DZ126" s="835"/>
    </row>
    <row r="127" spans="1:130" s="246" customFormat="1" ht="26.25" customHeight="1" x14ac:dyDescent="0.15">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35</v>
      </c>
      <c r="AB127" s="820"/>
      <c r="AC127" s="820"/>
      <c r="AD127" s="820"/>
      <c r="AE127" s="821"/>
      <c r="AF127" s="822">
        <v>18</v>
      </c>
      <c r="AG127" s="820"/>
      <c r="AH127" s="820"/>
      <c r="AI127" s="820"/>
      <c r="AJ127" s="821"/>
      <c r="AK127" s="822" t="s">
        <v>130</v>
      </c>
      <c r="AL127" s="820"/>
      <c r="AM127" s="820"/>
      <c r="AN127" s="820"/>
      <c r="AO127" s="821"/>
      <c r="AP127" s="867" t="s">
        <v>130</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130</v>
      </c>
      <c r="DH127" s="857"/>
      <c r="DI127" s="857"/>
      <c r="DJ127" s="857"/>
      <c r="DK127" s="857"/>
      <c r="DL127" s="857" t="s">
        <v>130</v>
      </c>
      <c r="DM127" s="857"/>
      <c r="DN127" s="857"/>
      <c r="DO127" s="857"/>
      <c r="DP127" s="857"/>
      <c r="DQ127" s="857" t="s">
        <v>130</v>
      </c>
      <c r="DR127" s="857"/>
      <c r="DS127" s="857"/>
      <c r="DT127" s="857"/>
      <c r="DU127" s="857"/>
      <c r="DV127" s="834" t="s">
        <v>130</v>
      </c>
      <c r="DW127" s="834"/>
      <c r="DX127" s="834"/>
      <c r="DY127" s="834"/>
      <c r="DZ127" s="835"/>
    </row>
    <row r="128" spans="1:130" s="246" customFormat="1" ht="26.25" customHeight="1" thickBot="1" x14ac:dyDescent="0.2">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v>4745045</v>
      </c>
      <c r="AB128" s="841"/>
      <c r="AC128" s="841"/>
      <c r="AD128" s="841"/>
      <c r="AE128" s="842"/>
      <c r="AF128" s="843">
        <v>4896994</v>
      </c>
      <c r="AG128" s="841"/>
      <c r="AH128" s="841"/>
      <c r="AI128" s="841"/>
      <c r="AJ128" s="842"/>
      <c r="AK128" s="843">
        <v>4775176</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130</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488</v>
      </c>
      <c r="CQ128" s="768"/>
      <c r="CR128" s="768"/>
      <c r="CS128" s="768"/>
      <c r="CT128" s="768"/>
      <c r="CU128" s="768"/>
      <c r="CV128" s="768"/>
      <c r="CW128" s="768"/>
      <c r="CX128" s="768"/>
      <c r="CY128" s="768"/>
      <c r="CZ128" s="768"/>
      <c r="DA128" s="768"/>
      <c r="DB128" s="768"/>
      <c r="DC128" s="768"/>
      <c r="DD128" s="768"/>
      <c r="DE128" s="768"/>
      <c r="DF128" s="769"/>
      <c r="DG128" s="830">
        <v>451700</v>
      </c>
      <c r="DH128" s="831"/>
      <c r="DI128" s="831"/>
      <c r="DJ128" s="831"/>
      <c r="DK128" s="831"/>
      <c r="DL128" s="831">
        <v>495950</v>
      </c>
      <c r="DM128" s="831"/>
      <c r="DN128" s="831"/>
      <c r="DO128" s="831"/>
      <c r="DP128" s="831"/>
      <c r="DQ128" s="831">
        <v>506625</v>
      </c>
      <c r="DR128" s="831"/>
      <c r="DS128" s="831"/>
      <c r="DT128" s="831"/>
      <c r="DU128" s="831"/>
      <c r="DV128" s="832">
        <v>0.6</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489</v>
      </c>
      <c r="X129" s="817"/>
      <c r="Y129" s="817"/>
      <c r="Z129" s="818"/>
      <c r="AA129" s="819">
        <v>100067948</v>
      </c>
      <c r="AB129" s="820"/>
      <c r="AC129" s="820"/>
      <c r="AD129" s="820"/>
      <c r="AE129" s="821"/>
      <c r="AF129" s="822">
        <v>100796090</v>
      </c>
      <c r="AG129" s="820"/>
      <c r="AH129" s="820"/>
      <c r="AI129" s="820"/>
      <c r="AJ129" s="821"/>
      <c r="AK129" s="822">
        <v>101602548</v>
      </c>
      <c r="AL129" s="820"/>
      <c r="AM129" s="820"/>
      <c r="AN129" s="820"/>
      <c r="AO129" s="821"/>
      <c r="AP129" s="823"/>
      <c r="AQ129" s="824"/>
      <c r="AR129" s="824"/>
      <c r="AS129" s="824"/>
      <c r="AT129" s="825"/>
      <c r="AU129" s="284"/>
      <c r="AV129" s="284"/>
      <c r="AW129" s="284"/>
      <c r="AX129" s="789" t="s">
        <v>490</v>
      </c>
      <c r="AY129" s="790"/>
      <c r="AZ129" s="790"/>
      <c r="BA129" s="790"/>
      <c r="BB129" s="790"/>
      <c r="BC129" s="790"/>
      <c r="BD129" s="790"/>
      <c r="BE129" s="791"/>
      <c r="BF129" s="809" t="s">
        <v>130</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492</v>
      </c>
      <c r="X130" s="817"/>
      <c r="Y130" s="817"/>
      <c r="Z130" s="818"/>
      <c r="AA130" s="819">
        <v>19275978</v>
      </c>
      <c r="AB130" s="820"/>
      <c r="AC130" s="820"/>
      <c r="AD130" s="820"/>
      <c r="AE130" s="821"/>
      <c r="AF130" s="822">
        <v>18939733</v>
      </c>
      <c r="AG130" s="820"/>
      <c r="AH130" s="820"/>
      <c r="AI130" s="820"/>
      <c r="AJ130" s="821"/>
      <c r="AK130" s="822">
        <v>18716916</v>
      </c>
      <c r="AL130" s="820"/>
      <c r="AM130" s="820"/>
      <c r="AN130" s="820"/>
      <c r="AO130" s="821"/>
      <c r="AP130" s="823"/>
      <c r="AQ130" s="824"/>
      <c r="AR130" s="824"/>
      <c r="AS130" s="824"/>
      <c r="AT130" s="825"/>
      <c r="AU130" s="284"/>
      <c r="AV130" s="284"/>
      <c r="AW130" s="284"/>
      <c r="AX130" s="789" t="s">
        <v>493</v>
      </c>
      <c r="AY130" s="790"/>
      <c r="AZ130" s="790"/>
      <c r="BA130" s="790"/>
      <c r="BB130" s="790"/>
      <c r="BC130" s="790"/>
      <c r="BD130" s="790"/>
      <c r="BE130" s="791"/>
      <c r="BF130" s="792">
        <v>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494</v>
      </c>
      <c r="X131" s="800"/>
      <c r="Y131" s="800"/>
      <c r="Z131" s="801"/>
      <c r="AA131" s="802">
        <v>80791970</v>
      </c>
      <c r="AB131" s="803"/>
      <c r="AC131" s="803"/>
      <c r="AD131" s="803"/>
      <c r="AE131" s="804"/>
      <c r="AF131" s="805">
        <v>81856357</v>
      </c>
      <c r="AG131" s="803"/>
      <c r="AH131" s="803"/>
      <c r="AI131" s="803"/>
      <c r="AJ131" s="804"/>
      <c r="AK131" s="805">
        <v>82885632</v>
      </c>
      <c r="AL131" s="803"/>
      <c r="AM131" s="803"/>
      <c r="AN131" s="803"/>
      <c r="AO131" s="804"/>
      <c r="AP131" s="806"/>
      <c r="AQ131" s="807"/>
      <c r="AR131" s="807"/>
      <c r="AS131" s="807"/>
      <c r="AT131" s="808"/>
      <c r="AU131" s="284"/>
      <c r="AV131" s="284"/>
      <c r="AW131" s="284"/>
      <c r="AX131" s="767" t="s">
        <v>495</v>
      </c>
      <c r="AY131" s="768"/>
      <c r="AZ131" s="768"/>
      <c r="BA131" s="768"/>
      <c r="BB131" s="768"/>
      <c r="BC131" s="768"/>
      <c r="BD131" s="768"/>
      <c r="BE131" s="769"/>
      <c r="BF131" s="770">
        <v>118.9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497</v>
      </c>
      <c r="W132" s="780"/>
      <c r="X132" s="780"/>
      <c r="Y132" s="780"/>
      <c r="Z132" s="781"/>
      <c r="AA132" s="782">
        <v>10.927811269999999</v>
      </c>
      <c r="AB132" s="783"/>
      <c r="AC132" s="783"/>
      <c r="AD132" s="783"/>
      <c r="AE132" s="784"/>
      <c r="AF132" s="785">
        <v>9.4248000800000007</v>
      </c>
      <c r="AG132" s="783"/>
      <c r="AH132" s="783"/>
      <c r="AI132" s="783"/>
      <c r="AJ132" s="784"/>
      <c r="AK132" s="785">
        <v>8.5584700609999995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498</v>
      </c>
      <c r="W133" s="759"/>
      <c r="X133" s="759"/>
      <c r="Y133" s="759"/>
      <c r="Z133" s="760"/>
      <c r="AA133" s="761">
        <v>12.9</v>
      </c>
      <c r="AB133" s="762"/>
      <c r="AC133" s="762"/>
      <c r="AD133" s="762"/>
      <c r="AE133" s="763"/>
      <c r="AF133" s="761">
        <v>11.6</v>
      </c>
      <c r="AG133" s="762"/>
      <c r="AH133" s="762"/>
      <c r="AI133" s="762"/>
      <c r="AJ133" s="763"/>
      <c r="AK133" s="761">
        <v>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ojpqdT1D7/lj/fov0FyOVDOiqns5W00kjp0MwBoBQP7fvUDnMls3a4yJImXVDkMEgNjLAJAHh1qGMUyBAUTPA==" saltValue="hOf276oU3z26uGLaLSqJ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iJoqp5MQtr0H0et9etiEeLp1zu66tNUWq+whAhjIUOrJILsRaBkEY8swx8n9ispXzUnWJ3JxypMMbqJL9pZWA==" saltValue="mCzByERnqUE2Pwg8aiSA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pQzq9IsO9nDWzyJnKTh5blIQybnpuGSiPsM5dXhuip50ETiyHz+aB6937eXZ5Q2AzvE42UKHYT5vJZ8hy/7pA==" saltValue="LtePTbNwT/faHEZYl02Zl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507</v>
      </c>
      <c r="AL9" s="1189"/>
      <c r="AM9" s="1189"/>
      <c r="AN9" s="1190"/>
      <c r="AO9" s="312">
        <v>23162447</v>
      </c>
      <c r="AP9" s="312">
        <v>55514</v>
      </c>
      <c r="AQ9" s="313">
        <v>57923</v>
      </c>
      <c r="AR9" s="314">
        <v>-4.2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508</v>
      </c>
      <c r="AL10" s="1189"/>
      <c r="AM10" s="1189"/>
      <c r="AN10" s="1190"/>
      <c r="AO10" s="315">
        <v>2192227</v>
      </c>
      <c r="AP10" s="315">
        <v>5254</v>
      </c>
      <c r="AQ10" s="316">
        <v>2689</v>
      </c>
      <c r="AR10" s="317">
        <v>95.4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509</v>
      </c>
      <c r="AL11" s="1189"/>
      <c r="AM11" s="1189"/>
      <c r="AN11" s="1190"/>
      <c r="AO11" s="315">
        <v>97912</v>
      </c>
      <c r="AP11" s="315">
        <v>235</v>
      </c>
      <c r="AQ11" s="316">
        <v>1561</v>
      </c>
      <c r="AR11" s="317">
        <v>-84.9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510</v>
      </c>
      <c r="AL12" s="1189"/>
      <c r="AM12" s="1189"/>
      <c r="AN12" s="1190"/>
      <c r="AO12" s="315" t="s">
        <v>511</v>
      </c>
      <c r="AP12" s="315" t="s">
        <v>511</v>
      </c>
      <c r="AQ12" s="316">
        <v>539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512</v>
      </c>
      <c r="AL13" s="1189"/>
      <c r="AM13" s="1189"/>
      <c r="AN13" s="1190"/>
      <c r="AO13" s="315" t="s">
        <v>511</v>
      </c>
      <c r="AP13" s="315" t="s">
        <v>511</v>
      </c>
      <c r="AQ13" s="316">
        <v>13</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513</v>
      </c>
      <c r="AL14" s="1189"/>
      <c r="AM14" s="1189"/>
      <c r="AN14" s="1190"/>
      <c r="AO14" s="315" t="s">
        <v>511</v>
      </c>
      <c r="AP14" s="315" t="s">
        <v>511</v>
      </c>
      <c r="AQ14" s="316">
        <v>1886</v>
      </c>
      <c r="AR14" s="317" t="s">
        <v>511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514</v>
      </c>
      <c r="AL15" s="1189"/>
      <c r="AM15" s="1189"/>
      <c r="AN15" s="1190"/>
      <c r="AO15" s="315">
        <v>306743</v>
      </c>
      <c r="AP15" s="315">
        <v>735</v>
      </c>
      <c r="AQ15" s="316">
        <v>1251</v>
      </c>
      <c r="AR15" s="317">
        <v>-41.2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515</v>
      </c>
      <c r="AL16" s="1192"/>
      <c r="AM16" s="1192"/>
      <c r="AN16" s="1193"/>
      <c r="AO16" s="315">
        <v>-1738310</v>
      </c>
      <c r="AP16" s="315">
        <v>-4166</v>
      </c>
      <c r="AQ16" s="316">
        <v>-4255</v>
      </c>
      <c r="AR16" s="317">
        <v>-2.1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24021019</v>
      </c>
      <c r="AP17" s="315">
        <v>57572</v>
      </c>
      <c r="AQ17" s="316">
        <v>61607</v>
      </c>
      <c r="AR17" s="317">
        <v>-6.5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520</v>
      </c>
      <c r="AL21" s="1186"/>
      <c r="AM21" s="1186"/>
      <c r="AN21" s="1187"/>
      <c r="AO21" s="327">
        <v>7</v>
      </c>
      <c r="AP21" s="328">
        <v>6.25</v>
      </c>
      <c r="AQ21" s="329">
        <v>0.75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521</v>
      </c>
      <c r="AL22" s="1186"/>
      <c r="AM22" s="1186"/>
      <c r="AN22" s="1187"/>
      <c r="AO22" s="332">
        <v>100.4</v>
      </c>
      <c r="AP22" s="333">
        <v>100</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525</v>
      </c>
      <c r="AL32" s="1177"/>
      <c r="AM32" s="1177"/>
      <c r="AN32" s="1178"/>
      <c r="AO32" s="342">
        <v>22334484</v>
      </c>
      <c r="AP32" s="342">
        <v>53530</v>
      </c>
      <c r="AQ32" s="343">
        <v>37305</v>
      </c>
      <c r="AR32" s="344">
        <v>43.5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526</v>
      </c>
      <c r="AL33" s="1177"/>
      <c r="AM33" s="1177"/>
      <c r="AN33" s="1178"/>
      <c r="AO33" s="342" t="s">
        <v>511</v>
      </c>
      <c r="AP33" s="342" t="s">
        <v>511</v>
      </c>
      <c r="AQ33" s="343">
        <v>4</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527</v>
      </c>
      <c r="AL34" s="1177"/>
      <c r="AM34" s="1177"/>
      <c r="AN34" s="1178"/>
      <c r="AO34" s="342" t="s">
        <v>511</v>
      </c>
      <c r="AP34" s="342" t="s">
        <v>511</v>
      </c>
      <c r="AQ34" s="343">
        <v>89</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528</v>
      </c>
      <c r="AL35" s="1177"/>
      <c r="AM35" s="1177"/>
      <c r="AN35" s="1178"/>
      <c r="AO35" s="342">
        <v>7679782</v>
      </c>
      <c r="AP35" s="342">
        <v>18406</v>
      </c>
      <c r="AQ35" s="343">
        <v>9317</v>
      </c>
      <c r="AR35" s="344">
        <v>97.6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529</v>
      </c>
      <c r="AL36" s="1177"/>
      <c r="AM36" s="1177"/>
      <c r="AN36" s="1178"/>
      <c r="AO36" s="342">
        <v>221351</v>
      </c>
      <c r="AP36" s="342">
        <v>531</v>
      </c>
      <c r="AQ36" s="343">
        <v>337</v>
      </c>
      <c r="AR36" s="344">
        <v>57.6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530</v>
      </c>
      <c r="AL37" s="1177"/>
      <c r="AM37" s="1177"/>
      <c r="AN37" s="1178"/>
      <c r="AO37" s="342">
        <v>349533</v>
      </c>
      <c r="AP37" s="342">
        <v>838</v>
      </c>
      <c r="AQ37" s="343">
        <v>969</v>
      </c>
      <c r="AR37" s="344">
        <v>-13.5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531</v>
      </c>
      <c r="AL38" s="1180"/>
      <c r="AM38" s="1180"/>
      <c r="AN38" s="1181"/>
      <c r="AO38" s="345">
        <v>684</v>
      </c>
      <c r="AP38" s="345">
        <v>2</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532</v>
      </c>
      <c r="AL39" s="1180"/>
      <c r="AM39" s="1180"/>
      <c r="AN39" s="1181"/>
      <c r="AO39" s="342">
        <v>-4775176</v>
      </c>
      <c r="AP39" s="342">
        <v>-11445</v>
      </c>
      <c r="AQ39" s="343">
        <v>-8362</v>
      </c>
      <c r="AR39" s="344">
        <v>36.9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533</v>
      </c>
      <c r="AL40" s="1177"/>
      <c r="AM40" s="1177"/>
      <c r="AN40" s="1178"/>
      <c r="AO40" s="342">
        <v>-18716916</v>
      </c>
      <c r="AP40" s="342">
        <v>-44860</v>
      </c>
      <c r="AQ40" s="343">
        <v>-29125</v>
      </c>
      <c r="AR40" s="344">
        <v>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7093742</v>
      </c>
      <c r="AP41" s="342">
        <v>17002</v>
      </c>
      <c r="AQ41" s="343">
        <v>10534</v>
      </c>
      <c r="AR41" s="344">
        <v>61.4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502</v>
      </c>
      <c r="AN49" s="1171" t="s">
        <v>537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27987097</v>
      </c>
      <c r="AN51" s="364">
        <v>66660</v>
      </c>
      <c r="AO51" s="365">
        <v>10.6</v>
      </c>
      <c r="AP51" s="366">
        <v>51613</v>
      </c>
      <c r="AQ51" s="367">
        <v>8.3000000000000007</v>
      </c>
      <c r="AR51" s="368">
        <v>2.2999999999999998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10566657</v>
      </c>
      <c r="AN52" s="372">
        <v>25168</v>
      </c>
      <c r="AO52" s="373">
        <v>5.6</v>
      </c>
      <c r="AP52" s="374">
        <v>25872</v>
      </c>
      <c r="AQ52" s="375">
        <v>10.8</v>
      </c>
      <c r="AR52" s="376">
        <v>-5.2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27863870</v>
      </c>
      <c r="AN53" s="364">
        <v>66481</v>
      </c>
      <c r="AO53" s="365">
        <v>-0.3</v>
      </c>
      <c r="AP53" s="366">
        <v>50880</v>
      </c>
      <c r="AQ53" s="367">
        <v>-1.4</v>
      </c>
      <c r="AR53" s="368">
        <v>1.1000000000000001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13445801</v>
      </c>
      <c r="AN54" s="372">
        <v>32081</v>
      </c>
      <c r="AO54" s="373">
        <v>27.5</v>
      </c>
      <c r="AP54" s="374">
        <v>27819</v>
      </c>
      <c r="AQ54" s="375">
        <v>7.5</v>
      </c>
      <c r="AR54" s="376">
        <v>20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20177059</v>
      </c>
      <c r="AN55" s="364">
        <v>48235</v>
      </c>
      <c r="AO55" s="365">
        <v>-27.4</v>
      </c>
      <c r="AP55" s="366">
        <v>46395</v>
      </c>
      <c r="AQ55" s="367">
        <v>-8.8000000000000007</v>
      </c>
      <c r="AR55" s="368">
        <v>-18.600000000000001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8781639</v>
      </c>
      <c r="AN56" s="372">
        <v>20993</v>
      </c>
      <c r="AO56" s="373">
        <v>-34.6</v>
      </c>
      <c r="AP56" s="374">
        <v>26304</v>
      </c>
      <c r="AQ56" s="375">
        <v>-5.4</v>
      </c>
      <c r="AR56" s="376">
        <v>-29.2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20375523</v>
      </c>
      <c r="AN57" s="364">
        <v>48740</v>
      </c>
      <c r="AO57" s="365">
        <v>1</v>
      </c>
      <c r="AP57" s="366">
        <v>48088</v>
      </c>
      <c r="AQ57" s="367">
        <v>3.6</v>
      </c>
      <c r="AR57" s="368">
        <v>-2.6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8628051</v>
      </c>
      <c r="AN58" s="372">
        <v>20639</v>
      </c>
      <c r="AO58" s="373">
        <v>-1.7</v>
      </c>
      <c r="AP58" s="374">
        <v>25183</v>
      </c>
      <c r="AQ58" s="375">
        <v>-4.3</v>
      </c>
      <c r="AR58" s="376">
        <v>2.6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22767157</v>
      </c>
      <c r="AN59" s="364">
        <v>54567</v>
      </c>
      <c r="AO59" s="365">
        <v>12</v>
      </c>
      <c r="AP59" s="366">
        <v>46457</v>
      </c>
      <c r="AQ59" s="367">
        <v>-3.4</v>
      </c>
      <c r="AR59" s="368">
        <v>15.4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9957457</v>
      </c>
      <c r="AN60" s="372">
        <v>23865</v>
      </c>
      <c r="AO60" s="373">
        <v>15.6</v>
      </c>
      <c r="AP60" s="374">
        <v>24020</v>
      </c>
      <c r="AQ60" s="375">
        <v>-4.5999999999999996</v>
      </c>
      <c r="AR60" s="376">
        <v>20.2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23834141</v>
      </c>
      <c r="AN61" s="379">
        <v>56937</v>
      </c>
      <c r="AO61" s="380">
        <v>-0.8</v>
      </c>
      <c r="AP61" s="381">
        <v>48687</v>
      </c>
      <c r="AQ61" s="382">
        <v>-0.3</v>
      </c>
      <c r="AR61" s="368">
        <v>-0.5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10275921</v>
      </c>
      <c r="AN62" s="372">
        <v>24549</v>
      </c>
      <c r="AO62" s="373">
        <v>2.5</v>
      </c>
      <c r="AP62" s="374">
        <v>25840</v>
      </c>
      <c r="AQ62" s="375">
        <v>0.8</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chk6nJjcxMjzH1Gd4g61i2zze3eEX1NuVUueIWfnuFRs7W21mJgpZRNdswd/v1c1XRkIvKnRU+BHcw5imaUUA==" saltValue="XFs/Adl78SSh6QOagysZu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VDU+D8QJmGg9RpHR1psv1TxlZcS9653RnkCamC0PpdZMu9CPadkZ68J3jcrk9iWoXtYdrGwcvecyNCaKrvm6w==" saltValue="LSqhPNuDqqzbry0s77bg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mwgoX9JCIP3YL6gWl3kzwW2op3WU6RRR3+qaWOaWa+tJ0F/n6DX6YEDEwQXq+cjVoe/ZqP3h97vvzl5iFiyFg==" saltValue="T5ngP2p9xommGDbA9t0R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4" t="s">
        <v>3</v>
      </c>
      <c r="D47" s="1194"/>
      <c r="E47" s="1195"/>
      <c r="F47" s="11">
        <v>6.56</v>
      </c>
      <c r="G47" s="12">
        <v>6.49</v>
      </c>
      <c r="H47" s="12">
        <v>6.67</v>
      </c>
      <c r="I47" s="12">
        <v>6.72</v>
      </c>
      <c r="J47" s="13">
        <v>8.14</v>
      </c>
    </row>
    <row r="48" spans="2:10" ht="57.75" customHeight="1" x14ac:dyDescent="0.15">
      <c r="B48" s="14"/>
      <c r="C48" s="1196" t="s">
        <v>4</v>
      </c>
      <c r="D48" s="1196"/>
      <c r="E48" s="1197"/>
      <c r="F48" s="15">
        <v>1.31</v>
      </c>
      <c r="G48" s="16">
        <v>1.85</v>
      </c>
      <c r="H48" s="16">
        <v>2.36</v>
      </c>
      <c r="I48" s="16">
        <v>2.1</v>
      </c>
      <c r="J48" s="17">
        <v>2.14</v>
      </c>
    </row>
    <row r="49" spans="2:10" ht="57.75" customHeight="1" thickBot="1" x14ac:dyDescent="0.2">
      <c r="B49" s="18"/>
      <c r="C49" s="1198" t="s">
        <v>5</v>
      </c>
      <c r="D49" s="1198"/>
      <c r="E49" s="1199"/>
      <c r="F49" s="19">
        <v>0.66</v>
      </c>
      <c r="G49" s="20">
        <v>0.56999999999999995</v>
      </c>
      <c r="H49" s="20">
        <v>0.46</v>
      </c>
      <c r="I49" s="20" t="s">
        <v>558</v>
      </c>
      <c r="J49" s="21">
        <v>1.54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eexSBBE9yT7sqHF9K7YaVV49s8pN++AgACnQZZqbnD5zfFY7EI8D+z3kq5iPwyCx40UP7dvcV4lDHrVtLcxJw==" saltValue="jBXExoAGBb7JMD/JgQWs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2020-03-11T00:12:23Z</cp:lastPrinted>
  <dcterms:created xsi:type="dcterms:W3CDTF">2020-02-10T03:38:20Z</dcterms:created>
  <dcterms:modified xsi:type="dcterms:W3CDTF">2020-09-29T04:33:14Z</dcterms:modified>
  <cp:category/>
</cp:coreProperties>
</file>