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64011"/>
  <mc:AlternateContent xmlns:mc="http://schemas.openxmlformats.org/markup-compatibility/2006">
    <mc:Choice Requires="x15">
      <x15ac:absPath xmlns:x15ac="http://schemas.microsoft.com/office/spreadsheetml/2010/11/ac" url="I:\市町村支援課\　財政係\03　決算統計（地方財政状況調査）\01普通会計\★H30決算統計（R01）\200813 平成30年度財政資料集の作成について（２回目）\04 県ホームページ掲載データ\"/>
    </mc:Choice>
  </mc:AlternateContent>
  <bookViews>
    <workbookView xWindow="0" yWindow="0" windowWidth="15360" windowHeight="7635" tabRatio="897"/>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oncurrentManualCount="2"/>
</workbook>
</file>

<file path=xl/calcChain.xml><?xml version="1.0" encoding="utf-8"?>
<calcChain xmlns="http://schemas.openxmlformats.org/spreadsheetml/2006/main">
  <c r="DQ102" i="12" l="1"/>
  <c r="DL102" i="12"/>
  <c r="DG102" i="12"/>
  <c r="DB102" i="12"/>
  <c r="CW102" i="12"/>
  <c r="CR102" i="12"/>
  <c r="AA78" i="12" l="1"/>
  <c r="AA76" i="12"/>
  <c r="AA75" i="12"/>
  <c r="AA74" i="12"/>
  <c r="AA73" i="12"/>
  <c r="AA72" i="12"/>
  <c r="AA71" i="12"/>
  <c r="AA70" i="12"/>
  <c r="AA69" i="12"/>
  <c r="AA68" i="12"/>
  <c r="AA77" i="12"/>
  <c r="AP88" i="12" l="1"/>
  <c r="AU88" i="12"/>
  <c r="AF88" i="12"/>
  <c r="AU63" i="12" l="1"/>
  <c r="AP63" i="12"/>
  <c r="BG34" i="10" l="1"/>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E43" i="10" l="1"/>
  <c r="AM43" i="10"/>
  <c r="U43" i="10"/>
  <c r="C43" i="10"/>
  <c r="BE42" i="10"/>
  <c r="AM42" i="10"/>
  <c r="U42" i="10"/>
  <c r="C42" i="10"/>
  <c r="BE41" i="10"/>
  <c r="AM41" i="10"/>
  <c r="U41" i="10"/>
  <c r="C41" i="10"/>
  <c r="BE40" i="10"/>
  <c r="AM40" i="10"/>
  <c r="U40" i="10"/>
  <c r="C40" i="10"/>
  <c r="BE39" i="10"/>
  <c r="AM39" i="10"/>
  <c r="U39" i="10"/>
  <c r="C39" i="10"/>
  <c r="BE38" i="10"/>
  <c r="AM38" i="10"/>
  <c r="C38" i="10"/>
  <c r="BE37" i="10"/>
  <c r="AM37" i="10"/>
  <c r="C37" i="10"/>
  <c r="BE36" i="10"/>
  <c r="C36" i="10"/>
  <c r="BE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s="1"/>
  <c r="U37" i="10" s="1"/>
  <c r="U38" i="10" s="1"/>
  <c r="AM34" i="10" l="1"/>
  <c r="AM35" i="10" l="1"/>
  <c r="AM36" i="10" s="1"/>
  <c r="BE34" i="10"/>
  <c r="BW34" i="10" s="1"/>
  <c r="BW35" i="10" s="1"/>
  <c r="BW36" i="10" s="1"/>
  <c r="BW37" i="10" s="1"/>
  <c r="BW38" i="10" s="1"/>
  <c r="BW39" i="10" s="1"/>
  <c r="BW40" i="10" s="1"/>
  <c r="BW41" i="10" s="1"/>
  <c r="BW42" i="10" s="1"/>
  <c r="BW43" i="10" s="1"/>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<sst xmlns="http://schemas.openxmlformats.org/spreadsheetml/2006/main" count="1150" uniqueCount="616">
  <si>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</si>
  <si>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</si>
  <si>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</si>
  <si>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</si>
  <si>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</si>
  <si>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</si>
  <si>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</si>
  <si>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</si>
  <si>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</si>
  <si>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</si>
  <si>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</si>
  <si>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</si>
  <si>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</si>
  <si>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</si>
  <si>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</si>
  <si>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</si>
  <si>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</si>
  <si>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</si>
  <si>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</si>
  <si>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</si>
  <si>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</si>
  <si>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</si>
  <si>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</si>
  <si>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</si>
  <si>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</si>
  <si>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</si>
  <si>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</si>
  <si>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</si>
  <si>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</si>
  <si>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</si>
  <si>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</si>
  <si>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</si>
  <si>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</si>
  <si>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</si>
  <si>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</si>
  <si>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</si>
  <si>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</si>
  <si>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</si>
  <si>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</si>
  <si>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</si>
  <si>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</si>
  <si>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</si>
  <si>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</si>
  <si>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</si>
  <si>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</si>
  <si>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</si>
  <si>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</si>
  <si>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</si>
  <si>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</si>
  <si>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</si>
  <si>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</si>
  <si>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</si>
  <si>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</si>
  <si>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</si>
  <si>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</si>
  <si>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</si>
  <si>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</si>
  <si>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</si>
  <si>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</si>
  <si>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</si>
  <si>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</si>
  <si>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</si>
  <si>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</si>
  <si>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</si>
  <si>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</si>
  <si>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</si>
  <si>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</si>
  <si>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</si>
  <si>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</si>
  <si>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</si>
  <si>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</si>
  <si>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</si>
  <si>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</si>
  <si>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</si>
  <si>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</si>
  <si>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</si>
  <si>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</si>
  <si>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</si>
  <si>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</si>
  <si>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</si>
  <si>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</si>
  <si>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</si>
  <si>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</si>
  <si>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富山県</t>
    <phoneticPr fontId="5"/>
  </si>
  <si>
    <t>市町村類型</t>
    <phoneticPr fontId="5"/>
  </si>
  <si>
    <t>Ⅱ－２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</si>
  <si>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</si>
  <si>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</si>
  <si>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</si>
  <si>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</si>
  <si>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</si>
  <si>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</si>
  <si>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</si>
  <si>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</si>
  <si>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</si>
  <si>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</si>
  <si>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</si>
  <si>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</si>
  <si>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南砺市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</si>
  <si>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</si>
  <si>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</si>
  <si>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</si>
  <si>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</si>
  <si>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</si>
  <si>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</si>
  <si>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</si>
  <si>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</si>
  <si>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</si>
  <si>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</si>
  <si>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</si>
  <si>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</si>
  <si>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</si>
  <si>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</si>
  <si>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</si>
  <si>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</si>
  <si>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</si>
  <si>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</si>
  <si>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</si>
  <si>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</si>
  <si>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</si>
  <si>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</si>
  <si>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</si>
  <si>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</si>
  <si>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</si>
  <si>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-6.2</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</si>
  <si>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</si>
  <si>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</si>
  <si>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</si>
  <si>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</si>
  <si>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</si>
  <si>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</si>
  <si>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</si>
  <si>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</si>
  <si>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</si>
  <si>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</si>
  <si>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</si>
  <si>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</si>
  <si>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</si>
  <si>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</si>
  <si>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</si>
  <si>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</si>
  <si>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</si>
  <si>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</si>
  <si>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</si>
  <si>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</si>
  <si>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</si>
  <si>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</si>
  <si>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</si>
  <si>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</si>
  <si>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</si>
  <si>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</si>
  <si>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</si>
  <si>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4"/>
  </si>
  <si>
    <t>うち日本人(％)</t>
    <phoneticPr fontId="5"/>
  </si>
  <si>
    <t>-1.7</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</si>
  <si>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</si>
  <si>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</si>
  <si>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</si>
  <si>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</si>
  <si>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</si>
  <si>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</si>
  <si>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</si>
  <si>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</si>
  <si>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</si>
  <si>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</si>
  <si>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</si>
  <si>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</si>
  <si>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</si>
  <si>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</si>
  <si>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</si>
  <si>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</si>
  <si>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</si>
  <si>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</si>
  <si>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</si>
  <si>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</si>
  <si>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</si>
  <si>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</si>
  <si>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</si>
  <si>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</si>
  <si>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</si>
  <si>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</si>
  <si>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</si>
  <si>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</si>
  <si>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</si>
  <si>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</si>
  <si>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</si>
  <si>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</si>
  <si>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</si>
  <si>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</si>
  <si>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</si>
  <si>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</si>
  <si>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</si>
  <si>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</si>
  <si>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</si>
  <si>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</si>
  <si>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</si>
  <si>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</si>
  <si>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</si>
  <si>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</si>
  <si>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</si>
  <si>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</si>
  <si>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</si>
  <si>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</si>
  <si>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</si>
  <si>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</si>
  <si>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</si>
  <si>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</si>
  <si>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</si>
  <si>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</si>
  <si>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</si>
  <si>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</si>
  <si>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</si>
  <si>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</si>
  <si>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富山県南砺市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</si>
  <si>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</si>
  <si>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</si>
  <si>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</si>
  <si>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</si>
  <si>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</si>
  <si>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</si>
  <si>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</si>
  <si>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</si>
  <si>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</si>
  <si>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</si>
  <si>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</si>
  <si>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</si>
  <si>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</si>
  <si>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</si>
  <si>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</si>
  <si>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</si>
  <si>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</si>
  <si>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</si>
  <si>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</si>
  <si>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</si>
  <si>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</si>
  <si>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</si>
  <si>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</si>
  <si>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</si>
  <si>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</si>
  <si>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</si>
  <si>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</si>
  <si>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</si>
  <si>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</si>
  <si>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</si>
  <si>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</si>
  <si>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</si>
  <si>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</si>
  <si>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</si>
  <si>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</si>
  <si>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</si>
  <si>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</si>
  <si>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</si>
  <si>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</si>
  <si>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</si>
  <si>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</si>
  <si>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</si>
  <si>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</si>
  <si>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</si>
  <si>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</si>
  <si>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</si>
  <si>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</si>
  <si>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</si>
  <si>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</si>
  <si>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</si>
  <si>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</si>
  <si>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</si>
  <si>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</si>
  <si>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</si>
  <si>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</si>
  <si>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</si>
  <si>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</si>
  <si>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</si>
  <si>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</si>
  <si>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</si>
  <si>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</si>
  <si>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</si>
  <si>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</si>
  <si>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</si>
  <si>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</si>
  <si>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</si>
  <si>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</si>
  <si>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</si>
  <si>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</si>
  <si>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</si>
  <si>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</si>
  <si>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</si>
  <si>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</si>
  <si>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</si>
  <si>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</si>
  <si>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</si>
  <si>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</si>
  <si>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</si>
  <si>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</si>
  <si>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</si>
  <si>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</si>
  <si>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</si>
  <si>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</si>
  <si>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</si>
  <si>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</si>
  <si>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</si>
  <si>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</si>
  <si>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</si>
  <si>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</si>
  <si>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</si>
  <si>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</si>
  <si>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</si>
  <si>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</si>
  <si>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</si>
  <si>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</si>
  <si>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</si>
  <si>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</si>
  <si>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</si>
  <si>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</si>
  <si>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</si>
  <si>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</si>
  <si>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</si>
  <si>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</si>
  <si>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</si>
  <si>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</si>
  <si>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</si>
  <si>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</si>
  <si>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</si>
  <si>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</si>
  <si>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</si>
  <si>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</si>
  <si>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</si>
  <si>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</si>
  <si>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</si>
  <si>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</si>
  <si>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</si>
  <si>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</si>
  <si>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</si>
  <si>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</si>
  <si>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</si>
  <si>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</si>
  <si>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</si>
  <si>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</si>
  <si>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</si>
  <si>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</si>
  <si>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</si>
  <si>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</si>
  <si>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</si>
  <si>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</si>
  <si>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</si>
  <si>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</si>
  <si>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</si>
  <si>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</si>
  <si>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</si>
  <si>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</si>
  <si>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</si>
  <si>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</si>
  <si>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</si>
  <si>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</si>
  <si>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</si>
  <si>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</si>
  <si>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</si>
  <si>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</si>
  <si>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</si>
  <si>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</si>
  <si>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</si>
  <si>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</si>
  <si>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</si>
  <si>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</si>
  <si>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富山県南砺市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</si>
  <si>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</si>
  <si>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</si>
  <si>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</si>
  <si>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</si>
  <si>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</si>
  <si>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</si>
  <si>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</si>
  <si>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</si>
  <si>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</si>
  <si>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</si>
  <si>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</si>
  <si>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</si>
  <si>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</si>
  <si>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</si>
  <si>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</si>
  <si>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</si>
  <si>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</si>
  <si>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</si>
  <si>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</si>
  <si>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</si>
  <si>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バス事業特別会計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</si>
  <si>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</si>
  <si>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</si>
  <si>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</si>
  <si>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</si>
  <si>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</si>
  <si>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</si>
  <si>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</si>
  <si>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</si>
  <si>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</si>
  <si>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</si>
  <si>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</si>
  <si>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</si>
  <si>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</si>
  <si>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</si>
  <si>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</si>
  <si>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国民健康保険診療所事業特別会計</t>
    <phoneticPr fontId="5"/>
  </si>
  <si>
    <t>後期高齢者医療事業特別会計</t>
    <phoneticPr fontId="5"/>
  </si>
  <si>
    <t>介護事業特別会計</t>
    <phoneticPr fontId="5"/>
  </si>
  <si>
    <t>訪問看護事業特別会計</t>
    <phoneticPr fontId="5"/>
  </si>
  <si>
    <t>病院事業会計</t>
    <phoneticPr fontId="5"/>
  </si>
  <si>
    <t>法適用企業</t>
    <phoneticPr fontId="5"/>
  </si>
  <si>
    <t>水道事業会計</t>
    <phoneticPr fontId="5"/>
  </si>
  <si>
    <t>下水道事業会計</t>
    <phoneticPr fontId="5"/>
  </si>
  <si>
    <t>法適用企業</t>
    <phoneticPr fontId="5"/>
  </si>
  <si>
    <t>工業用地造成事業特別会計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</si>
  <si>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</si>
  <si>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</si>
  <si>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</si>
  <si>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</si>
  <si>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</si>
  <si>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</si>
  <si>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</si>
  <si>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</si>
  <si>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</si>
  <si>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</si>
  <si>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</si>
  <si>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</si>
  <si>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</si>
  <si>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</si>
  <si>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</si>
  <si>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</si>
  <si>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</si>
  <si>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</si>
  <si>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</si>
  <si>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</si>
  <si>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</si>
  <si>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</si>
  <si>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</si>
  <si>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</si>
  <si>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</si>
  <si>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</si>
  <si>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</si>
  <si>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</si>
  <si>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</si>
  <si>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</si>
  <si>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</si>
  <si>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</si>
  <si>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</si>
  <si>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</si>
  <si>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</si>
  <si>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</si>
  <si>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</si>
  <si>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</si>
  <si>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</si>
  <si>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</si>
  <si>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</si>
  <si>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</si>
  <si>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</si>
  <si>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</si>
  <si>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</si>
  <si>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</si>
  <si>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</si>
  <si>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</si>
  <si>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</si>
  <si>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</si>
  <si>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</si>
  <si>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</si>
  <si>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</si>
  <si>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</si>
  <si>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</si>
  <si>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</si>
  <si>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</si>
  <si>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</si>
  <si>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</si>
  <si>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</si>
  <si>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</si>
  <si>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</si>
  <si>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水道事業会計</t>
    <phoneticPr fontId="5"/>
  </si>
  <si>
    <t>(Ｆ)</t>
    <phoneticPr fontId="5"/>
  </si>
  <si>
    <t>国民健康保険診療所事業特別会計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</si>
  <si>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</si>
  <si>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</si>
  <si>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</si>
  <si>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</si>
  <si>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</si>
  <si>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</si>
  <si>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</si>
  <si>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</si>
  <si>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</si>
  <si>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</si>
  <si>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</si>
  <si>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</si>
  <si>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</si>
  <si>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</si>
  <si>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</si>
  <si>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</si>
  <si>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</si>
  <si>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</si>
  <si>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</si>
  <si>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</si>
  <si>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</si>
  <si>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</si>
  <si>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</si>
  <si>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</si>
  <si>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</si>
  <si>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</si>
  <si>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</si>
  <si>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</si>
  <si>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</si>
  <si>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</si>
  <si>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</si>
  <si>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</si>
  <si>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</si>
  <si>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</si>
  <si>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</si>
  <si>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</si>
  <si>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</si>
  <si>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</si>
  <si>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</si>
  <si>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</si>
  <si>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</si>
  <si>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</si>
  <si>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</si>
  <si>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</si>
  <si>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</si>
  <si>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</si>
  <si>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</si>
  <si>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</si>
  <si>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</si>
  <si>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</si>
  <si>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</si>
  <si>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</si>
  <si>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</si>
  <si>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</si>
  <si>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</si>
  <si>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</si>
  <si>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</si>
  <si>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</si>
  <si>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</si>
  <si>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</si>
  <si>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</si>
  <si>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</si>
  <si>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</si>
  <si>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</si>
  <si>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</si>
  <si>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</si>
  <si>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</si>
  <si>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</si>
  <si>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</si>
  <si>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</si>
  <si>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</si>
  <si>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</si>
  <si>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</si>
  <si>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</si>
  <si>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</si>
  <si>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</si>
  <si>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</si>
  <si>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</si>
  <si>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</si>
  <si>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</si>
  <si>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</si>
  <si>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</si>
  <si>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</si>
  <si>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</si>
  <si>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5.29</t>
  </si>
  <si>
    <t>病院事業会計</t>
  </si>
  <si>
    <t>水道事業会計</t>
  </si>
  <si>
    <t>一般会計</t>
  </si>
  <si>
    <t>下水道事業会計</t>
  </si>
  <si>
    <t>国民健康保険事業特別会計</t>
  </si>
  <si>
    <t>介護事業特別会計</t>
  </si>
  <si>
    <t>バス事業特別会計</t>
  </si>
  <si>
    <t>訪問看護事業特別会計</t>
  </si>
  <si>
    <t>その他会計（赤字）</t>
  </si>
  <si>
    <t>その他会計（黒字）</t>
  </si>
  <si>
    <t>H25末</t>
    <phoneticPr fontId="5"/>
  </si>
  <si>
    <t>H26末</t>
    <phoneticPr fontId="5"/>
  </si>
  <si>
    <t>H27末</t>
    <phoneticPr fontId="5"/>
  </si>
  <si>
    <t>H28末</t>
    <phoneticPr fontId="5"/>
  </si>
  <si>
    <t>H29末</t>
    <phoneticPr fontId="5"/>
  </si>
  <si>
    <t>砺波広域圏　一般会計</t>
    <rPh sb="0" eb="2">
      <t>トナミ</t>
    </rPh>
    <rPh sb="2" eb="4">
      <t>コウイキ</t>
    </rPh>
    <rPh sb="6" eb="10">
      <t>イッパンカイケイ</t>
    </rPh>
    <phoneticPr fontId="5"/>
  </si>
  <si>
    <t>　同　水道事業特別会計</t>
    <rPh sb="1" eb="2">
      <t>ドウ</t>
    </rPh>
    <rPh sb="3" eb="5">
      <t>スイドウ</t>
    </rPh>
    <rPh sb="5" eb="7">
      <t>ジギョウ</t>
    </rPh>
    <rPh sb="7" eb="9">
      <t>トクベツ</t>
    </rPh>
    <rPh sb="9" eb="11">
      <t>カイケイ</t>
    </rPh>
    <phoneticPr fontId="5"/>
  </si>
  <si>
    <t>砺波地方衛生施設組合　一般会計</t>
    <rPh sb="0" eb="2">
      <t>トナミ</t>
    </rPh>
    <rPh sb="2" eb="4">
      <t>チホウ</t>
    </rPh>
    <rPh sb="4" eb="6">
      <t>エイセイ</t>
    </rPh>
    <rPh sb="6" eb="8">
      <t>シセツ</t>
    </rPh>
    <rPh sb="8" eb="10">
      <t>クミアイ</t>
    </rPh>
    <rPh sb="11" eb="15">
      <t>イッパンカイケイ</t>
    </rPh>
    <phoneticPr fontId="5"/>
  </si>
  <si>
    <t>砺波地方介護保険組合　一般会計</t>
    <rPh sb="0" eb="2">
      <t>トナミ</t>
    </rPh>
    <rPh sb="2" eb="4">
      <t>チホウ</t>
    </rPh>
    <rPh sb="4" eb="6">
      <t>カイゴ</t>
    </rPh>
    <rPh sb="6" eb="8">
      <t>ホケン</t>
    </rPh>
    <rPh sb="8" eb="10">
      <t>クミアイ</t>
    </rPh>
    <rPh sb="11" eb="13">
      <t>イッパン</t>
    </rPh>
    <rPh sb="13" eb="15">
      <t>カイケイ</t>
    </rPh>
    <phoneticPr fontId="5"/>
  </si>
  <si>
    <t>　同　介護保険事業特別会計</t>
    <rPh sb="1" eb="2">
      <t>ドウ</t>
    </rPh>
    <rPh sb="3" eb="5">
      <t>カイゴ</t>
    </rPh>
    <rPh sb="5" eb="7">
      <t>ホケン</t>
    </rPh>
    <rPh sb="7" eb="9">
      <t>ジギョウ</t>
    </rPh>
    <rPh sb="9" eb="11">
      <t>トクベツ</t>
    </rPh>
    <rPh sb="11" eb="13">
      <t>カイケイ</t>
    </rPh>
    <phoneticPr fontId="5"/>
  </si>
  <si>
    <t>　同　養護老人ホーム楽寿荘特別会計</t>
    <rPh sb="1" eb="2">
      <t>ドウ</t>
    </rPh>
    <rPh sb="3" eb="5">
      <t>ヨウゴ</t>
    </rPh>
    <rPh sb="5" eb="7">
      <t>ロウジン</t>
    </rPh>
    <rPh sb="10" eb="11">
      <t>ラク</t>
    </rPh>
    <rPh sb="11" eb="12">
      <t>コトブキ</t>
    </rPh>
    <rPh sb="12" eb="13">
      <t>ソウ</t>
    </rPh>
    <rPh sb="13" eb="15">
      <t>トクベツ</t>
    </rPh>
    <rPh sb="15" eb="17">
      <t>カイケイ</t>
    </rPh>
    <phoneticPr fontId="5"/>
  </si>
  <si>
    <t>後期高齢者医療広域連合　一般会計</t>
    <rPh sb="0" eb="2">
      <t>コウキ</t>
    </rPh>
    <rPh sb="2" eb="5">
      <t>コウレイシャ</t>
    </rPh>
    <rPh sb="5" eb="7">
      <t>イリョウ</t>
    </rPh>
    <rPh sb="7" eb="9">
      <t>コウイキ</t>
    </rPh>
    <rPh sb="9" eb="11">
      <t>レンゴウ</t>
    </rPh>
    <rPh sb="12" eb="16">
      <t>イッパンカイケイ</t>
    </rPh>
    <phoneticPr fontId="5"/>
  </si>
  <si>
    <t>　同　後期高齢者医療事業特別会計</t>
    <rPh sb="1" eb="2">
      <t>ドウ</t>
    </rPh>
    <rPh sb="3" eb="5">
      <t>コウキ</t>
    </rPh>
    <rPh sb="5" eb="8">
      <t>コウレイシャ</t>
    </rPh>
    <rPh sb="8" eb="10">
      <t>イリョウ</t>
    </rPh>
    <rPh sb="10" eb="12">
      <t>ジギョウ</t>
    </rPh>
    <rPh sb="12" eb="14">
      <t>トクベツ</t>
    </rPh>
    <rPh sb="14" eb="16">
      <t>カイケイ</t>
    </rPh>
    <phoneticPr fontId="5"/>
  </si>
  <si>
    <t>富山県市町村会館管理組合　一般会計</t>
    <rPh sb="0" eb="3">
      <t>トヤマケン</t>
    </rPh>
    <rPh sb="3" eb="6">
      <t>シチョウソン</t>
    </rPh>
    <rPh sb="6" eb="8">
      <t>カイカン</t>
    </rPh>
    <rPh sb="8" eb="10">
      <t>カンリ</t>
    </rPh>
    <rPh sb="10" eb="12">
      <t>クミアイ</t>
    </rPh>
    <rPh sb="13" eb="17">
      <t>イッパンカイケイ</t>
    </rPh>
    <phoneticPr fontId="5"/>
  </si>
  <si>
    <t>富山県総合事務組合　一般会計</t>
    <rPh sb="0" eb="3">
      <t>トヤマケン</t>
    </rPh>
    <rPh sb="3" eb="5">
      <t>ソウゴウ</t>
    </rPh>
    <rPh sb="5" eb="7">
      <t>ジム</t>
    </rPh>
    <rPh sb="7" eb="9">
      <t>クミアイ</t>
    </rPh>
    <rPh sb="10" eb="14">
      <t>イッパンカイケイ</t>
    </rPh>
    <phoneticPr fontId="5"/>
  </si>
  <si>
    <t>砺波地域消防組合　一般会計</t>
    <rPh sb="0" eb="2">
      <t>トナミ</t>
    </rPh>
    <rPh sb="2" eb="4">
      <t>チイキ</t>
    </rPh>
    <rPh sb="4" eb="6">
      <t>ショウボウ</t>
    </rPh>
    <rPh sb="6" eb="8">
      <t>クミアイ</t>
    </rPh>
    <rPh sb="9" eb="13">
      <t>イッパンカイケイ</t>
    </rPh>
    <phoneticPr fontId="5"/>
  </si>
  <si>
    <t>利賀ふるさと財団</t>
  </si>
  <si>
    <t>五箇山農業公社</t>
  </si>
  <si>
    <t>五箇山和紙の里</t>
  </si>
  <si>
    <t>世界遺産相倉合掌造り集落保存財団</t>
  </si>
  <si>
    <t>五箇山合掌の里</t>
  </si>
  <si>
    <t>ジェイウイング</t>
  </si>
  <si>
    <t>上平観光開発</t>
  </si>
  <si>
    <t>井波木彫りの里</t>
  </si>
  <si>
    <t>福野まちづくり</t>
  </si>
  <si>
    <t>医王アローザ</t>
  </si>
  <si>
    <t>ふくみつ光房</t>
  </si>
  <si>
    <t>合併地域振興基金</t>
    <rPh sb="0" eb="2">
      <t>ガッペイ</t>
    </rPh>
    <rPh sb="2" eb="4">
      <t>チイキ</t>
    </rPh>
    <rPh sb="4" eb="6">
      <t>シンコウ</t>
    </rPh>
    <rPh sb="6" eb="8">
      <t>キキン</t>
    </rPh>
    <phoneticPr fontId="18"/>
  </si>
  <si>
    <t>公共施設再編基金</t>
    <rPh sb="0" eb="2">
      <t>コウキョウ</t>
    </rPh>
    <rPh sb="2" eb="4">
      <t>シセツ</t>
    </rPh>
    <rPh sb="4" eb="6">
      <t>サイヘン</t>
    </rPh>
    <rPh sb="6" eb="8">
      <t>キキン</t>
    </rPh>
    <phoneticPr fontId="18"/>
  </si>
  <si>
    <t>施設等整備基金</t>
    <rPh sb="0" eb="2">
      <t>シセツ</t>
    </rPh>
    <rPh sb="2" eb="3">
      <t>トウ</t>
    </rPh>
    <rPh sb="3" eb="5">
      <t>セイビ</t>
    </rPh>
    <rPh sb="5" eb="7">
      <t>キキン</t>
    </rPh>
    <phoneticPr fontId="18"/>
  </si>
  <si>
    <t>すこやか子育て基金</t>
    <rPh sb="4" eb="6">
      <t>コソダ</t>
    </rPh>
    <rPh sb="7" eb="9">
      <t>キキン</t>
    </rPh>
    <phoneticPr fontId="18"/>
  </si>
  <si>
    <t>社会福祉基金</t>
    <rPh sb="0" eb="2">
      <t>シャカイ</t>
    </rPh>
    <rPh sb="2" eb="4">
      <t>フクシ</t>
    </rPh>
    <rPh sb="4" eb="6">
      <t>キキン</t>
    </rPh>
    <phoneticPr fontId="18"/>
  </si>
  <si>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</si>
  <si>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</si>
  <si>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</si>
  <si>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</si>
  <si>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</si>
  <si>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南砺市では市の将来負担比率が０であるため、左のグラフに「当該団体値」が現れていません。当市が将来負担比率０である理由は、①基金残高の多さ、②普通交付税に算入される公債費の大きさ（有利な地方債を多く活用できる団体であること）が大きな要因です。基金については、大規模な災害や予期せぬ事態に陥った場合であっても、柔軟な行政運営が行えるよう、行政改革などにより生じた剰余金を継続的に積み上げてきました。
　ただし、人口減少などに伴い、数年後に普通交付税が大きく減少していくことが予見されているため、基金の取崩し額の増大が危惧されます。市では、引き続き、将来負担比率が上昇しないような財政運営を行うとともに、有形固定資産の減価償却率にも着目し、計画的な更新と必要な公共施設の再編を着実に実施していくことにしています。</t>
    <rPh sb="6" eb="7">
      <t>シ</t>
    </rPh>
    <rPh sb="44" eb="46">
      <t>トウシ</t>
    </rPh>
    <rPh sb="47" eb="49">
      <t>ショウライ</t>
    </rPh>
    <rPh sb="49" eb="51">
      <t>フタン</t>
    </rPh>
    <rPh sb="51" eb="53">
      <t>ヒリツ</t>
    </rPh>
    <rPh sb="57" eb="59">
      <t>リユウ</t>
    </rPh>
    <rPh sb="62" eb="64">
      <t>キキン</t>
    </rPh>
    <rPh sb="64" eb="66">
      <t>ザンダカ</t>
    </rPh>
    <rPh sb="67" eb="68">
      <t>オオ</t>
    </rPh>
    <rPh sb="71" eb="73">
      <t>フツウ</t>
    </rPh>
    <rPh sb="73" eb="76">
      <t>コウフゼイ</t>
    </rPh>
    <rPh sb="77" eb="79">
      <t>サンニュウ</t>
    </rPh>
    <rPh sb="82" eb="85">
      <t>コウサイヒ</t>
    </rPh>
    <rPh sb="86" eb="87">
      <t>オオ</t>
    </rPh>
    <rPh sb="90" eb="92">
      <t>ユウリ</t>
    </rPh>
    <rPh sb="93" eb="96">
      <t>チホウサイ</t>
    </rPh>
    <rPh sb="97" eb="98">
      <t>オオ</t>
    </rPh>
    <rPh sb="99" eb="101">
      <t>カツヨウ</t>
    </rPh>
    <rPh sb="104" eb="106">
      <t>ダンタイ</t>
    </rPh>
    <rPh sb="113" eb="114">
      <t>オオ</t>
    </rPh>
    <rPh sb="116" eb="118">
      <t>ヨウイン</t>
    </rPh>
    <rPh sb="121" eb="123">
      <t>キキン</t>
    </rPh>
    <rPh sb="129" eb="132">
      <t>ダイキボ</t>
    </rPh>
    <rPh sb="133" eb="135">
      <t>サイガイ</t>
    </rPh>
    <rPh sb="143" eb="144">
      <t>オチイ</t>
    </rPh>
    <rPh sb="146" eb="148">
      <t>バアイ</t>
    </rPh>
    <rPh sb="154" eb="156">
      <t>ジュウナン</t>
    </rPh>
    <rPh sb="157" eb="159">
      <t>ギョウセイ</t>
    </rPh>
    <rPh sb="159" eb="161">
      <t>ウンエイ</t>
    </rPh>
    <rPh sb="162" eb="163">
      <t>オコナ</t>
    </rPh>
    <rPh sb="168" eb="170">
      <t>ギョウセイ</t>
    </rPh>
    <rPh sb="170" eb="172">
      <t>カイカク</t>
    </rPh>
    <rPh sb="177" eb="178">
      <t>ショウ</t>
    </rPh>
    <rPh sb="180" eb="183">
      <t>ジョウヨキン</t>
    </rPh>
    <rPh sb="184" eb="187">
      <t>ケイゾクテキ</t>
    </rPh>
    <rPh sb="188" eb="189">
      <t>ツ</t>
    </rPh>
    <rPh sb="190" eb="191">
      <t>ア</t>
    </rPh>
    <rPh sb="204" eb="206">
      <t>ジンコウ</t>
    </rPh>
    <rPh sb="206" eb="208">
      <t>ゲンショウ</t>
    </rPh>
    <rPh sb="211" eb="212">
      <t>トモナ</t>
    </rPh>
    <rPh sb="214" eb="216">
      <t>スウネン</t>
    </rPh>
    <rPh sb="216" eb="217">
      <t>ゴ</t>
    </rPh>
    <rPh sb="224" eb="225">
      <t>オオ</t>
    </rPh>
    <rPh sb="227" eb="229">
      <t>ゲンショウ</t>
    </rPh>
    <rPh sb="236" eb="238">
      <t>ヨケン</t>
    </rPh>
    <rPh sb="252" eb="253">
      <t>ガク</t>
    </rPh>
    <rPh sb="254" eb="256">
      <t>ゾウダイ</t>
    </rPh>
    <rPh sb="257" eb="259">
      <t>キグ</t>
    </rPh>
    <rPh sb="264" eb="265">
      <t>シ</t>
    </rPh>
    <rPh sb="268" eb="269">
      <t>ヒ</t>
    </rPh>
    <rPh sb="270" eb="271">
      <t>ツヅ</t>
    </rPh>
    <rPh sb="288" eb="290">
      <t>ザイセイ</t>
    </rPh>
    <rPh sb="290" eb="292">
      <t>ウンエイ</t>
    </rPh>
    <rPh sb="293" eb="294">
      <t>オコナ</t>
    </rPh>
    <rPh sb="307" eb="309">
      <t>ゲンカ</t>
    </rPh>
    <rPh sb="309" eb="311">
      <t>ショウキャク</t>
    </rPh>
    <rPh sb="311" eb="312">
      <t>リツ</t>
    </rPh>
    <rPh sb="314" eb="316">
      <t>チャクモク</t>
    </rPh>
    <rPh sb="318" eb="321">
      <t>ケイカクテキ</t>
    </rPh>
    <rPh sb="322" eb="324">
      <t>コウシン</t>
    </rPh>
    <rPh sb="325" eb="327">
      <t>ヒツヨウ</t>
    </rPh>
    <rPh sb="328" eb="330">
      <t>コウキョウ</t>
    </rPh>
    <rPh sb="330" eb="332">
      <t>シセツ</t>
    </rPh>
    <rPh sb="333" eb="335">
      <t>サイヘン</t>
    </rPh>
    <rPh sb="336" eb="338">
      <t>チャクジツ</t>
    </rPh>
    <rPh sb="339" eb="341">
      <t>ジッシ</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</si>
  <si>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</si>
  <si>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</si>
  <si>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</si>
  <si>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</si>
  <si>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</si>
  <si>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</si>
  <si>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当市では、平成１８年以降、毎年１０億円前後の任意繰上償還（市債の前倒し返済）を実施してきたため、実質公債費比率が非常に低い値となっており、平成３０年度決算で3.7％と過去最も健全な値（県内市町村で最も低い値）となっています。
　ただし、今後は平成２８、２９年度に実施した大型建設事業のために発行した市債の元金償還が開始されることや、合併特例債の代替として交付税措置率の低い地方債へと転換せねばならないことなどから、同比率は令和元年度以降は上昇に転じる見通しです。そのため、市債を活用する事業の選定をこれまで以上に厳格に行い、市債発行額を一定程度まで圧縮していく必要があるものと考えています。</t>
    <rPh sb="1" eb="3">
      <t>トウシ</t>
    </rPh>
    <rPh sb="23" eb="25">
      <t>ニンイ</t>
    </rPh>
    <rPh sb="30" eb="32">
      <t>シサイ</t>
    </rPh>
    <rPh sb="33" eb="35">
      <t>マエダオ</t>
    </rPh>
    <rPh sb="36" eb="38">
      <t>ヘンサイ</t>
    </rPh>
    <rPh sb="57" eb="59">
      <t>ヒジョウ</t>
    </rPh>
    <rPh sb="60" eb="61">
      <t>ヒク</t>
    </rPh>
    <rPh sb="62" eb="63">
      <t>アタイ</t>
    </rPh>
    <rPh sb="70" eb="72">
      <t>ヘイセイ</t>
    </rPh>
    <rPh sb="74" eb="76">
      <t>ネンド</t>
    </rPh>
    <rPh sb="76" eb="78">
      <t>ケッサン</t>
    </rPh>
    <rPh sb="84" eb="86">
      <t>カコ</t>
    </rPh>
    <rPh sb="86" eb="87">
      <t>モット</t>
    </rPh>
    <rPh sb="88" eb="90">
      <t>ケンゼン</t>
    </rPh>
    <rPh sb="91" eb="92">
      <t>アタイ</t>
    </rPh>
    <rPh sb="93" eb="94">
      <t>ケン</t>
    </rPh>
    <rPh sb="94" eb="95">
      <t>ナイ</t>
    </rPh>
    <rPh sb="95" eb="98">
      <t>シチョウソン</t>
    </rPh>
    <rPh sb="99" eb="100">
      <t>モット</t>
    </rPh>
    <rPh sb="101" eb="102">
      <t>ヒク</t>
    </rPh>
    <rPh sb="103" eb="104">
      <t>アタイ</t>
    </rPh>
    <rPh sb="119" eb="121">
      <t>コンゴ</t>
    </rPh>
    <rPh sb="122" eb="124">
      <t>ヘイセイ</t>
    </rPh>
    <rPh sb="129" eb="131">
      <t>ネンド</t>
    </rPh>
    <rPh sb="132" eb="134">
      <t>ジッシ</t>
    </rPh>
    <rPh sb="136" eb="138">
      <t>オオガタ</t>
    </rPh>
    <rPh sb="138" eb="140">
      <t>ケンセツ</t>
    </rPh>
    <rPh sb="140" eb="142">
      <t>ジギョウ</t>
    </rPh>
    <rPh sb="146" eb="148">
      <t>ハッコウ</t>
    </rPh>
    <rPh sb="150" eb="152">
      <t>シサイ</t>
    </rPh>
    <rPh sb="153" eb="155">
      <t>ガンキン</t>
    </rPh>
    <rPh sb="155" eb="157">
      <t>ショウカン</t>
    </rPh>
    <rPh sb="158" eb="160">
      <t>カイシ</t>
    </rPh>
    <rPh sb="167" eb="169">
      <t>ガッペイ</t>
    </rPh>
    <rPh sb="169" eb="171">
      <t>トクレイ</t>
    </rPh>
    <rPh sb="171" eb="172">
      <t>サイ</t>
    </rPh>
    <rPh sb="173" eb="175">
      <t>ダイタイ</t>
    </rPh>
    <rPh sb="178" eb="181">
      <t>コウフゼイ</t>
    </rPh>
    <rPh sb="181" eb="183">
      <t>ソチ</t>
    </rPh>
    <rPh sb="183" eb="184">
      <t>リツ</t>
    </rPh>
    <rPh sb="185" eb="186">
      <t>ヒク</t>
    </rPh>
    <rPh sb="187" eb="190">
      <t>チホウサイ</t>
    </rPh>
    <rPh sb="192" eb="194">
      <t>テンカン</t>
    </rPh>
    <rPh sb="208" eb="209">
      <t>ドウ</t>
    </rPh>
    <rPh sb="209" eb="211">
      <t>ヒリツ</t>
    </rPh>
    <rPh sb="212" eb="214">
      <t>レイワ</t>
    </rPh>
    <rPh sb="214" eb="216">
      <t>ガンネン</t>
    </rPh>
    <rPh sb="216" eb="217">
      <t>ド</t>
    </rPh>
    <rPh sb="217" eb="219">
      <t>イコウ</t>
    </rPh>
    <rPh sb="220" eb="222">
      <t>ジョウショウ</t>
    </rPh>
    <rPh sb="223" eb="224">
      <t>テン</t>
    </rPh>
    <rPh sb="226" eb="228">
      <t>ミトオ</t>
    </rPh>
    <rPh sb="237" eb="239">
      <t>シサイ</t>
    </rPh>
    <rPh sb="240" eb="242">
      <t>カツヨウ</t>
    </rPh>
    <rPh sb="244" eb="246">
      <t>ジギョウ</t>
    </rPh>
    <rPh sb="247" eb="249">
      <t>センテイ</t>
    </rPh>
    <rPh sb="254" eb="256">
      <t>イジョウ</t>
    </rPh>
    <rPh sb="257" eb="259">
      <t>ゲンカク</t>
    </rPh>
    <rPh sb="260" eb="261">
      <t>オコナ</t>
    </rPh>
    <rPh sb="269" eb="271">
      <t>イッテイ</t>
    </rPh>
    <rPh sb="271" eb="273">
      <t>テイド</t>
    </rPh>
    <rPh sb="275" eb="277">
      <t>アッシュク</t>
    </rPh>
    <rPh sb="281" eb="283">
      <t>ヒツヨウ</t>
    </rPh>
    <rPh sb="289" eb="290">
      <t>カンガ</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</si>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</sst>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9"/>
      <color indexed="8"/>
      <name val="メイリオ"/>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12" fillId="0" borderId="15" xfId="5" applyNumberFormat="1" applyFont="1" applyFill="1" applyBorder="1" applyAlignment="1" applyProtection="1">
      <alignment horizontal="right" vertical="center" shrinkToFit="1"/>
      <protection locked="0"/>
    </xf>
    <xf numFmtId="177" fontId="12" fillId="0" borderId="34" xfId="5" applyNumberFormat="1" applyFont="1" applyFill="1" applyBorder="1" applyAlignment="1" applyProtection="1">
      <alignment horizontal="right" vertical="center" shrinkToFit="1"/>
      <protection locked="0"/>
    </xf>
    <xf numFmtId="177" fontId="12" fillId="0" borderId="21" xfId="5" applyNumberFormat="1" applyFont="1" applyFill="1" applyBorder="1" applyAlignment="1" applyProtection="1">
      <alignment horizontal="right" vertical="center" shrinkToFit="1"/>
      <protection locked="0"/>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87" fontId="33" fillId="0" borderId="117" xfId="12" applyNumberFormat="1" applyFont="1" applyBorder="1" applyAlignment="1" applyProtection="1">
      <alignment horizontal="right" vertical="center" shrinkToFit="1"/>
      <protection locked="0"/>
    </xf>
    <xf numFmtId="187" fontId="33" fillId="0" borderId="113" xfId="12" applyNumberFormat="1" applyFont="1" applyBorder="1" applyAlignment="1" applyProtection="1">
      <alignment horizontal="right" vertical="center" shrinkToFit="1"/>
      <protection locked="0"/>
    </xf>
    <xf numFmtId="187" fontId="33" fillId="0" borderId="120"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77" fontId="33" fillId="8" borderId="130"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84" xfId="12"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38" fillId="0" borderId="41" xfId="16" applyFont="1" applyBorder="1" applyAlignment="1" applyProtection="1">
      <alignment horizontal="left" vertical="top" wrapText="1"/>
      <protection locked="0"/>
    </xf>
    <xf numFmtId="0" fontId="17" fillId="0" borderId="12" xfId="16" applyFont="1" applyBorder="1" applyAlignment="1" applyProtection="1">
      <alignment horizontal="left" vertical="top" wrapText="1"/>
      <protection locked="0"/>
    </xf>
    <xf numFmtId="0" fontId="17" fillId="0" borderId="48" xfId="16" applyFont="1" applyBorder="1" applyAlignment="1" applyProtection="1">
      <alignment horizontal="left" vertical="top" wrapText="1"/>
      <protection locked="0"/>
    </xf>
    <xf numFmtId="0" fontId="17" fillId="0" borderId="64" xfId="16" applyFont="1" applyBorder="1" applyAlignment="1" applyProtection="1">
      <alignment horizontal="left" vertical="top" wrapText="1"/>
      <protection locked="0"/>
    </xf>
    <xf numFmtId="0" fontId="17" fillId="0" borderId="0" xfId="16" applyFont="1" applyAlignment="1" applyProtection="1">
      <alignment horizontal="left" vertical="top" wrapText="1"/>
      <protection locked="0"/>
    </xf>
    <xf numFmtId="0" fontId="17" fillId="0" borderId="38" xfId="16" applyFont="1" applyBorder="1" applyAlignment="1" applyProtection="1">
      <alignment horizontal="left" vertical="top" wrapText="1"/>
      <protection locked="0"/>
    </xf>
    <xf numFmtId="0" fontId="17" fillId="0" borderId="37" xfId="16" applyFont="1" applyBorder="1" applyAlignment="1" applyProtection="1">
      <alignment horizontal="left" vertical="top" wrapText="1"/>
      <protection locked="0"/>
    </xf>
    <xf numFmtId="0" fontId="17" fillId="0" borderId="54" xfId="16" applyFont="1" applyBorder="1" applyAlignment="1" applyProtection="1">
      <alignment horizontal="left" vertical="top" wrapText="1"/>
      <protection locked="0"/>
    </xf>
    <xf numFmtId="0" fontId="17"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29"/>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65988</c:v>
                </c:pt>
                <c:pt idx="1">
                  <c:v>54227</c:v>
                </c:pt>
                <c:pt idx="2">
                  <c:v>57295</c:v>
                </c:pt>
                <c:pt idx="3">
                  <c:v>54110</c:v>
                </c:pt>
                <c:pt idx="4">
                  <c:v>54684</c:v>
                </c:pt>
              </c:numCache>
            </c:numRef>
          </c:val>
          <c:smooth val="0"/>
          <c:extLst>
            <c:ext xmlns:c16="http://schemas.microsoft.com/office/drawing/2014/chart" uri="{C3380CC4-5D6E-409C-BE32-E72D297353CC}">
              <c16:uniqueId val="{00000000-58E8-4390-A626-256E2BEB096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126344</c:v>
                </c:pt>
                <c:pt idx="1">
                  <c:v>136345</c:v>
                </c:pt>
                <c:pt idx="2">
                  <c:v>155345</c:v>
                </c:pt>
                <c:pt idx="3">
                  <c:v>117617</c:v>
                </c:pt>
                <c:pt idx="4">
                  <c:v>76055</c:v>
                </c:pt>
              </c:numCache>
            </c:numRef>
          </c:val>
          <c:smooth val="0"/>
          <c:extLst>
            <c:ext xmlns:c16="http://schemas.microsoft.com/office/drawing/2014/chart" uri="{C3380CC4-5D6E-409C-BE32-E72D297353CC}">
              <c16:uniqueId val="{00000001-58E8-4390-A626-256E2BEB0965}"/>
            </c:ext>
          </c:extLst>
        </c:ser>
        <c:dLbls>
          <c:showLegendKey val="0"/>
          <c:showVal val="0"/>
          <c:showCatName val="0"/>
          <c:showSerName val="0"/>
          <c:showPercent val="0"/>
          <c:showBubbleSize val="0"/>
        </c:dLbls>
        <c:marker val="1"/>
        <c:smooth val="0"/>
        <c:axId val="186444032"/>
        <c:axId val="150168320"/>
      </c:lineChart>
      <c:catAx>
        <c:axId val="1864440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0168320"/>
        <c:crosses val="autoZero"/>
        <c:auto val="1"/>
        <c:lblAlgn val="ctr"/>
        <c:lblOffset val="100"/>
        <c:tickLblSkip val="1"/>
        <c:tickMarkSkip val="1"/>
        <c:noMultiLvlLbl val="0"/>
      </c:catAx>
      <c:valAx>
        <c:axId val="15016832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022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64440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915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7.46</c:v>
                </c:pt>
                <c:pt idx="1">
                  <c:v>9.17</c:v>
                </c:pt>
                <c:pt idx="2">
                  <c:v>7.32</c:v>
                </c:pt>
                <c:pt idx="3">
                  <c:v>7.24</c:v>
                </c:pt>
                <c:pt idx="4">
                  <c:v>8.56</c:v>
                </c:pt>
              </c:numCache>
            </c:numRef>
          </c:val>
          <c:extLst>
            <c:ext xmlns:c16="http://schemas.microsoft.com/office/drawing/2014/chart" uri="{C3380CC4-5D6E-409C-BE32-E72D297353CC}">
              <c16:uniqueId val="{00000000-063E-4E42-B77C-6B05EEF219D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27.93</c:v>
                </c:pt>
                <c:pt idx="1">
                  <c:v>26.73</c:v>
                </c:pt>
                <c:pt idx="2">
                  <c:v>27.28</c:v>
                </c:pt>
                <c:pt idx="3">
                  <c:v>14.46</c:v>
                </c:pt>
                <c:pt idx="4">
                  <c:v>16.53</c:v>
                </c:pt>
              </c:numCache>
            </c:numRef>
          </c:val>
          <c:extLst>
            <c:ext xmlns:c16="http://schemas.microsoft.com/office/drawing/2014/chart" uri="{C3380CC4-5D6E-409C-BE32-E72D297353CC}">
              <c16:uniqueId val="{00000001-063E-4E42-B77C-6B05EEF219DB}"/>
            </c:ext>
          </c:extLst>
        </c:ser>
        <c:dLbls>
          <c:showLegendKey val="0"/>
          <c:showVal val="0"/>
          <c:showCatName val="0"/>
          <c:showSerName val="0"/>
          <c:showPercent val="0"/>
          <c:showBubbleSize val="0"/>
        </c:dLbls>
        <c:gapWidth val="250"/>
        <c:overlap val="100"/>
        <c:axId val="267927552"/>
        <c:axId val="2679294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4.95</c:v>
                </c:pt>
                <c:pt idx="1">
                  <c:v>4.4400000000000004</c:v>
                </c:pt>
                <c:pt idx="2">
                  <c:v>2.5</c:v>
                </c:pt>
                <c:pt idx="3">
                  <c:v>-5.29</c:v>
                </c:pt>
                <c:pt idx="4">
                  <c:v>6.91</c:v>
                </c:pt>
              </c:numCache>
            </c:numRef>
          </c:val>
          <c:smooth val="0"/>
          <c:extLst>
            <c:ext xmlns:c16="http://schemas.microsoft.com/office/drawing/2014/chart" uri="{C3380CC4-5D6E-409C-BE32-E72D297353CC}">
              <c16:uniqueId val="{00000002-063E-4E42-B77C-6B05EEF219DB}"/>
            </c:ext>
          </c:extLst>
        </c:ser>
        <c:dLbls>
          <c:showLegendKey val="0"/>
          <c:showVal val="0"/>
          <c:showCatName val="0"/>
          <c:showSerName val="0"/>
          <c:showPercent val="0"/>
          <c:showBubbleSize val="0"/>
        </c:dLbls>
        <c:marker val="1"/>
        <c:smooth val="0"/>
        <c:axId val="267927552"/>
        <c:axId val="267929472"/>
      </c:lineChart>
      <c:catAx>
        <c:axId val="267927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67929472"/>
        <c:crosses val="autoZero"/>
        <c:auto val="1"/>
        <c:lblAlgn val="ctr"/>
        <c:lblOffset val="100"/>
        <c:tickLblSkip val="1"/>
        <c:tickMarkSkip val="1"/>
        <c:noMultiLvlLbl val="0"/>
      </c:catAx>
      <c:valAx>
        <c:axId val="2679294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7927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657"/>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7.0000000000000007E-2</c:v>
                </c:pt>
                <c:pt idx="2">
                  <c:v>#N/A</c:v>
                </c:pt>
                <c:pt idx="3">
                  <c:v>0.05</c:v>
                </c:pt>
                <c:pt idx="4">
                  <c:v>#N/A</c:v>
                </c:pt>
                <c:pt idx="5">
                  <c:v>0.03</c:v>
                </c:pt>
                <c:pt idx="6">
                  <c:v>#N/A</c:v>
                </c:pt>
                <c:pt idx="7">
                  <c:v>0.03</c:v>
                </c:pt>
                <c:pt idx="8">
                  <c:v>#N/A</c:v>
                </c:pt>
                <c:pt idx="9">
                  <c:v>0.04</c:v>
                </c:pt>
              </c:numCache>
            </c:numRef>
          </c:val>
          <c:extLst>
            <c:ext xmlns:c16="http://schemas.microsoft.com/office/drawing/2014/chart" uri="{C3380CC4-5D6E-409C-BE32-E72D297353CC}">
              <c16:uniqueId val="{00000000-7E9D-45BF-A80C-F7C59DD43BE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E9D-45BF-A80C-F7C59DD43BEB}"/>
            </c:ext>
          </c:extLst>
        </c:ser>
        <c:ser>
          <c:idx val="2"/>
          <c:order val="2"/>
          <c:tx>
            <c:strRef>
              <c:f>データシート!$A$29</c:f>
              <c:strCache>
                <c:ptCount val="1"/>
                <c:pt idx="0">
                  <c:v>訪問看護事業特別会計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7.0000000000000007E-2</c:v>
                </c:pt>
                <c:pt idx="2">
                  <c:v>#N/A</c:v>
                </c:pt>
                <c:pt idx="3">
                  <c:v>0.03</c:v>
                </c:pt>
                <c:pt idx="4">
                  <c:v>#N/A</c:v>
                </c:pt>
                <c:pt idx="5">
                  <c:v>7.0000000000000007E-2</c:v>
                </c:pt>
                <c:pt idx="6">
                  <c:v>#N/A</c:v>
                </c:pt>
                <c:pt idx="7">
                  <c:v>0.04</c:v>
                </c:pt>
                <c:pt idx="8">
                  <c:v>#N/A</c:v>
                </c:pt>
                <c:pt idx="9">
                  <c:v>0.06</c:v>
                </c:pt>
              </c:numCache>
            </c:numRef>
          </c:val>
          <c:extLst>
            <c:ext xmlns:c16="http://schemas.microsoft.com/office/drawing/2014/chart" uri="{C3380CC4-5D6E-409C-BE32-E72D297353CC}">
              <c16:uniqueId val="{00000002-7E9D-45BF-A80C-F7C59DD43BEB}"/>
            </c:ext>
          </c:extLst>
        </c:ser>
        <c:ser>
          <c:idx val="3"/>
          <c:order val="3"/>
          <c:tx>
            <c:strRef>
              <c:f>データシート!$A$30</c:f>
              <c:strCache>
                <c:ptCount val="1"/>
                <c:pt idx="0">
                  <c:v>バス事業特別会計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0.04</c:v>
                </c:pt>
                <c:pt idx="2">
                  <c:v>#N/A</c:v>
                </c:pt>
                <c:pt idx="3">
                  <c:v>0.05</c:v>
                </c:pt>
                <c:pt idx="4">
                  <c:v>#N/A</c:v>
                </c:pt>
                <c:pt idx="5">
                  <c:v>7.0000000000000007E-2</c:v>
                </c:pt>
                <c:pt idx="6">
                  <c:v>#N/A</c:v>
                </c:pt>
                <c:pt idx="7">
                  <c:v>0.09</c:v>
                </c:pt>
                <c:pt idx="8">
                  <c:v>#N/A</c:v>
                </c:pt>
                <c:pt idx="9">
                  <c:v>0.1</c:v>
                </c:pt>
              </c:numCache>
            </c:numRef>
          </c:val>
          <c:extLst>
            <c:ext xmlns:c16="http://schemas.microsoft.com/office/drawing/2014/chart" uri="{C3380CC4-5D6E-409C-BE32-E72D297353CC}">
              <c16:uniqueId val="{00000003-7E9D-45BF-A80C-F7C59DD43BEB}"/>
            </c:ext>
          </c:extLst>
        </c:ser>
        <c:ser>
          <c:idx val="4"/>
          <c:order val="4"/>
          <c:tx>
            <c:strRef>
              <c:f>データシート!$A$31</c:f>
              <c:strCache>
                <c:ptCount val="1"/>
                <c:pt idx="0">
                  <c:v>介護事業特別会計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0.13</c:v>
                </c:pt>
                <c:pt idx="2">
                  <c:v>#N/A</c:v>
                </c:pt>
                <c:pt idx="3">
                  <c:v>0.15</c:v>
                </c:pt>
                <c:pt idx="4">
                  <c:v>#N/A</c:v>
                </c:pt>
                <c:pt idx="5">
                  <c:v>0.16</c:v>
                </c:pt>
                <c:pt idx="6">
                  <c:v>#N/A</c:v>
                </c:pt>
                <c:pt idx="7">
                  <c:v>0.15</c:v>
                </c:pt>
                <c:pt idx="8">
                  <c:v>#N/A</c:v>
                </c:pt>
                <c:pt idx="9">
                  <c:v>0.12</c:v>
                </c:pt>
              </c:numCache>
            </c:numRef>
          </c:val>
          <c:extLst>
            <c:ext xmlns:c16="http://schemas.microsoft.com/office/drawing/2014/chart" uri="{C3380CC4-5D6E-409C-BE32-E72D297353CC}">
              <c16:uniqueId val="{00000004-7E9D-45BF-A80C-F7C59DD43BEB}"/>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1.8</c:v>
                </c:pt>
                <c:pt idx="2">
                  <c:v>#N/A</c:v>
                </c:pt>
                <c:pt idx="3">
                  <c:v>0.85</c:v>
                </c:pt>
                <c:pt idx="4">
                  <c:v>#N/A</c:v>
                </c:pt>
                <c:pt idx="5">
                  <c:v>1.23</c:v>
                </c:pt>
                <c:pt idx="6">
                  <c:v>#N/A</c:v>
                </c:pt>
                <c:pt idx="7">
                  <c:v>0.98</c:v>
                </c:pt>
                <c:pt idx="8">
                  <c:v>#N/A</c:v>
                </c:pt>
                <c:pt idx="9">
                  <c:v>0.41</c:v>
                </c:pt>
              </c:numCache>
            </c:numRef>
          </c:val>
          <c:extLst>
            <c:ext xmlns:c16="http://schemas.microsoft.com/office/drawing/2014/chart" uri="{C3380CC4-5D6E-409C-BE32-E72D297353CC}">
              <c16:uniqueId val="{00000005-7E9D-45BF-A80C-F7C59DD43BEB}"/>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3.95</c:v>
                </c:pt>
                <c:pt idx="2">
                  <c:v>#N/A</c:v>
                </c:pt>
                <c:pt idx="3">
                  <c:v>4.1399999999999997</c:v>
                </c:pt>
                <c:pt idx="4">
                  <c:v>#N/A</c:v>
                </c:pt>
                <c:pt idx="5">
                  <c:v>3.17</c:v>
                </c:pt>
                <c:pt idx="6">
                  <c:v>#N/A</c:v>
                </c:pt>
                <c:pt idx="7">
                  <c:v>1.93</c:v>
                </c:pt>
                <c:pt idx="8">
                  <c:v>#N/A</c:v>
                </c:pt>
                <c:pt idx="9">
                  <c:v>0.91</c:v>
                </c:pt>
              </c:numCache>
            </c:numRef>
          </c:val>
          <c:extLst>
            <c:ext xmlns:c16="http://schemas.microsoft.com/office/drawing/2014/chart" uri="{C3380CC4-5D6E-409C-BE32-E72D297353CC}">
              <c16:uniqueId val="{00000006-7E9D-45BF-A80C-F7C59DD43BEB}"/>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7.41</c:v>
                </c:pt>
                <c:pt idx="2">
                  <c:v>#N/A</c:v>
                </c:pt>
                <c:pt idx="3">
                  <c:v>9.11</c:v>
                </c:pt>
                <c:pt idx="4">
                  <c:v>#N/A</c:v>
                </c:pt>
                <c:pt idx="5">
                  <c:v>7.24</c:v>
                </c:pt>
                <c:pt idx="6">
                  <c:v>#N/A</c:v>
                </c:pt>
                <c:pt idx="7">
                  <c:v>7.14</c:v>
                </c:pt>
                <c:pt idx="8">
                  <c:v>#N/A</c:v>
                </c:pt>
                <c:pt idx="9">
                  <c:v>8.4600000000000009</c:v>
                </c:pt>
              </c:numCache>
            </c:numRef>
          </c:val>
          <c:extLst>
            <c:ext xmlns:c16="http://schemas.microsoft.com/office/drawing/2014/chart" uri="{C3380CC4-5D6E-409C-BE32-E72D297353CC}">
              <c16:uniqueId val="{00000007-7E9D-45BF-A80C-F7C59DD43BEB}"/>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5.13</c:v>
                </c:pt>
                <c:pt idx="2">
                  <c:v>#N/A</c:v>
                </c:pt>
                <c:pt idx="3">
                  <c:v>5.73</c:v>
                </c:pt>
                <c:pt idx="4">
                  <c:v>#N/A</c:v>
                </c:pt>
                <c:pt idx="5">
                  <c:v>6.54</c:v>
                </c:pt>
                <c:pt idx="6">
                  <c:v>#N/A</c:v>
                </c:pt>
                <c:pt idx="7">
                  <c:v>7.5</c:v>
                </c:pt>
                <c:pt idx="8">
                  <c:v>#N/A</c:v>
                </c:pt>
                <c:pt idx="9">
                  <c:v>8.4600000000000009</c:v>
                </c:pt>
              </c:numCache>
            </c:numRef>
          </c:val>
          <c:extLst>
            <c:ext xmlns:c16="http://schemas.microsoft.com/office/drawing/2014/chart" uri="{C3380CC4-5D6E-409C-BE32-E72D297353CC}">
              <c16:uniqueId val="{00000008-7E9D-45BF-A80C-F7C59DD43BEB}"/>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6.78</c:v>
                </c:pt>
                <c:pt idx="2">
                  <c:v>#N/A</c:v>
                </c:pt>
                <c:pt idx="3">
                  <c:v>7.89</c:v>
                </c:pt>
                <c:pt idx="4">
                  <c:v>#N/A</c:v>
                </c:pt>
                <c:pt idx="5">
                  <c:v>9.23</c:v>
                </c:pt>
                <c:pt idx="6">
                  <c:v>#N/A</c:v>
                </c:pt>
                <c:pt idx="7">
                  <c:v>9.61</c:v>
                </c:pt>
                <c:pt idx="8">
                  <c:v>#N/A</c:v>
                </c:pt>
                <c:pt idx="9">
                  <c:v>11.11</c:v>
                </c:pt>
              </c:numCache>
            </c:numRef>
          </c:val>
          <c:extLst>
            <c:ext xmlns:c16="http://schemas.microsoft.com/office/drawing/2014/chart" uri="{C3380CC4-5D6E-409C-BE32-E72D297353CC}">
              <c16:uniqueId val="{00000009-7E9D-45BF-A80C-F7C59DD43BEB}"/>
            </c:ext>
          </c:extLst>
        </c:ser>
        <c:dLbls>
          <c:showLegendKey val="0"/>
          <c:showVal val="0"/>
          <c:showCatName val="0"/>
          <c:showSerName val="0"/>
          <c:showPercent val="0"/>
          <c:showBubbleSize val="0"/>
        </c:dLbls>
        <c:gapWidth val="150"/>
        <c:overlap val="100"/>
        <c:axId val="281464832"/>
        <c:axId val="281466368"/>
      </c:barChart>
      <c:catAx>
        <c:axId val="281464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81466368"/>
        <c:crosses val="autoZero"/>
        <c:auto val="1"/>
        <c:lblAlgn val="ctr"/>
        <c:lblOffset val="100"/>
        <c:tickLblSkip val="1"/>
        <c:tickMarkSkip val="1"/>
        <c:noMultiLvlLbl val="0"/>
      </c:catAx>
      <c:valAx>
        <c:axId val="2814663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14648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097E-2"/>
          <c:y val="8.7976539589442848E-2"/>
          <c:w val="0.90356317136844111"/>
          <c:h val="0.63929618768328611"/>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6173</c:v>
                </c:pt>
                <c:pt idx="5">
                  <c:v>5967</c:v>
                </c:pt>
                <c:pt idx="8">
                  <c:v>5918</c:v>
                </c:pt>
                <c:pt idx="11">
                  <c:v>5892</c:v>
                </c:pt>
                <c:pt idx="14">
                  <c:v>5914</c:v>
                </c:pt>
              </c:numCache>
            </c:numRef>
          </c:val>
          <c:extLst>
            <c:ext xmlns:c16="http://schemas.microsoft.com/office/drawing/2014/chart" uri="{C3380CC4-5D6E-409C-BE32-E72D297353CC}">
              <c16:uniqueId val="{00000000-29A9-4492-A0F8-0A641A276B1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1</c:v>
                </c:pt>
                <c:pt idx="3">
                  <c:v>1</c:v>
                </c:pt>
                <c:pt idx="6">
                  <c:v>0</c:v>
                </c:pt>
                <c:pt idx="9">
                  <c:v>0</c:v>
                </c:pt>
                <c:pt idx="12">
                  <c:v>0</c:v>
                </c:pt>
              </c:numCache>
            </c:numRef>
          </c:val>
          <c:extLst>
            <c:ext xmlns:c16="http://schemas.microsoft.com/office/drawing/2014/chart" uri="{C3380CC4-5D6E-409C-BE32-E72D297353CC}">
              <c16:uniqueId val="{00000001-29A9-4492-A0F8-0A641A276B1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55</c:v>
                </c:pt>
                <c:pt idx="3">
                  <c:v>51</c:v>
                </c:pt>
                <c:pt idx="6">
                  <c:v>49</c:v>
                </c:pt>
                <c:pt idx="9">
                  <c:v>49</c:v>
                </c:pt>
                <c:pt idx="12">
                  <c:v>39</c:v>
                </c:pt>
              </c:numCache>
            </c:numRef>
          </c:val>
          <c:extLst>
            <c:ext xmlns:c16="http://schemas.microsoft.com/office/drawing/2014/chart" uri="{C3380CC4-5D6E-409C-BE32-E72D297353CC}">
              <c16:uniqueId val="{00000002-29A9-4492-A0F8-0A641A276B1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192</c:v>
                </c:pt>
                <c:pt idx="3">
                  <c:v>83</c:v>
                </c:pt>
                <c:pt idx="6">
                  <c:v>90</c:v>
                </c:pt>
                <c:pt idx="9">
                  <c:v>84</c:v>
                </c:pt>
                <c:pt idx="12">
                  <c:v>86</c:v>
                </c:pt>
              </c:numCache>
            </c:numRef>
          </c:val>
          <c:extLst>
            <c:ext xmlns:c16="http://schemas.microsoft.com/office/drawing/2014/chart" uri="{C3380CC4-5D6E-409C-BE32-E72D297353CC}">
              <c16:uniqueId val="{00000003-29A9-4492-A0F8-0A641A276B1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2340</c:v>
                </c:pt>
                <c:pt idx="3">
                  <c:v>2364</c:v>
                </c:pt>
                <c:pt idx="6">
                  <c:v>2073</c:v>
                </c:pt>
                <c:pt idx="9">
                  <c:v>2166</c:v>
                </c:pt>
                <c:pt idx="12">
                  <c:v>2122</c:v>
                </c:pt>
              </c:numCache>
            </c:numRef>
          </c:val>
          <c:extLst>
            <c:ext xmlns:c16="http://schemas.microsoft.com/office/drawing/2014/chart" uri="{C3380CC4-5D6E-409C-BE32-E72D297353CC}">
              <c16:uniqueId val="{00000004-29A9-4492-A0F8-0A641A276B1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9A9-4492-A0F8-0A641A276B1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9A9-4492-A0F8-0A641A276B1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4678</c:v>
                </c:pt>
                <c:pt idx="3">
                  <c:v>4266</c:v>
                </c:pt>
                <c:pt idx="6">
                  <c:v>4203</c:v>
                </c:pt>
                <c:pt idx="9">
                  <c:v>4215</c:v>
                </c:pt>
                <c:pt idx="12">
                  <c:v>4286</c:v>
                </c:pt>
              </c:numCache>
            </c:numRef>
          </c:val>
          <c:extLst>
            <c:ext xmlns:c16="http://schemas.microsoft.com/office/drawing/2014/chart" uri="{C3380CC4-5D6E-409C-BE32-E72D297353CC}">
              <c16:uniqueId val="{00000007-29A9-4492-A0F8-0A641A276B15}"/>
            </c:ext>
          </c:extLst>
        </c:ser>
        <c:dLbls>
          <c:showLegendKey val="0"/>
          <c:showVal val="0"/>
          <c:showCatName val="0"/>
          <c:showSerName val="0"/>
          <c:showPercent val="0"/>
          <c:showBubbleSize val="0"/>
        </c:dLbls>
        <c:gapWidth val="100"/>
        <c:overlap val="100"/>
        <c:axId val="282488832"/>
        <c:axId val="2824907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1093</c:v>
                </c:pt>
                <c:pt idx="2">
                  <c:v>#N/A</c:v>
                </c:pt>
                <c:pt idx="3">
                  <c:v>#N/A</c:v>
                </c:pt>
                <c:pt idx="4">
                  <c:v>798</c:v>
                </c:pt>
                <c:pt idx="5">
                  <c:v>#N/A</c:v>
                </c:pt>
                <c:pt idx="6">
                  <c:v>#N/A</c:v>
                </c:pt>
                <c:pt idx="7">
                  <c:v>497</c:v>
                </c:pt>
                <c:pt idx="8">
                  <c:v>#N/A</c:v>
                </c:pt>
                <c:pt idx="9">
                  <c:v>#N/A</c:v>
                </c:pt>
                <c:pt idx="10">
                  <c:v>622</c:v>
                </c:pt>
                <c:pt idx="11">
                  <c:v>#N/A</c:v>
                </c:pt>
                <c:pt idx="12">
                  <c:v>#N/A</c:v>
                </c:pt>
                <c:pt idx="13">
                  <c:v>619</c:v>
                </c:pt>
                <c:pt idx="14">
                  <c:v>#N/A</c:v>
                </c:pt>
              </c:numCache>
            </c:numRef>
          </c:val>
          <c:smooth val="0"/>
          <c:extLst>
            <c:ext xmlns:c16="http://schemas.microsoft.com/office/drawing/2014/chart" uri="{C3380CC4-5D6E-409C-BE32-E72D297353CC}">
              <c16:uniqueId val="{00000008-29A9-4492-A0F8-0A641A276B15}"/>
            </c:ext>
          </c:extLst>
        </c:ser>
        <c:dLbls>
          <c:showLegendKey val="0"/>
          <c:showVal val="0"/>
          <c:showCatName val="0"/>
          <c:showSerName val="0"/>
          <c:showPercent val="0"/>
          <c:showBubbleSize val="0"/>
        </c:dLbls>
        <c:marker val="1"/>
        <c:smooth val="0"/>
        <c:axId val="282488832"/>
        <c:axId val="282490752"/>
      </c:lineChart>
      <c:catAx>
        <c:axId val="282488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82490752"/>
        <c:crosses val="autoZero"/>
        <c:auto val="1"/>
        <c:lblAlgn val="ctr"/>
        <c:lblOffset val="100"/>
        <c:tickLblSkip val="1"/>
        <c:tickMarkSkip val="1"/>
        <c:noMultiLvlLbl val="0"/>
      </c:catAx>
      <c:valAx>
        <c:axId val="2824907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2488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773"/>
          <c:h val="0.58918212773855283"/>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56366</c:v>
                </c:pt>
                <c:pt idx="5">
                  <c:v>55977</c:v>
                </c:pt>
                <c:pt idx="8">
                  <c:v>56571</c:v>
                </c:pt>
                <c:pt idx="11">
                  <c:v>54129</c:v>
                </c:pt>
                <c:pt idx="14">
                  <c:v>52338</c:v>
                </c:pt>
              </c:numCache>
            </c:numRef>
          </c:val>
          <c:extLst>
            <c:ext xmlns:c16="http://schemas.microsoft.com/office/drawing/2014/chart" uri="{C3380CC4-5D6E-409C-BE32-E72D297353CC}">
              <c16:uniqueId val="{00000000-6116-4B92-9E78-57BFB4ACFEA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1369</c:v>
                </c:pt>
                <c:pt idx="5">
                  <c:v>1320</c:v>
                </c:pt>
                <c:pt idx="8">
                  <c:v>1186</c:v>
                </c:pt>
                <c:pt idx="11">
                  <c:v>1107</c:v>
                </c:pt>
                <c:pt idx="14">
                  <c:v>950</c:v>
                </c:pt>
              </c:numCache>
            </c:numRef>
          </c:val>
          <c:extLst>
            <c:ext xmlns:c16="http://schemas.microsoft.com/office/drawing/2014/chart" uri="{C3380CC4-5D6E-409C-BE32-E72D297353CC}">
              <c16:uniqueId val="{00000001-6116-4B92-9E78-57BFB4ACFEA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17364</c:v>
                </c:pt>
                <c:pt idx="5">
                  <c:v>18799</c:v>
                </c:pt>
                <c:pt idx="8">
                  <c:v>19090</c:v>
                </c:pt>
                <c:pt idx="11">
                  <c:v>19277</c:v>
                </c:pt>
                <c:pt idx="14">
                  <c:v>18991</c:v>
                </c:pt>
              </c:numCache>
            </c:numRef>
          </c:val>
          <c:extLst>
            <c:ext xmlns:c16="http://schemas.microsoft.com/office/drawing/2014/chart" uri="{C3380CC4-5D6E-409C-BE32-E72D297353CC}">
              <c16:uniqueId val="{00000002-6116-4B92-9E78-57BFB4ACFEA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116-4B92-9E78-57BFB4ACFEA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116-4B92-9E78-57BFB4ACFEA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116-4B92-9E78-57BFB4ACFEA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3041</c:v>
                </c:pt>
                <c:pt idx="3">
                  <c:v>2575</c:v>
                </c:pt>
                <c:pt idx="6">
                  <c:v>2375</c:v>
                </c:pt>
                <c:pt idx="9">
                  <c:v>2211</c:v>
                </c:pt>
                <c:pt idx="12">
                  <c:v>2148</c:v>
                </c:pt>
              </c:numCache>
            </c:numRef>
          </c:val>
          <c:extLst>
            <c:ext xmlns:c16="http://schemas.microsoft.com/office/drawing/2014/chart" uri="{C3380CC4-5D6E-409C-BE32-E72D297353CC}">
              <c16:uniqueId val="{00000006-6116-4B92-9E78-57BFB4ACFEA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499</c:v>
                </c:pt>
                <c:pt idx="3">
                  <c:v>939</c:v>
                </c:pt>
                <c:pt idx="6">
                  <c:v>857</c:v>
                </c:pt>
                <c:pt idx="9">
                  <c:v>799</c:v>
                </c:pt>
                <c:pt idx="12">
                  <c:v>926</c:v>
                </c:pt>
              </c:numCache>
            </c:numRef>
          </c:val>
          <c:extLst>
            <c:ext xmlns:c16="http://schemas.microsoft.com/office/drawing/2014/chart" uri="{C3380CC4-5D6E-409C-BE32-E72D297353CC}">
              <c16:uniqueId val="{00000007-6116-4B92-9E78-57BFB4ACFEA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23967</c:v>
                </c:pt>
                <c:pt idx="3">
                  <c:v>23112</c:v>
                </c:pt>
                <c:pt idx="6">
                  <c:v>21156</c:v>
                </c:pt>
                <c:pt idx="9">
                  <c:v>18677</c:v>
                </c:pt>
                <c:pt idx="12">
                  <c:v>16738</c:v>
                </c:pt>
              </c:numCache>
            </c:numRef>
          </c:val>
          <c:extLst>
            <c:ext xmlns:c16="http://schemas.microsoft.com/office/drawing/2014/chart" uri="{C3380CC4-5D6E-409C-BE32-E72D297353CC}">
              <c16:uniqueId val="{00000008-6116-4B92-9E78-57BFB4ACFEA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294</c:v>
                </c:pt>
                <c:pt idx="3">
                  <c:v>249</c:v>
                </c:pt>
                <c:pt idx="6">
                  <c:v>205</c:v>
                </c:pt>
                <c:pt idx="9">
                  <c:v>161</c:v>
                </c:pt>
                <c:pt idx="12">
                  <c:v>128</c:v>
                </c:pt>
              </c:numCache>
            </c:numRef>
          </c:val>
          <c:extLst>
            <c:ext xmlns:c16="http://schemas.microsoft.com/office/drawing/2014/chart" uri="{C3380CC4-5D6E-409C-BE32-E72D297353CC}">
              <c16:uniqueId val="{00000009-6116-4B92-9E78-57BFB4ACFEA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44133</c:v>
                </c:pt>
                <c:pt idx="3">
                  <c:v>44821</c:v>
                </c:pt>
                <c:pt idx="6">
                  <c:v>46400</c:v>
                </c:pt>
                <c:pt idx="9">
                  <c:v>44758</c:v>
                </c:pt>
                <c:pt idx="12">
                  <c:v>43493</c:v>
                </c:pt>
              </c:numCache>
            </c:numRef>
          </c:val>
          <c:extLst>
            <c:ext xmlns:c16="http://schemas.microsoft.com/office/drawing/2014/chart" uri="{C3380CC4-5D6E-409C-BE32-E72D297353CC}">
              <c16:uniqueId val="{0000000A-6116-4B92-9E78-57BFB4ACFEAF}"/>
            </c:ext>
          </c:extLst>
        </c:ser>
        <c:dLbls>
          <c:showLegendKey val="0"/>
          <c:showVal val="0"/>
          <c:showCatName val="0"/>
          <c:showSerName val="0"/>
          <c:showPercent val="0"/>
          <c:showBubbleSize val="0"/>
        </c:dLbls>
        <c:gapWidth val="100"/>
        <c:overlap val="100"/>
        <c:axId val="282662400"/>
        <c:axId val="2826643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116-4B92-9E78-57BFB4ACFEAF}"/>
            </c:ext>
          </c:extLst>
        </c:ser>
        <c:dLbls>
          <c:showLegendKey val="0"/>
          <c:showVal val="0"/>
          <c:showCatName val="0"/>
          <c:showSerName val="0"/>
          <c:showPercent val="0"/>
          <c:showBubbleSize val="0"/>
        </c:dLbls>
        <c:marker val="1"/>
        <c:smooth val="0"/>
        <c:axId val="282662400"/>
        <c:axId val="282664320"/>
      </c:lineChart>
      <c:catAx>
        <c:axId val="282662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82664320"/>
        <c:crosses val="autoZero"/>
        <c:auto val="1"/>
        <c:lblAlgn val="ctr"/>
        <c:lblOffset val="100"/>
        <c:tickLblSkip val="1"/>
        <c:tickMarkSkip val="1"/>
        <c:noMultiLvlLbl val="0"/>
      </c:catAx>
      <c:valAx>
        <c:axId val="2826643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2662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2"/>
          <c:y val="7.7726262125610929E-2"/>
          <c:w val="0.89122665696781667"/>
          <c:h val="0.85862490608254316"/>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5938</c:v>
                </c:pt>
                <c:pt idx="1">
                  <c:v>3082</c:v>
                </c:pt>
                <c:pt idx="2">
                  <c:v>3480</c:v>
                </c:pt>
              </c:numCache>
            </c:numRef>
          </c:val>
          <c:extLst>
            <c:ext xmlns:c16="http://schemas.microsoft.com/office/drawing/2014/chart" uri="{C3380CC4-5D6E-409C-BE32-E72D297353CC}">
              <c16:uniqueId val="{00000000-8B25-4411-9BEF-55EE639A8C2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6577</c:v>
                </c:pt>
                <c:pt idx="1">
                  <c:v>6105</c:v>
                </c:pt>
                <c:pt idx="2">
                  <c:v>5844</c:v>
                </c:pt>
              </c:numCache>
            </c:numRef>
          </c:val>
          <c:extLst>
            <c:ext xmlns:c16="http://schemas.microsoft.com/office/drawing/2014/chart" uri="{C3380CC4-5D6E-409C-BE32-E72D297353CC}">
              <c16:uniqueId val="{00000001-8B25-4411-9BEF-55EE639A8C2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11315</c:v>
                </c:pt>
                <c:pt idx="1">
                  <c:v>13783</c:v>
                </c:pt>
                <c:pt idx="2">
                  <c:v>13267</c:v>
                </c:pt>
              </c:numCache>
            </c:numRef>
          </c:val>
          <c:extLst>
            <c:ext xmlns:c16="http://schemas.microsoft.com/office/drawing/2014/chart" uri="{C3380CC4-5D6E-409C-BE32-E72D297353CC}">
              <c16:uniqueId val="{00000002-8B25-4411-9BEF-55EE639A8C2B}"/>
            </c:ext>
          </c:extLst>
        </c:ser>
        <c:dLbls>
          <c:showLegendKey val="0"/>
          <c:showVal val="0"/>
          <c:showCatName val="0"/>
          <c:showSerName val="0"/>
          <c:showPercent val="0"/>
          <c:showBubbleSize val="0"/>
        </c:dLbls>
        <c:gapWidth val="120"/>
        <c:overlap val="100"/>
        <c:axId val="282793856"/>
        <c:axId val="282795392"/>
      </c:barChart>
      <c:catAx>
        <c:axId val="282793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82795392"/>
        <c:crosses val="autoZero"/>
        <c:auto val="1"/>
        <c:lblAlgn val="ctr"/>
        <c:lblOffset val="100"/>
        <c:tickLblSkip val="1"/>
        <c:tickMarkSkip val="1"/>
        <c:noMultiLvlLbl val="0"/>
      </c:catAx>
      <c:valAx>
        <c:axId val="28279539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82793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{E6105279-2CF9-4CC2-91F2-D3D2634D40DF}</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CA58-40E0-98A1-E909FC80818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{04BFBC45-3BB0-403E-AA52-8123C9BB04A5}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A58-40E0-98A1-E909FC80818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{C85DEA6B-A515-47EF-9DA3-325E846D842C}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A58-40E0-98A1-E909FC80818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{A5E89529-E170-4161-AE99-74F8DF44F432}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A58-40E0-98A1-E909FC80818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{73201413-1EB0-40AA-BDB2-21161F5939D8}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A58-40E0-98A1-E909FC808185}"/>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{A6C84E8C-FB1E-488B-B0F8-54926D4BF578}</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CA58-40E0-98A1-E909FC808185}"/>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{2C3BFEF2-5DAF-4956-AAD4-A5F65E0CC7F2}</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CA58-40E0-98A1-E909FC808185}"/>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{85140762-457D-4B84-B4EC-BA9EA2A06EA9}</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CA58-40E0-98A1-E909FC808185}"/>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{02C9E5B3-E8E6-4EE5-8162-AC5908E5DBEB}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CA58-40E0-98A1-E909FC80818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59.4</c:v>
                </c:pt>
                <c:pt idx="16">
                  <c:v>59.3</c:v>
                </c:pt>
                <c:pt idx="24">
                  <c:v>65</c:v>
                </c:pt>
                <c:pt idx="32">
                  <c:v>67.900000000000006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CA58-40E0-98A1-E909FC80818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{2E42CDE2-6C02-4A80-A724-999637C2F1FB}</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CA58-40E0-98A1-E909FC80818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{756B5C5E-0B92-4ABC-B141-EAED66FE4660}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A58-40E0-98A1-E909FC80818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{742C87FE-C296-4EA0-99C3-EEED5443DE16}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A58-40E0-98A1-E909FC80818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{7547EF17-F5D7-463E-90C1-A1A46817AF5C}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A58-40E0-98A1-E909FC80818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{10B3D5C6-FA2F-45BD-95F3-48A430933705}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A58-40E0-98A1-E909FC808185}"/>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{E206E1B7-F6DE-4DB6-87B2-788CF34962BC}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CA58-40E0-98A1-E909FC808185}"/>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{F5EA3DC1-A125-4EB4-A6EE-7DF3F14D06D4}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CA58-40E0-98A1-E909FC808185}"/>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{62B7DC48-BE7F-4CB0-9F14-C0CE833CDB4D}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CA58-40E0-98A1-E909FC808185}"/>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{894A7AE9-DC64-46C4-85C9-D2A1A5E3CF96}</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CA58-40E0-98A1-E909FC80818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55.2</c:v>
                </c:pt>
                <c:pt idx="16">
                  <c:v>57.2</c:v>
                </c:pt>
                <c:pt idx="24">
                  <c:v>58.5</c:v>
                </c:pt>
                <c:pt idx="32">
                  <c:v>59.9</c:v>
                </c:pt>
              </c:numCache>
            </c:numRef>
          </c:xVal>
          <c:yVal>
            <c:numRef>
              <c:f>公会計指標分析・財政指標組合せ分析表!$BP$55:$DC$55</c:f>
              <c:numCache>
                <c:formatCode>#,##0.0;"▲ "#,##0.0</c:formatCode>
                <c:ptCount val="40"/>
                <c:pt idx="8">
                  <c:v>37.299999999999997</c:v>
                </c:pt>
                <c:pt idx="16">
                  <c:v>33.1</c:v>
                </c:pt>
                <c:pt idx="24">
                  <c:v>31.3</c:v>
                </c:pt>
                <c:pt idx="32">
                  <c:v>25.3</c:v>
                </c:pt>
              </c:numCache>
            </c:numRef>
          </c:yVal>
          <c:smooth val="0"/>
          <c:extLst>
            <c:ext xmlns:c16="http://schemas.microsoft.com/office/drawing/2014/chart" uri="{C3380CC4-5D6E-409C-BE32-E72D297353CC}">
              <c16:uniqueId val="{00000013-CA58-40E0-98A1-E909FC808185}"/>
            </c:ext>
          </c:extLst>
        </c:ser>
        <c:dLbls>
          <c:showLegendKey val="0"/>
          <c:showVal val="1"/>
          <c:showCatName val="0"/>
          <c:showSerName val="0"/>
          <c:showPercent val="0"/>
          <c:showBubbleSize val="0"/>
        </c:dLbls>
        <c:axId val="46179840"/>
        <c:axId val="46181760"/>
      </c:scatterChart>
      <c:valAx>
        <c:axId val="46179840"/>
        <c:scaling>
          <c:orientation val="minMax"/>
          <c:max val="60.300000000000004"/>
          <c:min val="54.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0"/>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{7F1FAAB2-08B2-475B-8A80-7BF6140FFDBA}</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EA60-4B4A-A3F1-95300A065EB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{25357E40-CF1A-4676-B33A-D43529E45EE0}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A60-4B4A-A3F1-95300A065EB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{FB3F5AA7-10A5-4615-B4D1-81DFD7A07161}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A60-4B4A-A3F1-95300A065EB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{3A338211-CA93-44F5-B8FC-90DD94DD49D7}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A60-4B4A-A3F1-95300A065EB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{A635CACF-93DA-4481-A7C9-D42AFD72FBD1}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A60-4B4A-A3F1-95300A065EB0}"/>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{F15F2BC3-DE08-4598-B415-6E61E2E05B2E}</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EA60-4B4A-A3F1-95300A065EB0}"/>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{E5763071-5B68-40ED-8CBC-E5D0AB4E9415}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EA60-4B4A-A3F1-95300A065EB0}"/>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{1509242D-D9D4-4B7E-AA6D-46AA3BEA8608}</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EA60-4B4A-A3F1-95300A065EB0}"/>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{E476BFF4-5240-477F-9970-34534778FD46}</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EA60-4B4A-A3F1-95300A065EB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7.2</c:v>
                </c:pt>
                <c:pt idx="8">
                  <c:v>6.1</c:v>
                </c:pt>
                <c:pt idx="16">
                  <c:v>4.7</c:v>
                </c:pt>
                <c:pt idx="24">
                  <c:v>3.9</c:v>
                </c:pt>
                <c:pt idx="32">
                  <c:v>3.7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EA60-4B4A-A3F1-95300A065EB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{5E8EDB3D-0BA2-4087-A81B-02AE2618B1AA}</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EA60-4B4A-A3F1-95300A065EB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{2D6DB8E3-1FDD-4938-B966-A57C89A8827E}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A60-4B4A-A3F1-95300A065EB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{98CC2730-4147-4CF3-96DB-E09456421DBC}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A60-4B4A-A3F1-95300A065EB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{C3B9D6D0-65E2-48D2-976B-F77991D7F2BC}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A60-4B4A-A3F1-95300A065EB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{D98C1721-15AF-475F-9C67-C0FFEEC5B386}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A60-4B4A-A3F1-95300A065EB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{4D6500D5-C485-4A02-83BE-7639517E6D70}</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EA60-4B4A-A3F1-95300A065EB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{22DA0112-03EA-4288-8687-D8EA49A1497B}</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EA60-4B4A-A3F1-95300A065EB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{D6172E3B-4FCE-4F82-A33D-6A46519ED482}</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EA60-4B4A-A3F1-95300A065EB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{E15668DB-7D96-4EA3-80DF-B96238E2AFE0}</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EA60-4B4A-A3F1-95300A065EB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7.8</c:v>
                </c:pt>
                <c:pt idx="16">
                  <c:v>7.5</c:v>
                </c:pt>
                <c:pt idx="24">
                  <c:v>7.2</c:v>
                </c:pt>
                <c:pt idx="32">
                  <c:v>6.9</c:v>
                </c:pt>
              </c:numCache>
            </c:numRef>
          </c:xVal>
          <c:yVal>
            <c:numRef>
              <c:f>公会計指標分析・財政指標組合せ分析表!$BP$77:$DC$77</c:f>
              <c:numCache>
                <c:formatCode>#,##0.0;"▲ "#,##0.0</c:formatCode>
                <c:ptCount val="40"/>
                <c:pt idx="0">
                  <c:v>33</c:v>
                </c:pt>
                <c:pt idx="8">
                  <c:v>37.299999999999997</c:v>
                </c:pt>
                <c:pt idx="16">
                  <c:v>33.1</c:v>
                </c:pt>
                <c:pt idx="24">
                  <c:v>31.3</c:v>
                </c:pt>
                <c:pt idx="32">
                  <c:v>25.3</c:v>
                </c:pt>
              </c:numCache>
            </c:numRef>
          </c:yVal>
          <c:smooth val="0"/>
          <c:extLst>
            <c:ext xmlns:c16="http://schemas.microsoft.com/office/drawing/2014/chart" uri="{C3380CC4-5D6E-409C-BE32-E72D297353CC}">
              <c16:uniqueId val="{00000013-EA60-4B4A-A3F1-95300A065EB0}"/>
            </c:ext>
          </c:extLst>
        </c:ser>
        <c:dLbls>
          <c:showLegendKey val="0"/>
          <c:showVal val="1"/>
          <c:showCatName val="0"/>
          <c:showSerName val="0"/>
          <c:showPercent val="0"/>
          <c:showBubbleSize val="0"/>
        </c:dLbls>
        <c:axId val="84219776"/>
        <c:axId val="84234240"/>
      </c:scatterChart>
      <c:valAx>
        <c:axId val="84219776"/>
        <c:scaling>
          <c:orientation val="minMax"/>
          <c:max val="8.6999999999999993"/>
          <c:min val="6.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0"/>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富山県南砺市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latin typeface="+mn-lt"/>
              <a:ea typeface="+mn-ea"/>
              <a:cs typeface="+mn-cs"/>
            </a:rPr>
            <a:t>元利償還金は、</a:t>
          </a:r>
          <a:r>
            <a:rPr kumimoji="1" lang="ja-JP" altLang="en-US" sz="1100">
              <a:solidFill>
                <a:sysClr val="windowText" lastClr="000000"/>
              </a:solidFill>
              <a:latin typeface="+mn-lt"/>
              <a:ea typeface="+mn-ea"/>
              <a:cs typeface="+mn-cs"/>
            </a:rPr>
            <a:t>令和</a:t>
          </a:r>
          <a:r>
            <a:rPr kumimoji="1" lang="ja-JP" altLang="ja-JP" sz="1100">
              <a:solidFill>
                <a:sysClr val="windowText" lastClr="000000"/>
              </a:solidFill>
              <a:latin typeface="+mn-lt"/>
              <a:ea typeface="+mn-ea"/>
              <a:cs typeface="+mn-cs"/>
            </a:rPr>
            <a:t>４年にピークを迎える見通しであるが、近年の決算剰余金による繰上償還により平成</a:t>
          </a:r>
          <a:r>
            <a:rPr kumimoji="1" lang="ja-JP" altLang="en-US" sz="1100">
              <a:solidFill>
                <a:sysClr val="windowText" lastClr="000000"/>
              </a:solidFill>
              <a:latin typeface="+mn-lt"/>
              <a:ea typeface="+mn-ea"/>
              <a:cs typeface="+mn-cs"/>
            </a:rPr>
            <a:t>３０</a:t>
          </a:r>
          <a:r>
            <a:rPr kumimoji="1" lang="ja-JP" altLang="ja-JP" sz="1100">
              <a:solidFill>
                <a:sysClr val="windowText" lastClr="000000"/>
              </a:solidFill>
              <a:latin typeface="+mn-lt"/>
              <a:ea typeface="+mn-ea"/>
              <a:cs typeface="+mn-cs"/>
            </a:rPr>
            <a:t>年度は横ばいとなった。</a:t>
          </a:r>
          <a:endParaRPr kumimoji="1" lang="en-US" altLang="ja-JP" sz="1100">
            <a:solidFill>
              <a:sysClr val="windowText" lastClr="000000"/>
            </a:solidFill>
            <a:latin typeface="+mn-lt"/>
            <a:ea typeface="+mn-ea"/>
            <a:cs typeface="+mn-cs"/>
          </a:endParaRPr>
        </a:p>
        <a:p>
          <a:endParaRPr lang="en-US" altLang="ja-JP" sz="1100">
            <a:solidFill>
              <a:sysClr val="windowText" lastClr="000000"/>
            </a:solidFill>
            <a:latin typeface="+mn-lt"/>
            <a:ea typeface="+mn-ea"/>
            <a:cs typeface="+mn-cs"/>
          </a:endParaRPr>
        </a:p>
        <a:p>
          <a:pPr eaLnBrk="1" fontAlgn="auto" latinLnBrk="0" hangingPunct="1"/>
          <a:r>
            <a:rPr kumimoji="1" lang="ja-JP" altLang="ja-JP" sz="1100">
              <a:solidFill>
                <a:sysClr val="windowText" lastClr="000000"/>
              </a:solidFill>
              <a:latin typeface="+mn-lt"/>
              <a:ea typeface="+mn-ea"/>
              <a:cs typeface="+mn-cs"/>
            </a:rPr>
            <a:t>今後、</a:t>
          </a:r>
          <a:r>
            <a:rPr lang="ja-JP" altLang="ja-JP" sz="1100" baseline="0">
              <a:solidFill>
                <a:sysClr val="windowText" lastClr="000000"/>
              </a:solidFill>
              <a:latin typeface="+mn-lt"/>
              <a:ea typeface="+mn-ea"/>
              <a:cs typeface="+mn-cs"/>
            </a:rPr>
            <a:t>合併特例債が</a:t>
          </a:r>
          <a:r>
            <a:rPr lang="ja-JP" altLang="en-US" sz="1100" baseline="0">
              <a:solidFill>
                <a:sysClr val="windowText" lastClr="000000"/>
              </a:solidFill>
              <a:latin typeface="+mn-lt"/>
              <a:ea typeface="+mn-ea"/>
              <a:cs typeface="+mn-cs"/>
            </a:rPr>
            <a:t>令和元</a:t>
          </a:r>
          <a:r>
            <a:rPr lang="ja-JP" altLang="ja-JP" sz="1100" baseline="0">
              <a:solidFill>
                <a:sysClr val="windowText" lastClr="000000"/>
              </a:solidFill>
              <a:latin typeface="+mn-lt"/>
              <a:ea typeface="+mn-ea"/>
              <a:cs typeface="+mn-cs"/>
            </a:rPr>
            <a:t>年度中に発行限度額に達する見込みであることから発行額に減少が見込まれるものの、今後も</a:t>
          </a:r>
          <a:r>
            <a:rPr kumimoji="1" lang="ja-JP" altLang="ja-JP" sz="1100">
              <a:solidFill>
                <a:sysClr val="windowText" lastClr="000000"/>
              </a:solidFill>
              <a:latin typeface="+mn-lt"/>
              <a:ea typeface="+mn-ea"/>
              <a:cs typeface="+mn-cs"/>
            </a:rPr>
            <a:t>小中学校の大規模改修等の大型事業に係る起債を予定していることから、元利償還金は微減傾向で推移することが見込まれる。</a:t>
          </a:r>
          <a:endParaRPr lang="ja-JP" altLang="ja-JP" sz="1100">
            <a:solidFill>
              <a:sysClr val="windowText" lastClr="000000"/>
            </a:solidFill>
            <a:latin typeface="+mn-lt"/>
            <a:ea typeface="+mn-ea"/>
            <a:cs typeface="+mn-cs"/>
          </a:endParaRPr>
        </a:p>
        <a:p>
          <a:endParaRPr lang="ja-JP" altLang="ja-JP" sz="1100">
            <a:solidFill>
              <a:sysClr val="windowText" lastClr="000000"/>
            </a:solidFill>
            <a:latin typeface="+mn-lt"/>
            <a:ea typeface="+mn-ea"/>
            <a:cs typeface="+mn-cs"/>
          </a:endParaRPr>
        </a:p>
        <a:p>
          <a:r>
            <a:rPr kumimoji="1" lang="ja-JP" altLang="ja-JP" sz="1100">
              <a:solidFill>
                <a:sysClr val="windowText" lastClr="000000"/>
              </a:solidFill>
              <a:latin typeface="+mn-lt"/>
              <a:ea typeface="+mn-ea"/>
              <a:cs typeface="+mn-cs"/>
            </a:rPr>
            <a:t>公営企業債の元利償還金に対する繰入金は、水道事業及び下水道事業で今後も管路更新及び処理場の維持補修等建設改良費の支出が見込まれることから、</a:t>
          </a:r>
          <a:r>
            <a:rPr kumimoji="1" lang="ja-JP" altLang="en-US" sz="1100">
              <a:solidFill>
                <a:sysClr val="windowText" lastClr="000000"/>
              </a:solidFill>
              <a:latin typeface="+mn-lt"/>
              <a:ea typeface="+mn-ea"/>
              <a:cs typeface="+mn-cs"/>
            </a:rPr>
            <a:t>同判断比率の急激な上昇に留意し、健全な財政運営の維持に努める。</a:t>
          </a:r>
          <a:endParaRPr kumimoji="1" lang="en-US" altLang="ja-JP" sz="1100">
            <a:solidFill>
              <a:sysClr val="windowText" lastClr="000000"/>
            </a:solidFill>
            <a:latin typeface="+mn-lt"/>
            <a:ea typeface="+mn-ea"/>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満期一括償還地方債については、借入を行っていないため、ゼロとなっている。今後も借入の予定は無い。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富山県南砺市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900" baseline="0">
              <a:solidFill>
                <a:sysClr val="windowText" lastClr="000000"/>
              </a:solidFill>
              <a:latin typeface="+mn-lt"/>
              <a:ea typeface="+mn-ea"/>
              <a:cs typeface="+mn-cs"/>
            </a:rPr>
            <a:t>地方債については、クリエイタープラザ等の大型事業がピークを迎えた平成２８年度以降は発行額が減少に転じており、現在高も減少している。また、合併特例債ほか基準財政需要額算入率の高い地方債の活用により、将来負担額を抑えられているが、今後、</a:t>
          </a:r>
          <a:r>
            <a:rPr lang="ja-JP" altLang="en-US" sz="900" baseline="0">
              <a:solidFill>
                <a:sysClr val="windowText" lastClr="000000"/>
              </a:solidFill>
              <a:latin typeface="+mn-lt"/>
              <a:ea typeface="+mn-ea"/>
              <a:cs typeface="+mn-cs"/>
            </a:rPr>
            <a:t>令和元</a:t>
          </a:r>
          <a:r>
            <a:rPr lang="ja-JP" altLang="ja-JP" sz="900" baseline="0">
              <a:solidFill>
                <a:sysClr val="windowText" lastClr="000000"/>
              </a:solidFill>
              <a:latin typeface="+mn-lt"/>
              <a:ea typeface="+mn-ea"/>
              <a:cs typeface="+mn-cs"/>
            </a:rPr>
            <a:t>年度で合併特例債の発行限度額に達することから、建設事業の抑制</a:t>
          </a:r>
          <a:r>
            <a:rPr lang="ja-JP" altLang="en-US" sz="900" baseline="0">
              <a:solidFill>
                <a:sysClr val="windowText" lastClr="000000"/>
              </a:solidFill>
              <a:latin typeface="+mn-lt"/>
              <a:ea typeface="+mn-ea"/>
              <a:cs typeface="+mn-cs"/>
            </a:rPr>
            <a:t>し、地方債発行額を抑えることが</a:t>
          </a:r>
          <a:r>
            <a:rPr lang="ja-JP" altLang="ja-JP" sz="900" baseline="0">
              <a:solidFill>
                <a:sysClr val="windowText" lastClr="000000"/>
              </a:solidFill>
              <a:latin typeface="+mn-lt"/>
              <a:ea typeface="+mn-ea"/>
              <a:cs typeface="+mn-cs"/>
            </a:rPr>
            <a:t>、健全な財政運営を行うポイントとなる。</a:t>
          </a:r>
          <a:endParaRPr lang="ja-JP" altLang="ja-JP" sz="900">
            <a:solidFill>
              <a:sysClr val="windowText" lastClr="000000"/>
            </a:solidFill>
            <a:latin typeface="+mn-lt"/>
            <a:ea typeface="+mn-ea"/>
            <a:cs typeface="+mn-cs"/>
          </a:endParaRPr>
        </a:p>
        <a:p>
          <a:pPr fontAlgn="base"/>
          <a:endParaRPr lang="en-US" altLang="ja-JP" sz="900" baseline="0">
            <a:solidFill>
              <a:sysClr val="windowText" lastClr="000000"/>
            </a:solidFill>
            <a:latin typeface="+mn-lt"/>
            <a:ea typeface="+mn-ea"/>
            <a:cs typeface="+mn-cs"/>
          </a:endParaRPr>
        </a:p>
        <a:p>
          <a:pPr eaLnBrk="1" fontAlgn="base" latinLnBrk="0" hangingPunct="1"/>
          <a:r>
            <a:rPr kumimoji="1" lang="ja-JP" altLang="ja-JP" sz="900">
              <a:solidFill>
                <a:sysClr val="windowText" lastClr="000000"/>
              </a:solidFill>
              <a:latin typeface="+mn-lt"/>
              <a:ea typeface="+mn-ea"/>
              <a:cs typeface="+mn-cs"/>
            </a:rPr>
            <a:t>公営企業債の起債残高に対する将来負担額は、減少傾向にあるものの、水道事業及び下水道事業で今後も管路更新及び処理場の維持補修等建設改良費の支出が見込まれることから、引き続き同水準が見込まれる。</a:t>
          </a:r>
          <a:endParaRPr lang="en-US" altLang="ja-JP" sz="900" baseline="0">
            <a:solidFill>
              <a:sysClr val="windowText" lastClr="000000"/>
            </a:solidFill>
            <a:latin typeface="+mn-lt"/>
            <a:ea typeface="+mn-ea"/>
            <a:cs typeface="+mn-cs"/>
          </a:endParaRPr>
        </a:p>
        <a:p>
          <a:pPr fontAlgn="base"/>
          <a:endParaRPr kumimoji="1" lang="en-US" altLang="ja-JP" sz="900" baseline="0">
            <a:solidFill>
              <a:sysClr val="windowText" lastClr="000000"/>
            </a:solidFill>
            <a:latin typeface="+mn-lt"/>
            <a:ea typeface="+mn-ea"/>
            <a:cs typeface="+mn-cs"/>
          </a:endParaRPr>
        </a:p>
        <a:p>
          <a:r>
            <a:rPr kumimoji="1" lang="ja-JP" altLang="en-US" sz="900" baseline="0">
              <a:solidFill>
                <a:sysClr val="windowText" lastClr="000000"/>
              </a:solidFill>
              <a:latin typeface="+mn-lt"/>
              <a:ea typeface="+mn-ea"/>
              <a:cs typeface="+mn-cs"/>
            </a:rPr>
            <a:t>充当可能</a:t>
          </a:r>
          <a:r>
            <a:rPr kumimoji="1" lang="ja-JP" altLang="ja-JP" sz="900" baseline="0">
              <a:solidFill>
                <a:sysClr val="windowText" lastClr="000000"/>
              </a:solidFill>
              <a:latin typeface="+mn-lt"/>
              <a:ea typeface="+mn-ea"/>
              <a:cs typeface="+mn-cs"/>
            </a:rPr>
            <a:t>基金については</a:t>
          </a:r>
          <a:r>
            <a:rPr kumimoji="1" lang="ja-JP" altLang="en-US" sz="900" baseline="0">
              <a:solidFill>
                <a:sysClr val="windowText" lastClr="000000"/>
              </a:solidFill>
              <a:latin typeface="+mn-lt"/>
              <a:ea typeface="+mn-ea"/>
              <a:cs typeface="+mn-cs"/>
            </a:rPr>
            <a:t>微減となったが、引き続き</a:t>
          </a:r>
          <a:r>
            <a:rPr kumimoji="1" lang="ja-JP" altLang="ja-JP" sz="900" baseline="0">
              <a:solidFill>
                <a:sysClr val="windowText" lastClr="000000"/>
              </a:solidFill>
              <a:latin typeface="+mn-lt"/>
              <a:ea typeface="+mn-ea"/>
              <a:cs typeface="+mn-cs"/>
            </a:rPr>
            <a:t>充当可能財源</a:t>
          </a:r>
          <a:r>
            <a:rPr kumimoji="1" lang="ja-JP" altLang="en-US" sz="900" baseline="0">
              <a:solidFill>
                <a:sysClr val="windowText" lastClr="000000"/>
              </a:solidFill>
              <a:latin typeface="+mn-lt"/>
              <a:ea typeface="+mn-ea"/>
              <a:cs typeface="+mn-cs"/>
            </a:rPr>
            <a:t>は</a:t>
          </a:r>
          <a:r>
            <a:rPr kumimoji="1" lang="ja-JP" altLang="ja-JP" sz="900" baseline="0">
              <a:solidFill>
                <a:sysClr val="windowText" lastClr="000000"/>
              </a:solidFill>
              <a:latin typeface="+mn-lt"/>
              <a:ea typeface="+mn-ea"/>
              <a:cs typeface="+mn-cs"/>
            </a:rPr>
            <a:t>多</a:t>
          </a:r>
          <a:r>
            <a:rPr kumimoji="1" lang="ja-JP" altLang="en-US" sz="900" baseline="0">
              <a:solidFill>
                <a:sysClr val="windowText" lastClr="000000"/>
              </a:solidFill>
              <a:latin typeface="+mn-lt"/>
              <a:ea typeface="+mn-ea"/>
              <a:cs typeface="+mn-cs"/>
            </a:rPr>
            <a:t>い。これは</a:t>
          </a:r>
          <a:r>
            <a:rPr kumimoji="1" lang="ja-JP" altLang="ja-JP" sz="900" baseline="0">
              <a:solidFill>
                <a:sysClr val="windowText" lastClr="000000"/>
              </a:solidFill>
              <a:latin typeface="+mn-lt"/>
              <a:ea typeface="+mn-ea"/>
              <a:cs typeface="+mn-cs"/>
            </a:rPr>
            <a:t>公共施設再編基金等、将来市の負担が見込まれる経費にかかる特定目的基金を設置していることによる。</a:t>
          </a:r>
          <a:endParaRPr lang="ja-JP" altLang="ja-JP" sz="900">
            <a:solidFill>
              <a:sysClr val="windowText" lastClr="000000"/>
            </a:solidFill>
            <a:latin typeface="+mn-lt"/>
            <a:ea typeface="+mn-ea"/>
            <a:cs typeface="+mn-cs"/>
          </a:endParaRPr>
        </a:p>
        <a:p>
          <a:pPr eaLnBrk="1" fontAlgn="base" latinLnBrk="0" hangingPunct="1"/>
          <a:endParaRPr kumimoji="1" lang="en-US" altLang="ja-JP" sz="900" baseline="0">
            <a:solidFill>
              <a:sysClr val="windowText" lastClr="000000"/>
            </a:solidFill>
            <a:latin typeface="+mn-lt"/>
            <a:ea typeface="+mn-ea"/>
            <a:cs typeface="+mn-cs"/>
          </a:endParaRPr>
        </a:p>
        <a:p>
          <a:pPr eaLnBrk="1" fontAlgn="auto" latinLnBrk="0" hangingPunct="1"/>
          <a:r>
            <a:rPr kumimoji="1" lang="ja-JP" altLang="ja-JP" sz="900">
              <a:solidFill>
                <a:sysClr val="windowText" lastClr="000000"/>
              </a:solidFill>
              <a:latin typeface="+mn-lt"/>
              <a:ea typeface="+mn-ea"/>
              <a:cs typeface="+mn-cs"/>
            </a:rPr>
            <a:t>今後は、</a:t>
          </a:r>
          <a:r>
            <a:rPr kumimoji="1" lang="ja-JP" altLang="en-US" sz="900">
              <a:solidFill>
                <a:sysClr val="windowText" lastClr="000000"/>
              </a:solidFill>
              <a:latin typeface="+mn-lt"/>
              <a:ea typeface="+mn-ea"/>
              <a:cs typeface="+mn-cs"/>
            </a:rPr>
            <a:t>令和</a:t>
          </a:r>
          <a:r>
            <a:rPr kumimoji="1" lang="ja-JP" altLang="ja-JP" sz="900">
              <a:solidFill>
                <a:sysClr val="windowText" lastClr="000000"/>
              </a:solidFill>
              <a:latin typeface="+mn-lt"/>
              <a:ea typeface="+mn-ea"/>
              <a:cs typeface="+mn-cs"/>
            </a:rPr>
            <a:t>２年度から普通交付税が一本算定となることから、従前の予算規模では、一般財源が大幅に不足し、対応として基金の取崩しが必要となってくるなど、将来負担比率上昇の要素がある。辺地債・過疎債など有利な地方債の活用と、事業の厳選により予算規模の圧縮に努める。</a:t>
          </a:r>
          <a:endParaRPr lang="ja-JP" altLang="ja-JP" sz="900">
            <a:solidFill>
              <a:sysClr val="windowText" lastClr="000000"/>
            </a:solidFill>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富山県南砺市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mn-lt"/>
              <a:ea typeface="+mn-ea"/>
              <a:cs typeface="+mn-cs"/>
            </a:rPr>
            <a:t>（</a:t>
          </a:r>
          <a:r>
            <a:rPr kumimoji="1" lang="ja-JP" altLang="ja-JP" sz="1100">
              <a:solidFill>
                <a:sysClr val="windowText" lastClr="000000"/>
              </a:solidFill>
              <a:latin typeface="+mn-lt"/>
              <a:ea typeface="+mn-ea"/>
              <a:cs typeface="+mn-cs"/>
            </a:rPr>
            <a:t>増減理由）</a:t>
          </a:r>
          <a:endParaRPr kumimoji="1" lang="en-US" altLang="ja-JP" sz="1100">
            <a:solidFill>
              <a:sysClr val="windowText" lastClr="000000"/>
            </a:solidFill>
            <a:latin typeface="+mn-lt"/>
            <a:ea typeface="+mn-ea"/>
            <a:cs typeface="+mn-cs"/>
          </a:endParaRPr>
        </a:p>
        <a:p>
          <a:r>
            <a:rPr kumimoji="1" lang="ja-JP" altLang="en-US" sz="1100">
              <a:solidFill>
                <a:sysClr val="windowText" lastClr="000000"/>
              </a:solidFill>
              <a:latin typeface="+mn-lt"/>
              <a:ea typeface="+mn-ea"/>
              <a:cs typeface="+mn-cs"/>
            </a:rPr>
            <a:t>平成３０年度は、公債費の負担負担平準化を図るため、減債基金を２８３百万円、保育料軽減（無償化）事業や出生祝金事業など、子育てしやすい環境整備のため、２０１百万円などを取り崩し、基金残高は、全基金総総額で３７９百万円の減少となった。</a:t>
          </a:r>
          <a:endParaRPr kumimoji="1" lang="en-US" altLang="ja-JP" sz="1100">
            <a:solidFill>
              <a:sysClr val="windowText" lastClr="000000"/>
            </a:solidFill>
            <a:latin typeface="+mn-lt"/>
            <a:ea typeface="+mn-ea"/>
            <a:cs typeface="+mn-cs"/>
          </a:endParaRPr>
        </a:p>
        <a:p>
          <a:endParaRPr kumimoji="1" lang="en-US" altLang="ja-JP" sz="1100">
            <a:solidFill>
              <a:srgbClr val="FF0000"/>
            </a:solidFill>
            <a:latin typeface="+mn-lt"/>
            <a:ea typeface="+mn-ea"/>
            <a:cs typeface="+mn-cs"/>
          </a:endParaRPr>
        </a:p>
        <a:p>
          <a:r>
            <a:rPr kumimoji="1" lang="ja-JP" altLang="en-US" sz="1100">
              <a:solidFill>
                <a:sysClr val="windowText" lastClr="000000"/>
              </a:solidFill>
              <a:latin typeface="+mn-lt"/>
              <a:ea typeface="+mn-ea"/>
              <a:cs typeface="+mn-cs"/>
            </a:rPr>
            <a:t>また、果実運用基金であった、産業振興基金、生涯学習基金、学校教育振興基金、文化振興基金、スポーツ振興基金を新設の商工観光基金とこども未来創造基金に組み替えを行い、今後もさらなる基金の有効活用を図る。</a:t>
          </a:r>
          <a:endParaRPr kumimoji="1" lang="en-US" altLang="ja-JP" sz="1100">
            <a:solidFill>
              <a:sysClr val="windowText" lastClr="000000"/>
            </a:solidFill>
            <a:latin typeface="+mn-lt"/>
            <a:ea typeface="+mn-ea"/>
            <a:cs typeface="+mn-cs"/>
          </a:endParaRPr>
        </a:p>
        <a:p>
          <a:endParaRPr kumimoji="1" lang="en-US" altLang="ja-JP" sz="1100">
            <a:solidFill>
              <a:sysClr val="windowText" lastClr="000000"/>
            </a:solidFill>
            <a:latin typeface="+mn-lt"/>
            <a:ea typeface="+mn-ea"/>
            <a:cs typeface="+mn-cs"/>
          </a:endParaRPr>
        </a:p>
        <a:p>
          <a:endParaRPr kumimoji="1" lang="en-US" altLang="ja-JP" sz="1100">
            <a:solidFill>
              <a:sysClr val="windowText" lastClr="000000"/>
            </a:solidFill>
            <a:latin typeface="+mn-lt"/>
            <a:ea typeface="+mn-ea"/>
            <a:cs typeface="+mn-cs"/>
          </a:endParaRPr>
        </a:p>
        <a:p>
          <a:r>
            <a:rPr kumimoji="1" lang="ja-JP" altLang="ja-JP" sz="1100">
              <a:solidFill>
                <a:sysClr val="windowText" lastClr="000000"/>
              </a:solidFill>
              <a:latin typeface="+mn-lt"/>
              <a:ea typeface="+mn-ea"/>
              <a:cs typeface="+mn-cs"/>
            </a:rPr>
            <a:t>（今後の方針）</a:t>
          </a:r>
          <a:endParaRPr kumimoji="1" lang="en-US" altLang="ja-JP" sz="1100">
            <a:solidFill>
              <a:sysClr val="windowText" lastClr="000000"/>
            </a:solidFill>
            <a:latin typeface="+mn-lt"/>
            <a:ea typeface="+mn-ea"/>
            <a:cs typeface="+mn-cs"/>
          </a:endParaRPr>
        </a:p>
        <a:p>
          <a:r>
            <a:rPr kumimoji="1" lang="ja-JP" altLang="ja-JP" sz="1100">
              <a:solidFill>
                <a:sysClr val="windowText" lastClr="000000"/>
              </a:solidFill>
              <a:latin typeface="+mn-lt"/>
              <a:ea typeface="+mn-ea"/>
              <a:cs typeface="+mn-cs"/>
            </a:rPr>
            <a:t>今後の中長期的な財政見通しでは、</a:t>
          </a:r>
          <a:r>
            <a:rPr kumimoji="1" lang="ja-JP" altLang="en-US" sz="1100">
              <a:solidFill>
                <a:sysClr val="windowText" lastClr="000000"/>
              </a:solidFill>
              <a:latin typeface="+mn-lt"/>
              <a:ea typeface="+mn-ea"/>
              <a:cs typeface="+mn-cs"/>
            </a:rPr>
            <a:t>普通交付税が令和元年度をもって、合併による特例期間が終了し、令和３年度には令和２年度実施の国勢調査人口の反映による歳入減少が見込まれる。加えて、大型建設事業の財源として発行してきた公債費が令和４年度にピークを迎えることから、</a:t>
          </a:r>
          <a:r>
            <a:rPr kumimoji="1" lang="ja-JP" altLang="ja-JP" sz="1100">
              <a:solidFill>
                <a:sysClr val="windowText" lastClr="000000"/>
              </a:solidFill>
              <a:latin typeface="+mn-lt"/>
              <a:ea typeface="+mn-ea"/>
              <a:cs typeface="+mn-cs"/>
            </a:rPr>
            <a:t>恒常的な一般財源不足</a:t>
          </a:r>
          <a:r>
            <a:rPr kumimoji="1" lang="ja-JP" altLang="en-US" sz="1100">
              <a:solidFill>
                <a:sysClr val="windowText" lastClr="000000"/>
              </a:solidFill>
              <a:latin typeface="+mn-lt"/>
              <a:ea typeface="+mn-ea"/>
              <a:cs typeface="+mn-cs"/>
            </a:rPr>
            <a:t>が懸念されるため、</a:t>
          </a:r>
          <a:r>
            <a:rPr kumimoji="1" lang="ja-JP" altLang="ja-JP" sz="1100">
              <a:solidFill>
                <a:sysClr val="windowText" lastClr="000000"/>
              </a:solidFill>
              <a:latin typeface="+mn-lt"/>
              <a:ea typeface="+mn-ea"/>
              <a:cs typeface="+mn-cs"/>
            </a:rPr>
            <a:t>聖域を設けることなく強力に行財政改革を継続して取り組みつつ、</a:t>
          </a:r>
          <a:r>
            <a:rPr kumimoji="1" lang="ja-JP" altLang="en-US" sz="1100">
              <a:solidFill>
                <a:sysClr val="windowText" lastClr="000000"/>
              </a:solidFill>
              <a:latin typeface="+mn-lt"/>
              <a:ea typeface="+mn-ea"/>
              <a:cs typeface="+mn-cs"/>
            </a:rPr>
            <a:t>計画的に基金を活用していく</a:t>
          </a:r>
          <a:r>
            <a:rPr kumimoji="1" lang="ja-JP" altLang="ja-JP" sz="1100">
              <a:solidFill>
                <a:sysClr val="windowText" lastClr="000000"/>
              </a:solidFill>
              <a:latin typeface="+mn-lt"/>
              <a:ea typeface="+mn-ea"/>
              <a:cs typeface="+mn-cs"/>
            </a:rPr>
            <a:t>。</a:t>
          </a:r>
          <a:endParaRPr kumimoji="1" lang="en-US" altLang="ja-JP" sz="1100">
            <a:solidFill>
              <a:sysClr val="windowText" lastClr="000000"/>
            </a:solidFill>
            <a:latin typeface="+mn-lt"/>
            <a:ea typeface="+mn-ea"/>
            <a:cs typeface="+mn-cs"/>
          </a:endParaRPr>
        </a:p>
        <a:p>
          <a:endParaRPr kumimoji="1" lang="en-US" altLang="ja-JP" sz="1100">
            <a:solidFill>
              <a:srgbClr val="FF0000"/>
            </a:solidFill>
            <a:latin typeface="+mn-lt"/>
            <a:ea typeface="+mn-ea"/>
            <a:cs typeface="+mn-cs"/>
          </a:endParaRPr>
        </a:p>
        <a:p>
          <a:endParaRPr kumimoji="1" lang="en-US" altLang="ja-JP" sz="1100">
            <a:solidFill>
              <a:schemeClr val="dk1"/>
            </a:solidFill>
            <a:latin typeface="+mn-lt"/>
            <a:ea typeface="+mn-ea"/>
            <a:cs typeface="+mn-cs"/>
          </a:endParaRPr>
        </a:p>
        <a:p>
          <a:endParaRPr kumimoji="1" lang="en-US" altLang="ja-JP" sz="1100">
            <a:solidFill>
              <a:schemeClr val="dk1"/>
            </a:solidFill>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latin typeface="+mn-lt"/>
              <a:ea typeface="+mn-ea"/>
              <a:cs typeface="+mn-cs"/>
            </a:rPr>
            <a:t>（基金の使途）</a:t>
          </a:r>
          <a:endParaRPr kumimoji="1" lang="en-US" altLang="ja-JP" sz="1100">
            <a:solidFill>
              <a:sysClr val="windowText" lastClr="000000"/>
            </a:solidFill>
            <a:latin typeface="+mn-lt"/>
            <a:ea typeface="+mn-ea"/>
            <a:cs typeface="+mn-cs"/>
          </a:endParaRPr>
        </a:p>
        <a:p>
          <a:r>
            <a:rPr kumimoji="1" lang="ja-JP" altLang="ja-JP" sz="1100">
              <a:solidFill>
                <a:sysClr val="windowText" lastClr="000000"/>
              </a:solidFill>
              <a:latin typeface="+mn-lt"/>
              <a:ea typeface="+mn-ea"/>
              <a:cs typeface="+mn-cs"/>
            </a:rPr>
            <a:t>・合併地域振興基金：住民の一体感の醸成、魅力あるまちづくり及び元気な地域づくりの推進を図るため資金を積み立てるもの。</a:t>
          </a:r>
          <a:endParaRPr kumimoji="1" lang="en-US" altLang="ja-JP" sz="1100">
            <a:solidFill>
              <a:sysClr val="windowText" lastClr="000000"/>
            </a:solidFill>
            <a:latin typeface="+mn-lt"/>
            <a:ea typeface="+mn-ea"/>
            <a:cs typeface="+mn-cs"/>
          </a:endParaRPr>
        </a:p>
        <a:p>
          <a:r>
            <a:rPr kumimoji="1" lang="ja-JP" altLang="ja-JP" sz="1100">
              <a:solidFill>
                <a:sysClr val="windowText" lastClr="000000"/>
              </a:solidFill>
              <a:latin typeface="+mn-lt"/>
              <a:ea typeface="+mn-ea"/>
              <a:cs typeface="+mn-cs"/>
            </a:rPr>
            <a:t>・公共施設再編基金：公共施設再編計画の着実な推進を図るため資金を積み立てるもの。</a:t>
          </a:r>
          <a:endParaRPr kumimoji="1" lang="en-US" altLang="ja-JP" sz="1100">
            <a:solidFill>
              <a:sysClr val="windowText" lastClr="000000"/>
            </a:solidFill>
            <a:latin typeface="+mn-lt"/>
            <a:ea typeface="+mn-ea"/>
            <a:cs typeface="+mn-cs"/>
          </a:endParaRPr>
        </a:p>
        <a:p>
          <a:r>
            <a:rPr kumimoji="1" lang="ja-JP" altLang="ja-JP" sz="1100">
              <a:solidFill>
                <a:sysClr val="windowText" lastClr="000000"/>
              </a:solidFill>
              <a:latin typeface="+mn-lt"/>
              <a:ea typeface="+mn-ea"/>
              <a:cs typeface="+mn-cs"/>
            </a:rPr>
            <a:t>・施設等整備基金：市の施設等（市道改良及び維持補修、消融雪施設を中心）の整備を計画的に実施するため資金を積み立てるもの。</a:t>
          </a:r>
          <a:endParaRPr kumimoji="1" lang="en-US" altLang="ja-JP" sz="1100">
            <a:solidFill>
              <a:sysClr val="windowText" lastClr="000000"/>
            </a:solidFill>
            <a:latin typeface="+mn-lt"/>
            <a:ea typeface="+mn-ea"/>
            <a:cs typeface="+mn-cs"/>
          </a:endParaRPr>
        </a:p>
        <a:p>
          <a:endParaRPr kumimoji="1" lang="en-US" altLang="ja-JP" sz="1100">
            <a:solidFill>
              <a:sysClr val="windowText" lastClr="000000"/>
            </a:solidFill>
            <a:latin typeface="+mn-lt"/>
            <a:ea typeface="+mn-ea"/>
            <a:cs typeface="+mn-cs"/>
          </a:endParaRPr>
        </a:p>
        <a:p>
          <a:endParaRPr kumimoji="1" lang="en-US" altLang="ja-JP" sz="1100">
            <a:solidFill>
              <a:sysClr val="windowText" lastClr="000000"/>
            </a:solidFill>
            <a:latin typeface="+mn-lt"/>
            <a:ea typeface="+mn-ea"/>
            <a:cs typeface="+mn-cs"/>
          </a:endParaRPr>
        </a:p>
        <a:p>
          <a:r>
            <a:rPr kumimoji="1" lang="ja-JP" altLang="ja-JP" sz="1100">
              <a:solidFill>
                <a:sysClr val="windowText" lastClr="000000"/>
              </a:solidFill>
              <a:latin typeface="+mn-lt"/>
              <a:ea typeface="+mn-ea"/>
              <a:cs typeface="+mn-cs"/>
            </a:rPr>
            <a:t>（増減理由）</a:t>
          </a:r>
          <a:endParaRPr kumimoji="1" lang="en-US" altLang="ja-JP" sz="1100">
            <a:solidFill>
              <a:sysClr val="windowText" lastClr="000000"/>
            </a:solidFill>
            <a:latin typeface="+mn-lt"/>
            <a:ea typeface="+mn-ea"/>
            <a:cs typeface="+mn-cs"/>
          </a:endParaRPr>
        </a:p>
        <a:p>
          <a:r>
            <a:rPr kumimoji="1" lang="ja-JP" altLang="ja-JP" sz="1100">
              <a:solidFill>
                <a:sysClr val="windowText" lastClr="000000"/>
              </a:solidFill>
              <a:latin typeface="+mn-lt"/>
              <a:ea typeface="+mn-ea"/>
              <a:cs typeface="+mn-cs"/>
            </a:rPr>
            <a:t>・施設等整備基金：道路整備</a:t>
          </a:r>
          <a:r>
            <a:rPr kumimoji="1" lang="en-US" altLang="ja-JP" sz="1100">
              <a:solidFill>
                <a:sysClr val="windowText" lastClr="000000"/>
              </a:solidFill>
              <a:latin typeface="+mn-lt"/>
              <a:ea typeface="+mn-ea"/>
              <a:cs typeface="+mn-cs"/>
            </a:rPr>
            <a:t>5</a:t>
          </a:r>
          <a:r>
            <a:rPr kumimoji="1" lang="ja-JP" altLang="ja-JP" sz="1100">
              <a:solidFill>
                <a:sysClr val="windowText" lastClr="000000"/>
              </a:solidFill>
              <a:latin typeface="+mn-lt"/>
              <a:ea typeface="+mn-ea"/>
              <a:cs typeface="+mn-cs"/>
            </a:rPr>
            <a:t>箇年計画（平成</a:t>
          </a:r>
          <a:r>
            <a:rPr kumimoji="1" lang="en-US" altLang="ja-JP" sz="1100">
              <a:solidFill>
                <a:sysClr val="windowText" lastClr="000000"/>
              </a:solidFill>
              <a:latin typeface="+mn-lt"/>
              <a:ea typeface="+mn-ea"/>
              <a:cs typeface="+mn-cs"/>
            </a:rPr>
            <a:t>30</a:t>
          </a:r>
          <a:r>
            <a:rPr kumimoji="1" lang="ja-JP" altLang="ja-JP" sz="1100">
              <a:solidFill>
                <a:sysClr val="windowText" lastClr="000000"/>
              </a:solidFill>
              <a:latin typeface="+mn-lt"/>
              <a:ea typeface="+mn-ea"/>
              <a:cs typeface="+mn-cs"/>
            </a:rPr>
            <a:t>～</a:t>
          </a:r>
          <a:r>
            <a:rPr kumimoji="1" lang="ja-JP" altLang="en-US" sz="1100">
              <a:solidFill>
                <a:sysClr val="windowText" lastClr="000000"/>
              </a:solidFill>
              <a:latin typeface="+mn-lt"/>
              <a:ea typeface="+mn-ea"/>
              <a:cs typeface="+mn-cs"/>
            </a:rPr>
            <a:t>令和</a:t>
          </a:r>
          <a:r>
            <a:rPr kumimoji="1" lang="en-US" altLang="ja-JP" sz="1100">
              <a:solidFill>
                <a:sysClr val="windowText" lastClr="000000"/>
              </a:solidFill>
              <a:latin typeface="+mn-lt"/>
              <a:ea typeface="+mn-ea"/>
              <a:cs typeface="+mn-cs"/>
            </a:rPr>
            <a:t>4</a:t>
          </a:r>
          <a:r>
            <a:rPr kumimoji="1" lang="ja-JP" altLang="ja-JP" sz="1100">
              <a:solidFill>
                <a:sysClr val="windowText" lastClr="000000"/>
              </a:solidFill>
              <a:latin typeface="+mn-lt"/>
              <a:ea typeface="+mn-ea"/>
              <a:cs typeface="+mn-cs"/>
            </a:rPr>
            <a:t>年度）、道路施設維持修繕計画（平成</a:t>
          </a:r>
          <a:r>
            <a:rPr kumimoji="1" lang="en-US" altLang="ja-JP" sz="1100">
              <a:solidFill>
                <a:sysClr val="windowText" lastClr="000000"/>
              </a:solidFill>
              <a:latin typeface="+mn-lt"/>
              <a:ea typeface="+mn-ea"/>
              <a:cs typeface="+mn-cs"/>
            </a:rPr>
            <a:t>30</a:t>
          </a:r>
          <a:r>
            <a:rPr kumimoji="1" lang="ja-JP" altLang="ja-JP" sz="1100">
              <a:solidFill>
                <a:sysClr val="windowText" lastClr="000000"/>
              </a:solidFill>
              <a:latin typeface="+mn-lt"/>
              <a:ea typeface="+mn-ea"/>
              <a:cs typeface="+mn-cs"/>
            </a:rPr>
            <a:t>～</a:t>
          </a:r>
          <a:r>
            <a:rPr kumimoji="1" lang="ja-JP" altLang="en-US" sz="1100">
              <a:solidFill>
                <a:sysClr val="windowText" lastClr="000000"/>
              </a:solidFill>
              <a:latin typeface="+mn-lt"/>
              <a:ea typeface="+mn-ea"/>
              <a:cs typeface="+mn-cs"/>
            </a:rPr>
            <a:t>令和</a:t>
          </a:r>
          <a:r>
            <a:rPr kumimoji="1" lang="en-US" altLang="ja-JP" sz="1100">
              <a:solidFill>
                <a:sysClr val="windowText" lastClr="000000"/>
              </a:solidFill>
              <a:latin typeface="+mn-lt"/>
              <a:ea typeface="+mn-ea"/>
              <a:cs typeface="+mn-cs"/>
            </a:rPr>
            <a:t>4</a:t>
          </a:r>
          <a:r>
            <a:rPr kumimoji="1" lang="ja-JP" altLang="ja-JP" sz="1100">
              <a:solidFill>
                <a:sysClr val="windowText" lastClr="000000"/>
              </a:solidFill>
              <a:latin typeface="+mn-lt"/>
              <a:ea typeface="+mn-ea"/>
              <a:cs typeface="+mn-cs"/>
            </a:rPr>
            <a:t>年度）及び消融雪施設整備計画</a:t>
          </a:r>
          <a:endParaRPr kumimoji="1" lang="en-US" altLang="ja-JP" sz="1100">
            <a:solidFill>
              <a:sysClr val="windowText" lastClr="000000"/>
            </a:solidFill>
            <a:latin typeface="+mn-lt"/>
            <a:ea typeface="+mn-ea"/>
            <a:cs typeface="+mn-cs"/>
          </a:endParaRPr>
        </a:p>
        <a:p>
          <a:r>
            <a:rPr kumimoji="1" lang="ja-JP" altLang="ja-JP" sz="1100">
              <a:solidFill>
                <a:sysClr val="windowText" lastClr="000000"/>
              </a:solidFill>
              <a:latin typeface="+mn-lt"/>
              <a:ea typeface="+mn-ea"/>
              <a:cs typeface="+mn-cs"/>
            </a:rPr>
            <a:t>（</a:t>
          </a:r>
          <a:r>
            <a:rPr kumimoji="1" lang="ja-JP" altLang="en-US" sz="1100">
              <a:solidFill>
                <a:sysClr val="windowText" lastClr="000000"/>
              </a:solidFill>
              <a:latin typeface="+mn-lt"/>
              <a:ea typeface="+mn-ea"/>
              <a:cs typeface="+mn-cs"/>
            </a:rPr>
            <a:t>平成</a:t>
          </a:r>
          <a:r>
            <a:rPr kumimoji="1" lang="en-US" altLang="ja-JP" sz="1100">
              <a:solidFill>
                <a:sysClr val="windowText" lastClr="000000"/>
              </a:solidFill>
              <a:latin typeface="+mn-lt"/>
              <a:ea typeface="+mn-ea"/>
              <a:cs typeface="+mn-cs"/>
            </a:rPr>
            <a:t>30</a:t>
          </a:r>
          <a:r>
            <a:rPr kumimoji="1" lang="ja-JP" altLang="ja-JP" sz="1100">
              <a:solidFill>
                <a:sysClr val="windowText" lastClr="000000"/>
              </a:solidFill>
              <a:latin typeface="+mn-lt"/>
              <a:ea typeface="+mn-ea"/>
              <a:cs typeface="+mn-cs"/>
            </a:rPr>
            <a:t>～</a:t>
          </a:r>
          <a:r>
            <a:rPr kumimoji="1" lang="ja-JP" altLang="en-US" sz="1100">
              <a:solidFill>
                <a:sysClr val="windowText" lastClr="000000"/>
              </a:solidFill>
              <a:latin typeface="+mn-lt"/>
              <a:ea typeface="+mn-ea"/>
              <a:cs typeface="+mn-cs"/>
            </a:rPr>
            <a:t>令和</a:t>
          </a:r>
          <a:r>
            <a:rPr kumimoji="1" lang="en-US" altLang="ja-JP" sz="1100">
              <a:solidFill>
                <a:sysClr val="windowText" lastClr="000000"/>
              </a:solidFill>
              <a:latin typeface="+mn-lt"/>
              <a:ea typeface="+mn-ea"/>
              <a:cs typeface="+mn-cs"/>
            </a:rPr>
            <a:t>4</a:t>
          </a:r>
          <a:r>
            <a:rPr kumimoji="1" lang="ja-JP" altLang="ja-JP" sz="1100">
              <a:solidFill>
                <a:sysClr val="windowText" lastClr="000000"/>
              </a:solidFill>
              <a:latin typeface="+mn-lt"/>
              <a:ea typeface="+mn-ea"/>
              <a:cs typeface="+mn-cs"/>
            </a:rPr>
            <a:t>年度）の</a:t>
          </a:r>
          <a:r>
            <a:rPr kumimoji="1" lang="ja-JP" altLang="en-US" sz="1100">
              <a:solidFill>
                <a:sysClr val="windowText" lastClr="000000"/>
              </a:solidFill>
              <a:latin typeface="+mn-lt"/>
              <a:ea typeface="+mn-ea"/>
              <a:cs typeface="+mn-cs"/>
            </a:rPr>
            <a:t>着実な</a:t>
          </a:r>
          <a:r>
            <a:rPr kumimoji="1" lang="ja-JP" altLang="ja-JP" sz="1100">
              <a:solidFill>
                <a:sysClr val="windowText" lastClr="000000"/>
              </a:solidFill>
              <a:latin typeface="+mn-lt"/>
              <a:ea typeface="+mn-ea"/>
              <a:cs typeface="+mn-cs"/>
            </a:rPr>
            <a:t>推進</a:t>
          </a:r>
          <a:r>
            <a:rPr kumimoji="1" lang="ja-JP" altLang="en-US" sz="1100">
              <a:solidFill>
                <a:sysClr val="windowText" lastClr="000000"/>
              </a:solidFill>
              <a:latin typeface="+mn-lt"/>
              <a:ea typeface="+mn-ea"/>
              <a:cs typeface="+mn-cs"/>
            </a:rPr>
            <a:t>のために５６百万円、シアターオリンピックス施設整備事業補助金の財源として５０百万円を充当したことにより、減少した。</a:t>
          </a:r>
          <a:endParaRPr kumimoji="1" lang="en-US" altLang="ja-JP" sz="1100">
            <a:solidFill>
              <a:sysClr val="windowText" lastClr="000000"/>
            </a:solidFill>
            <a:latin typeface="+mn-lt"/>
            <a:ea typeface="+mn-ea"/>
            <a:cs typeface="+mn-cs"/>
          </a:endParaRPr>
        </a:p>
        <a:p>
          <a:r>
            <a:rPr kumimoji="1" lang="ja-JP" altLang="ja-JP" sz="1100">
              <a:solidFill>
                <a:sysClr val="windowText" lastClr="000000"/>
              </a:solidFill>
              <a:latin typeface="+mn-lt"/>
              <a:ea typeface="+mn-ea"/>
              <a:cs typeface="+mn-cs"/>
            </a:rPr>
            <a:t>・すこやか子育て基金：</a:t>
          </a:r>
          <a:r>
            <a:rPr kumimoji="1" lang="ja-JP" altLang="en-US" sz="1100">
              <a:solidFill>
                <a:sysClr val="windowText" lastClr="000000"/>
              </a:solidFill>
              <a:latin typeface="+mn-lt"/>
              <a:ea typeface="+mn-ea"/>
              <a:cs typeface="+mn-cs"/>
            </a:rPr>
            <a:t>　平成</a:t>
          </a:r>
          <a:r>
            <a:rPr kumimoji="1" lang="en-US" altLang="ja-JP" sz="1100">
              <a:solidFill>
                <a:sysClr val="windowText" lastClr="000000"/>
              </a:solidFill>
              <a:latin typeface="+mn-lt"/>
              <a:ea typeface="+mn-ea"/>
              <a:cs typeface="+mn-cs"/>
            </a:rPr>
            <a:t>30</a:t>
          </a:r>
          <a:r>
            <a:rPr kumimoji="1" lang="ja-JP" altLang="en-US" sz="1100">
              <a:solidFill>
                <a:sysClr val="windowText" lastClr="000000"/>
              </a:solidFill>
              <a:latin typeface="+mn-lt"/>
              <a:ea typeface="+mn-ea"/>
              <a:cs typeface="+mn-cs"/>
            </a:rPr>
            <a:t>年度は、保育料軽減（無償化）事業や出生祝い金助成事業（三世代加算分）のほか、こども妊産婦医療費助成事業、不妊治療費助成事業等の財源として、</a:t>
          </a:r>
          <a:r>
            <a:rPr kumimoji="1" lang="en-US" altLang="ja-JP" sz="1100">
              <a:solidFill>
                <a:sysClr val="windowText" lastClr="000000"/>
              </a:solidFill>
              <a:latin typeface="+mn-lt"/>
              <a:ea typeface="+mn-ea"/>
              <a:cs typeface="+mn-cs"/>
            </a:rPr>
            <a:t>2</a:t>
          </a:r>
          <a:r>
            <a:rPr kumimoji="1" lang="ja-JP" altLang="en-US" sz="1100">
              <a:solidFill>
                <a:sysClr val="windowText" lastClr="000000"/>
              </a:solidFill>
              <a:latin typeface="+mn-lt"/>
              <a:ea typeface="+mn-ea"/>
              <a:cs typeface="+mn-cs"/>
            </a:rPr>
            <a:t>億</a:t>
          </a:r>
          <a:r>
            <a:rPr kumimoji="1" lang="en-US" altLang="ja-JP" sz="1100">
              <a:solidFill>
                <a:sysClr val="windowText" lastClr="000000"/>
              </a:solidFill>
              <a:latin typeface="+mn-lt"/>
              <a:ea typeface="+mn-ea"/>
              <a:cs typeface="+mn-cs"/>
            </a:rPr>
            <a:t>80</a:t>
          </a:r>
          <a:r>
            <a:rPr kumimoji="1" lang="ja-JP" altLang="en-US" sz="1100">
              <a:solidFill>
                <a:sysClr val="windowText" lastClr="000000"/>
              </a:solidFill>
              <a:latin typeface="+mn-lt"/>
              <a:ea typeface="+mn-ea"/>
              <a:cs typeface="+mn-cs"/>
            </a:rPr>
            <a:t>万円を取り崩し充当たため、減少した。</a:t>
          </a:r>
          <a:endParaRPr kumimoji="1" lang="en-US" altLang="ja-JP" sz="1100">
            <a:solidFill>
              <a:sysClr val="windowText" lastClr="000000"/>
            </a:solidFill>
            <a:latin typeface="+mn-lt"/>
            <a:ea typeface="+mn-ea"/>
            <a:cs typeface="+mn-cs"/>
          </a:endParaRPr>
        </a:p>
        <a:p>
          <a:endParaRPr kumimoji="1" lang="en-US" altLang="ja-JP" sz="1100">
            <a:solidFill>
              <a:sysClr val="windowText" lastClr="000000"/>
            </a:solidFill>
            <a:latin typeface="+mn-lt"/>
            <a:ea typeface="+mn-ea"/>
            <a:cs typeface="+mn-cs"/>
          </a:endParaRPr>
        </a:p>
        <a:p>
          <a:endParaRPr kumimoji="1" lang="en-US" altLang="ja-JP" sz="1100">
            <a:solidFill>
              <a:sysClr val="windowText" lastClr="000000"/>
            </a:solidFill>
            <a:latin typeface="+mn-lt"/>
            <a:ea typeface="+mn-ea"/>
            <a:cs typeface="+mn-cs"/>
          </a:endParaRPr>
        </a:p>
        <a:p>
          <a:r>
            <a:rPr kumimoji="1" lang="ja-JP" altLang="ja-JP" sz="1100">
              <a:solidFill>
                <a:sysClr val="windowText" lastClr="000000"/>
              </a:solidFill>
              <a:latin typeface="+mn-lt"/>
              <a:ea typeface="+mn-ea"/>
              <a:cs typeface="+mn-cs"/>
            </a:rPr>
            <a:t>（今後の方針）</a:t>
          </a:r>
          <a:endParaRPr kumimoji="1" lang="en-US" altLang="ja-JP" sz="1100">
            <a:solidFill>
              <a:sysClr val="windowText" lastClr="000000"/>
            </a:solidFill>
            <a:latin typeface="+mn-lt"/>
            <a:ea typeface="+mn-ea"/>
            <a:cs typeface="+mn-cs"/>
          </a:endParaRPr>
        </a:p>
        <a:p>
          <a:r>
            <a:rPr kumimoji="1" lang="ja-JP" altLang="ja-JP" sz="1100">
              <a:solidFill>
                <a:sysClr val="windowText" lastClr="000000"/>
              </a:solidFill>
              <a:latin typeface="+mn-lt"/>
              <a:ea typeface="+mn-ea"/>
              <a:cs typeface="+mn-cs"/>
            </a:rPr>
            <a:t>・合併地域振興基金：町村合併以降、分庁舎方式を採用してきたが、</a:t>
          </a:r>
          <a:r>
            <a:rPr kumimoji="1" lang="en-US" altLang="ja-JP" sz="1100">
              <a:solidFill>
                <a:sysClr val="windowText" lastClr="000000"/>
              </a:solidFill>
              <a:latin typeface="+mn-lt"/>
              <a:ea typeface="+mn-ea"/>
              <a:cs typeface="+mn-cs"/>
            </a:rPr>
            <a:t>2020</a:t>
          </a:r>
          <a:r>
            <a:rPr kumimoji="1" lang="ja-JP" altLang="ja-JP" sz="1100">
              <a:solidFill>
                <a:sysClr val="windowText" lastClr="000000"/>
              </a:solidFill>
              <a:latin typeface="+mn-lt"/>
              <a:ea typeface="+mn-ea"/>
              <a:cs typeface="+mn-cs"/>
            </a:rPr>
            <a:t>年</a:t>
          </a:r>
          <a:r>
            <a:rPr kumimoji="1" lang="en-US" altLang="ja-JP" sz="1100">
              <a:solidFill>
                <a:sysClr val="windowText" lastClr="000000"/>
              </a:solidFill>
              <a:latin typeface="+mn-lt"/>
              <a:ea typeface="+mn-ea"/>
              <a:cs typeface="+mn-cs"/>
            </a:rPr>
            <a:t>7</a:t>
          </a:r>
          <a:r>
            <a:rPr kumimoji="1" lang="ja-JP" altLang="ja-JP" sz="1100">
              <a:solidFill>
                <a:sysClr val="windowText" lastClr="000000"/>
              </a:solidFill>
              <a:latin typeface="+mn-lt"/>
              <a:ea typeface="+mn-ea"/>
              <a:cs typeface="+mn-cs"/>
            </a:rPr>
            <a:t>月を目途に統合庁舎方式に移行することが決定したことから、</a:t>
          </a:r>
          <a:r>
            <a:rPr kumimoji="1" lang="ja-JP" altLang="en-US" sz="1100">
              <a:solidFill>
                <a:sysClr val="windowText" lastClr="000000"/>
              </a:solidFill>
              <a:latin typeface="+mn-lt"/>
              <a:ea typeface="+mn-ea"/>
              <a:cs typeface="+mn-cs"/>
            </a:rPr>
            <a:t>令和元</a:t>
          </a:r>
          <a:r>
            <a:rPr kumimoji="1" lang="ja-JP" altLang="ja-JP" sz="1100">
              <a:solidFill>
                <a:sysClr val="windowText" lastClr="000000"/>
              </a:solidFill>
              <a:latin typeface="+mn-lt"/>
              <a:ea typeface="+mn-ea"/>
              <a:cs typeface="+mn-cs"/>
            </a:rPr>
            <a:t>年度実施</a:t>
          </a:r>
          <a:r>
            <a:rPr kumimoji="1" lang="ja-JP" altLang="en-US" sz="1100">
              <a:solidFill>
                <a:sysClr val="windowText" lastClr="000000"/>
              </a:solidFill>
              <a:latin typeface="+mn-lt"/>
              <a:ea typeface="+mn-ea"/>
              <a:cs typeface="+mn-cs"/>
            </a:rPr>
            <a:t>した</a:t>
          </a:r>
          <a:r>
            <a:rPr kumimoji="1" lang="ja-JP" altLang="ja-JP" sz="1100">
              <a:solidFill>
                <a:sysClr val="windowText" lastClr="000000"/>
              </a:solidFill>
              <a:latin typeface="+mn-lt"/>
              <a:ea typeface="+mn-ea"/>
              <a:cs typeface="+mn-cs"/>
            </a:rPr>
            <a:t>統合庁舎整備事業に</a:t>
          </a:r>
          <a:r>
            <a:rPr kumimoji="1" lang="en-US" altLang="ja-JP" sz="1100">
              <a:solidFill>
                <a:sysClr val="windowText" lastClr="000000"/>
              </a:solidFill>
              <a:latin typeface="+mn-lt"/>
              <a:ea typeface="+mn-ea"/>
              <a:cs typeface="+mn-cs"/>
            </a:rPr>
            <a:t>581</a:t>
          </a:r>
          <a:r>
            <a:rPr kumimoji="1" lang="ja-JP" altLang="ja-JP" sz="1100">
              <a:solidFill>
                <a:sysClr val="windowText" lastClr="000000"/>
              </a:solidFill>
              <a:latin typeface="+mn-lt"/>
              <a:ea typeface="+mn-ea"/>
              <a:cs typeface="+mn-cs"/>
            </a:rPr>
            <a:t>百万円を充当するほか、分庁舎廃止後の新たなまちづくりの推進に必要となる複合施設等の整備事業に、本基金を充当することとしている。</a:t>
          </a:r>
          <a:endParaRPr kumimoji="1" lang="en-US" altLang="ja-JP" sz="1100">
            <a:solidFill>
              <a:sysClr val="windowText" lastClr="000000"/>
            </a:solidFill>
            <a:latin typeface="+mn-lt"/>
            <a:ea typeface="+mn-ea"/>
            <a:cs typeface="+mn-cs"/>
          </a:endParaRPr>
        </a:p>
        <a:p>
          <a:r>
            <a:rPr kumimoji="1" lang="ja-JP" altLang="ja-JP" sz="1100">
              <a:solidFill>
                <a:sysClr val="windowText" lastClr="000000"/>
              </a:solidFill>
              <a:latin typeface="+mn-lt"/>
              <a:ea typeface="+mn-ea"/>
              <a:cs typeface="+mn-cs"/>
            </a:rPr>
            <a:t>・社会福祉基金：市有の特別養護老人ホームを民間へ譲渡するに当たり、経年劣化した設備改修工事費用に対する補助金の財源として、</a:t>
          </a:r>
          <a:r>
            <a:rPr kumimoji="1" lang="ja-JP" altLang="en-US" sz="1100">
              <a:solidFill>
                <a:sysClr val="windowText" lastClr="000000"/>
              </a:solidFill>
              <a:latin typeface="+mn-lt"/>
              <a:ea typeface="+mn-ea"/>
              <a:cs typeface="+mn-cs"/>
            </a:rPr>
            <a:t>令和元年度</a:t>
          </a:r>
          <a:r>
            <a:rPr kumimoji="1" lang="ja-JP" altLang="ja-JP" sz="1100">
              <a:solidFill>
                <a:sysClr val="windowText" lastClr="000000"/>
              </a:solidFill>
              <a:latin typeface="+mn-lt"/>
              <a:ea typeface="+mn-ea"/>
              <a:cs typeface="+mn-cs"/>
            </a:rPr>
            <a:t>から計画的に充当することとしている。</a:t>
          </a:r>
          <a:endParaRPr kumimoji="1" lang="en-US" altLang="ja-JP" sz="1100">
            <a:solidFill>
              <a:sysClr val="windowText" lastClr="000000"/>
            </a:solidFill>
            <a:latin typeface="+mn-lt"/>
            <a:ea typeface="+mn-ea"/>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mn-lt"/>
              <a:ea typeface="+mn-ea"/>
              <a:cs typeface="+mn-cs"/>
            </a:rPr>
            <a:t>（</a:t>
          </a:r>
          <a:r>
            <a:rPr kumimoji="1" lang="ja-JP" altLang="ja-JP" sz="1100">
              <a:solidFill>
                <a:sysClr val="windowText" lastClr="000000"/>
              </a:solidFill>
              <a:latin typeface="+mn-lt"/>
              <a:ea typeface="+mn-ea"/>
              <a:cs typeface="+mn-cs"/>
            </a:rPr>
            <a:t>増減理由）</a:t>
          </a:r>
          <a:endParaRPr kumimoji="1" lang="en-US" altLang="ja-JP" sz="1100">
            <a:solidFill>
              <a:sysClr val="windowText" lastClr="000000"/>
            </a:solidFill>
            <a:latin typeface="+mn-lt"/>
            <a:ea typeface="+mn-ea"/>
            <a:cs typeface="+mn-cs"/>
          </a:endParaRPr>
        </a:p>
        <a:p>
          <a:r>
            <a:rPr kumimoji="1" lang="ja-JP" altLang="ja-JP" sz="1100">
              <a:solidFill>
                <a:sysClr val="windowText" lastClr="000000"/>
              </a:solidFill>
              <a:latin typeface="+mn-lt"/>
              <a:ea typeface="+mn-ea"/>
              <a:cs typeface="+mn-cs"/>
            </a:rPr>
            <a:t>平成</a:t>
          </a:r>
          <a:r>
            <a:rPr kumimoji="1" lang="en-US" altLang="ja-JP" sz="1100">
              <a:solidFill>
                <a:sysClr val="windowText" lastClr="000000"/>
              </a:solidFill>
              <a:latin typeface="+mn-lt"/>
              <a:ea typeface="+mn-ea"/>
              <a:cs typeface="+mn-cs"/>
            </a:rPr>
            <a:t>29</a:t>
          </a:r>
          <a:r>
            <a:rPr kumimoji="1" lang="ja-JP" altLang="ja-JP" sz="1100">
              <a:solidFill>
                <a:sysClr val="windowText" lastClr="000000"/>
              </a:solidFill>
              <a:latin typeface="+mn-lt"/>
              <a:ea typeface="+mn-ea"/>
              <a:cs typeface="+mn-cs"/>
            </a:rPr>
            <a:t>年度には、</a:t>
          </a:r>
          <a:r>
            <a:rPr kumimoji="1" lang="en-US" altLang="ja-JP" sz="1100">
              <a:solidFill>
                <a:sysClr val="windowText" lastClr="000000"/>
              </a:solidFill>
              <a:latin typeface="+mn-lt"/>
              <a:ea typeface="+mn-ea"/>
              <a:cs typeface="+mn-cs"/>
            </a:rPr>
            <a:t>10</a:t>
          </a:r>
          <a:r>
            <a:rPr kumimoji="1" lang="ja-JP" altLang="ja-JP" sz="1100">
              <a:solidFill>
                <a:sysClr val="windowText" lastClr="000000"/>
              </a:solidFill>
              <a:latin typeface="+mn-lt"/>
              <a:ea typeface="+mn-ea"/>
              <a:cs typeface="+mn-cs"/>
            </a:rPr>
            <a:t>回もの補正予算を調製するための財源として</a:t>
          </a:r>
          <a:r>
            <a:rPr kumimoji="1" lang="en-US" altLang="ja-JP" sz="1100">
              <a:solidFill>
                <a:sysClr val="windowText" lastClr="000000"/>
              </a:solidFill>
              <a:latin typeface="+mn-lt"/>
              <a:ea typeface="+mn-ea"/>
              <a:cs typeface="+mn-cs"/>
            </a:rPr>
            <a:t>1,313</a:t>
          </a:r>
          <a:r>
            <a:rPr kumimoji="1" lang="ja-JP" altLang="ja-JP" sz="1100">
              <a:solidFill>
                <a:sysClr val="windowText" lastClr="000000"/>
              </a:solidFill>
              <a:latin typeface="+mn-lt"/>
              <a:ea typeface="+mn-ea"/>
              <a:cs typeface="+mn-cs"/>
            </a:rPr>
            <a:t>百万円を充当したほか、公共施設再編基金積立金の財源として</a:t>
          </a:r>
          <a:r>
            <a:rPr kumimoji="1" lang="en-US" altLang="ja-JP" sz="1100">
              <a:solidFill>
                <a:sysClr val="windowText" lastClr="000000"/>
              </a:solidFill>
              <a:latin typeface="+mn-lt"/>
              <a:ea typeface="+mn-ea"/>
              <a:cs typeface="+mn-cs"/>
            </a:rPr>
            <a:t>1,560</a:t>
          </a:r>
          <a:r>
            <a:rPr kumimoji="1" lang="ja-JP" altLang="ja-JP" sz="1100">
              <a:solidFill>
                <a:sysClr val="windowText" lastClr="000000"/>
              </a:solidFill>
              <a:latin typeface="+mn-lt"/>
              <a:ea typeface="+mn-ea"/>
              <a:cs typeface="+mn-cs"/>
            </a:rPr>
            <a:t>百万円を充当し</a:t>
          </a:r>
          <a:r>
            <a:rPr kumimoji="1" lang="ja-JP" altLang="en-US" sz="1100">
              <a:solidFill>
                <a:sysClr val="windowText" lastClr="000000"/>
              </a:solidFill>
              <a:latin typeface="+mn-lt"/>
              <a:ea typeface="+mn-ea"/>
              <a:cs typeface="+mn-cs"/>
            </a:rPr>
            <a:t>たこと</a:t>
          </a:r>
          <a:r>
            <a:rPr kumimoji="1" lang="ja-JP" altLang="ja-JP" sz="1100">
              <a:solidFill>
                <a:sysClr val="windowText" lastClr="000000"/>
              </a:solidFill>
              <a:latin typeface="+mn-lt"/>
              <a:ea typeface="+mn-ea"/>
              <a:cs typeface="+mn-cs"/>
            </a:rPr>
            <a:t>よ</a:t>
          </a:r>
          <a:r>
            <a:rPr kumimoji="1" lang="ja-JP" altLang="en-US" sz="1100">
              <a:solidFill>
                <a:sysClr val="windowText" lastClr="000000"/>
              </a:solidFill>
              <a:latin typeface="+mn-lt"/>
              <a:ea typeface="+mn-ea"/>
              <a:cs typeface="+mn-cs"/>
            </a:rPr>
            <a:t>り</a:t>
          </a:r>
          <a:r>
            <a:rPr kumimoji="1" lang="ja-JP" altLang="ja-JP" sz="1100">
              <a:solidFill>
                <a:sysClr val="windowText" lastClr="000000"/>
              </a:solidFill>
              <a:latin typeface="+mn-lt"/>
              <a:ea typeface="+mn-ea"/>
              <a:cs typeface="+mn-cs"/>
            </a:rPr>
            <a:t>減額</a:t>
          </a:r>
          <a:r>
            <a:rPr kumimoji="1" lang="ja-JP" altLang="en-US" sz="1100">
              <a:solidFill>
                <a:sysClr val="windowText" lastClr="000000"/>
              </a:solidFill>
              <a:latin typeface="+mn-lt"/>
              <a:ea typeface="+mn-ea"/>
              <a:cs typeface="+mn-cs"/>
            </a:rPr>
            <a:t>したが、平成</a:t>
          </a:r>
          <a:r>
            <a:rPr kumimoji="1" lang="en-US" altLang="ja-JP" sz="1100">
              <a:solidFill>
                <a:sysClr val="windowText" lastClr="000000"/>
              </a:solidFill>
              <a:latin typeface="+mn-lt"/>
              <a:ea typeface="+mn-ea"/>
              <a:cs typeface="+mn-cs"/>
            </a:rPr>
            <a:t>30</a:t>
          </a:r>
          <a:r>
            <a:rPr kumimoji="1" lang="ja-JP" altLang="en-US" sz="1100">
              <a:solidFill>
                <a:sysClr val="windowText" lastClr="000000"/>
              </a:solidFill>
              <a:latin typeface="+mn-lt"/>
              <a:ea typeface="+mn-ea"/>
              <a:cs typeface="+mn-cs"/>
            </a:rPr>
            <a:t>年度は、歳出抑制と財源確保につとめ、取り崩しは行わず、３８７百万円の積立を行ったため、増加している。</a:t>
          </a:r>
          <a:endParaRPr kumimoji="1" lang="en-US" altLang="ja-JP" sz="1100">
            <a:solidFill>
              <a:sysClr val="windowText" lastClr="000000"/>
            </a:solidFill>
            <a:latin typeface="+mn-lt"/>
            <a:ea typeface="+mn-ea"/>
            <a:cs typeface="+mn-cs"/>
          </a:endParaRPr>
        </a:p>
        <a:p>
          <a:endParaRPr kumimoji="1" lang="en-US" altLang="ja-JP" sz="1100">
            <a:solidFill>
              <a:sysClr val="windowText" lastClr="000000"/>
            </a:solidFill>
            <a:latin typeface="+mn-lt"/>
            <a:ea typeface="+mn-ea"/>
            <a:cs typeface="+mn-cs"/>
          </a:endParaRPr>
        </a:p>
        <a:p>
          <a:endParaRPr kumimoji="1" lang="en-US" altLang="ja-JP" sz="1100">
            <a:solidFill>
              <a:sysClr val="windowText" lastClr="000000"/>
            </a:solidFill>
            <a:latin typeface="+mn-lt"/>
            <a:ea typeface="+mn-ea"/>
            <a:cs typeface="+mn-cs"/>
          </a:endParaRPr>
        </a:p>
        <a:p>
          <a:endParaRPr kumimoji="1" lang="en-US" altLang="ja-JP" sz="1100">
            <a:solidFill>
              <a:sysClr val="windowText" lastClr="000000"/>
            </a:solidFill>
            <a:latin typeface="+mn-lt"/>
            <a:ea typeface="+mn-ea"/>
            <a:cs typeface="+mn-cs"/>
          </a:endParaRPr>
        </a:p>
        <a:p>
          <a:r>
            <a:rPr kumimoji="1" lang="ja-JP" altLang="ja-JP" sz="1100">
              <a:solidFill>
                <a:sysClr val="windowText" lastClr="000000"/>
              </a:solidFill>
              <a:latin typeface="+mn-lt"/>
              <a:ea typeface="+mn-ea"/>
              <a:cs typeface="+mn-cs"/>
            </a:rPr>
            <a:t>（今後の方針）</a:t>
          </a:r>
          <a:endParaRPr kumimoji="1" lang="en-US" altLang="ja-JP" sz="1100">
            <a:solidFill>
              <a:sysClr val="windowText" lastClr="000000"/>
            </a:solidFill>
            <a:latin typeface="+mn-lt"/>
            <a:ea typeface="+mn-ea"/>
            <a:cs typeface="+mn-cs"/>
          </a:endParaRPr>
        </a:p>
        <a:p>
          <a:r>
            <a:rPr kumimoji="1" lang="ja-JP" altLang="ja-JP" sz="1100">
              <a:solidFill>
                <a:sysClr val="windowText" lastClr="000000"/>
              </a:solidFill>
              <a:latin typeface="+mn-lt"/>
              <a:ea typeface="+mn-ea"/>
              <a:cs typeface="+mn-cs"/>
            </a:rPr>
            <a:t>中長期的な財政見通しでは、恒常的な一般財源不足が見込まれるものの、歳出構造の見直しなど、常に行財政改革に取り組むことにより経常経費の圧縮に努めることとしており、基金残高としては、標準財政規模の</a:t>
          </a:r>
          <a:r>
            <a:rPr kumimoji="1" lang="en-US" altLang="ja-JP" sz="1100">
              <a:solidFill>
                <a:sysClr val="windowText" lastClr="000000"/>
              </a:solidFill>
              <a:latin typeface="+mn-lt"/>
              <a:ea typeface="+mn-ea"/>
              <a:cs typeface="+mn-cs"/>
            </a:rPr>
            <a:t>10</a:t>
          </a:r>
          <a:r>
            <a:rPr kumimoji="1" lang="ja-JP" altLang="ja-JP" sz="1100">
              <a:solidFill>
                <a:sysClr val="windowText" lastClr="000000"/>
              </a:solidFill>
              <a:latin typeface="+mn-lt"/>
              <a:ea typeface="+mn-ea"/>
              <a:cs typeface="+mn-cs"/>
            </a:rPr>
            <a:t>～</a:t>
          </a:r>
          <a:r>
            <a:rPr kumimoji="1" lang="en-US" altLang="ja-JP" sz="1100">
              <a:solidFill>
                <a:sysClr val="windowText" lastClr="000000"/>
              </a:solidFill>
              <a:latin typeface="+mn-lt"/>
              <a:ea typeface="+mn-ea"/>
              <a:cs typeface="+mn-cs"/>
            </a:rPr>
            <a:t>15</a:t>
          </a:r>
          <a:r>
            <a:rPr kumimoji="1" lang="ja-JP" altLang="ja-JP" sz="1100">
              <a:solidFill>
                <a:sysClr val="windowText" lastClr="000000"/>
              </a:solidFill>
              <a:latin typeface="+mn-lt"/>
              <a:ea typeface="+mn-ea"/>
              <a:cs typeface="+mn-cs"/>
            </a:rPr>
            <a:t>％を保持できるよう、努めることとしている。</a:t>
          </a:r>
          <a:endParaRPr kumimoji="1" lang="en-US" altLang="ja-JP" sz="1100">
            <a:solidFill>
              <a:sysClr val="windowText" lastClr="000000"/>
            </a:solidFill>
            <a:latin typeface="+mn-lt"/>
            <a:ea typeface="+mn-ea"/>
            <a:cs typeface="+mn-cs"/>
          </a:endParaRPr>
        </a:p>
        <a:p>
          <a:endParaRPr kumimoji="1" lang="en-US" altLang="ja-JP" sz="1100">
            <a:solidFill>
              <a:schemeClr val="dk1"/>
            </a:solidFill>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latin typeface="+mn-lt"/>
              <a:ea typeface="+mn-ea"/>
              <a:cs typeface="+mn-cs"/>
            </a:rPr>
            <a:t>（増減理由）</a:t>
          </a:r>
          <a:endParaRPr kumimoji="1" lang="en-US" altLang="ja-JP" sz="1100">
            <a:solidFill>
              <a:sysClr val="windowText" lastClr="000000"/>
            </a:solidFill>
            <a:latin typeface="+mn-lt"/>
            <a:ea typeface="+mn-ea"/>
            <a:cs typeface="+mn-cs"/>
          </a:endParaRPr>
        </a:p>
        <a:p>
          <a:r>
            <a:rPr kumimoji="1" lang="ja-JP" altLang="ja-JP" sz="1100">
              <a:solidFill>
                <a:sysClr val="windowText" lastClr="000000"/>
              </a:solidFill>
              <a:latin typeface="+mn-lt"/>
              <a:ea typeface="+mn-ea"/>
              <a:cs typeface="+mn-cs"/>
            </a:rPr>
            <a:t>公債費償還金の年度間平準化を図る観点から、当該年度の元利償還金中、普通交付税の算定上、基準財政需要額に算定されない元利償還金に対し、概ね</a:t>
          </a:r>
          <a:r>
            <a:rPr kumimoji="1" lang="en-US" altLang="ja-JP" sz="1100">
              <a:solidFill>
                <a:sysClr val="windowText" lastClr="000000"/>
              </a:solidFill>
              <a:latin typeface="+mn-lt"/>
              <a:ea typeface="+mn-ea"/>
              <a:cs typeface="+mn-cs"/>
            </a:rPr>
            <a:t>20</a:t>
          </a:r>
          <a:r>
            <a:rPr kumimoji="1" lang="ja-JP" altLang="ja-JP" sz="1100">
              <a:solidFill>
                <a:sysClr val="windowText" lastClr="000000"/>
              </a:solidFill>
              <a:latin typeface="+mn-lt"/>
              <a:ea typeface="+mn-ea"/>
              <a:cs typeface="+mn-cs"/>
            </a:rPr>
            <a:t>％を目安（約</a:t>
          </a:r>
          <a:r>
            <a:rPr kumimoji="1" lang="en-US" altLang="ja-JP" sz="1100">
              <a:solidFill>
                <a:sysClr val="windowText" lastClr="000000"/>
              </a:solidFill>
              <a:latin typeface="+mn-lt"/>
              <a:ea typeface="+mn-ea"/>
              <a:cs typeface="+mn-cs"/>
            </a:rPr>
            <a:t>200</a:t>
          </a:r>
          <a:r>
            <a:rPr kumimoji="1" lang="ja-JP" altLang="ja-JP" sz="1100">
              <a:solidFill>
                <a:sysClr val="windowText" lastClr="000000"/>
              </a:solidFill>
              <a:latin typeface="+mn-lt"/>
              <a:ea typeface="+mn-ea"/>
              <a:cs typeface="+mn-cs"/>
            </a:rPr>
            <a:t>百万～</a:t>
          </a:r>
          <a:r>
            <a:rPr kumimoji="1" lang="en-US" altLang="ja-JP" sz="1100">
              <a:solidFill>
                <a:sysClr val="windowText" lastClr="000000"/>
              </a:solidFill>
              <a:latin typeface="+mn-lt"/>
              <a:ea typeface="+mn-ea"/>
              <a:cs typeface="+mn-cs"/>
            </a:rPr>
            <a:t>300</a:t>
          </a:r>
          <a:r>
            <a:rPr kumimoji="1" lang="ja-JP" altLang="ja-JP" sz="1100">
              <a:solidFill>
                <a:sysClr val="windowText" lastClr="000000"/>
              </a:solidFill>
              <a:latin typeface="+mn-lt"/>
              <a:ea typeface="+mn-ea"/>
              <a:cs typeface="+mn-cs"/>
            </a:rPr>
            <a:t>百万円）に充当した</a:t>
          </a:r>
          <a:r>
            <a:rPr kumimoji="1" lang="ja-JP" altLang="en-US" sz="1100">
              <a:solidFill>
                <a:sysClr val="windowText" lastClr="000000"/>
              </a:solidFill>
              <a:latin typeface="+mn-lt"/>
              <a:ea typeface="+mn-ea"/>
              <a:cs typeface="+mn-cs"/>
            </a:rPr>
            <a:t>ことにより２６１百万円の減額となった。</a:t>
          </a:r>
          <a:endParaRPr kumimoji="1" lang="en-US" altLang="ja-JP" sz="1100">
            <a:solidFill>
              <a:sysClr val="windowText" lastClr="000000"/>
            </a:solidFill>
            <a:latin typeface="+mn-lt"/>
            <a:ea typeface="+mn-ea"/>
            <a:cs typeface="+mn-cs"/>
          </a:endParaRPr>
        </a:p>
        <a:p>
          <a:endParaRPr kumimoji="1" lang="en-US" altLang="ja-JP" sz="1100">
            <a:solidFill>
              <a:sysClr val="windowText" lastClr="000000"/>
            </a:solidFill>
            <a:latin typeface="+mn-lt"/>
            <a:ea typeface="+mn-ea"/>
            <a:cs typeface="+mn-cs"/>
          </a:endParaRPr>
        </a:p>
        <a:p>
          <a:r>
            <a:rPr kumimoji="1" lang="ja-JP" altLang="ja-JP" sz="1100">
              <a:solidFill>
                <a:sysClr val="windowText" lastClr="000000"/>
              </a:solidFill>
              <a:latin typeface="+mn-lt"/>
              <a:ea typeface="+mn-ea"/>
              <a:cs typeface="+mn-cs"/>
            </a:rPr>
            <a:t>（今後の方針）</a:t>
          </a:r>
          <a:endParaRPr kumimoji="1" lang="en-US" altLang="ja-JP" sz="1100">
            <a:solidFill>
              <a:sysClr val="windowText" lastClr="000000"/>
            </a:solidFill>
            <a:latin typeface="+mn-lt"/>
            <a:ea typeface="+mn-ea"/>
            <a:cs typeface="+mn-cs"/>
          </a:endParaRPr>
        </a:p>
        <a:p>
          <a:r>
            <a:rPr kumimoji="1" lang="ja-JP" altLang="ja-JP" sz="1100">
              <a:solidFill>
                <a:sysClr val="windowText" lastClr="000000"/>
              </a:solidFill>
              <a:latin typeface="+mn-lt"/>
              <a:ea typeface="+mn-ea"/>
              <a:cs typeface="+mn-cs"/>
            </a:rPr>
            <a:t>市債の償還計画に基づき、上記基準を目安に、公債費償還金の財源として充当すること</a:t>
          </a:r>
          <a:r>
            <a:rPr kumimoji="1" lang="ja-JP" altLang="en-US" sz="1100">
              <a:solidFill>
                <a:sysClr val="windowText" lastClr="000000"/>
              </a:solidFill>
              <a:latin typeface="+mn-lt"/>
              <a:ea typeface="+mn-ea"/>
              <a:cs typeface="+mn-cs"/>
            </a:rPr>
            <a:t>に加えて、今後見込まれる一般財源不足に対応するため、２００～３００百万円を充当する予定としている。今後</a:t>
          </a:r>
          <a:r>
            <a:rPr kumimoji="1" lang="ja-JP" altLang="ja-JP" sz="1100">
              <a:solidFill>
                <a:sysClr val="windowText" lastClr="000000"/>
              </a:solidFill>
              <a:latin typeface="+mn-lt"/>
              <a:ea typeface="+mn-ea"/>
              <a:cs typeface="+mn-cs"/>
            </a:rPr>
            <a:t>、基金残高は減少傾向となる</a:t>
          </a:r>
          <a:r>
            <a:rPr kumimoji="1" lang="ja-JP" altLang="en-US" sz="1100">
              <a:solidFill>
                <a:sysClr val="windowText" lastClr="000000"/>
              </a:solidFill>
              <a:latin typeface="+mn-lt"/>
              <a:ea typeface="+mn-ea"/>
              <a:cs typeface="+mn-cs"/>
            </a:rPr>
            <a:t>見込みであり、事業厳選し、歳出自体抑制が必要となっていく。</a:t>
          </a:r>
          <a:endParaRPr kumimoji="1" lang="en-US" altLang="ja-JP" sz="1100">
            <a:solidFill>
              <a:sysClr val="windowText" lastClr="000000"/>
            </a:solidFill>
            <a:latin typeface="+mn-lt"/>
            <a:ea typeface="+mn-ea"/>
            <a:cs typeface="+mn-cs"/>
          </a:endParaRPr>
        </a:p>
        <a:p>
          <a:endParaRPr kumimoji="1" lang="en-US" altLang="ja-JP" sz="1100">
            <a:solidFill>
              <a:sysClr val="windowText" lastClr="000000"/>
            </a:solidFill>
            <a:latin typeface="+mn-lt"/>
            <a:ea typeface="+mn-ea"/>
            <a:cs typeface="+mn-cs"/>
          </a:endParaRPr>
        </a:p>
        <a:p>
          <a:endParaRPr kumimoji="1" lang="en-US" altLang="ja-JP" sz="1100">
            <a:solidFill>
              <a:srgbClr val="FF0000"/>
            </a:solidFill>
            <a:latin typeface="+mn-lt"/>
            <a:ea typeface="+mn-ea"/>
            <a:cs typeface="+mn-cs"/>
          </a:endParaRPr>
        </a:p>
        <a:p>
          <a:endParaRPr kumimoji="1" lang="en-US" altLang="ja-JP" sz="1100">
            <a:solidFill>
              <a:srgbClr val="FF0000"/>
            </a:solidFill>
            <a:latin typeface="+mn-lt"/>
            <a:ea typeface="+mn-ea"/>
            <a:cs typeface="+mn-cs"/>
          </a:endParaRPr>
        </a:p>
        <a:p>
          <a:endParaRPr kumimoji="1" lang="en-US" altLang="ja-JP" sz="1100">
            <a:solidFill>
              <a:srgbClr val="FF0000"/>
            </a:solidFill>
            <a:latin typeface="+mn-lt"/>
            <a:ea typeface="+mn-ea"/>
            <a:cs typeface="+mn-cs"/>
          </a:endParaRPr>
        </a:p>
        <a:p>
          <a:endParaRPr kumimoji="1" lang="en-US" altLang="ja-JP" sz="1100">
            <a:solidFill>
              <a:schemeClr val="dk1"/>
            </a:solidFill>
            <a:latin typeface="+mn-lt"/>
            <a:ea typeface="+mn-ea"/>
            <a:cs typeface="+mn-cs"/>
          </a:endParaRPr>
        </a:p>
        <a:p>
          <a:endParaRPr kumimoji="1" lang="en-US" altLang="ja-JP" sz="1100">
            <a:solidFill>
              <a:schemeClr val="dk1"/>
            </a:solidFill>
            <a:latin typeface="+mn-lt"/>
            <a:ea typeface="+mn-ea"/>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富山県南砺市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51,056
50,202
668.64
35,826,502
33,505,883
1,802,441
21,050,256
43,492,771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800" baseline="0">
              <a:solidFill>
                <a:schemeClr val="dk1"/>
              </a:solidFill>
              <a:effectLst/>
              <a:latin typeface="メイリオ" panose="020B0604030504040204" pitchFamily="50" charset="-128"/>
              <a:ea typeface="メイリオ" panose="020B0604030504040204" pitchFamily="50" charset="-128"/>
              <a:cs typeface="+mn-cs"/>
            </a:rPr>
            <a:t>【</a:t>
          </a:r>
          <a:r>
            <a:rPr lang="ja-JP" altLang="en-US" sz="800" baseline="0">
              <a:solidFill>
                <a:schemeClr val="dk1"/>
              </a:solidFill>
              <a:effectLst/>
              <a:latin typeface="メイリオ" panose="020B0604030504040204" pitchFamily="50" charset="-128"/>
              <a:ea typeface="メイリオ" panose="020B0604030504040204" pitchFamily="50" charset="-128"/>
              <a:cs typeface="+mn-cs"/>
            </a:rPr>
            <a:t>訂正</a:t>
          </a:r>
          <a:r>
            <a:rPr lang="en-US" altLang="ja-JP" sz="800" baseline="0">
              <a:solidFill>
                <a:schemeClr val="dk1"/>
              </a:solidFill>
              <a:effectLst/>
              <a:latin typeface="メイリオ" panose="020B0604030504040204" pitchFamily="50" charset="-128"/>
              <a:ea typeface="メイリオ" panose="020B0604030504040204" pitchFamily="50" charset="-128"/>
              <a:cs typeface="+mn-cs"/>
            </a:rPr>
            <a:t>】</a:t>
          </a:r>
          <a:r>
            <a:rPr lang="ja-JP" altLang="en-US" sz="800" baseline="0">
              <a:solidFill>
                <a:schemeClr val="dk1"/>
              </a:solidFill>
              <a:effectLst/>
              <a:latin typeface="メイリオ" panose="020B0604030504040204" pitchFamily="50" charset="-128"/>
              <a:ea typeface="メイリオ" panose="020B0604030504040204" pitchFamily="50" charset="-128"/>
              <a:cs typeface="+mn-cs"/>
            </a:rPr>
            <a:t>表中、</a:t>
          </a:r>
          <a:r>
            <a:rPr lang="en-US" altLang="ja-JP" sz="800" baseline="0">
              <a:solidFill>
                <a:schemeClr val="dk1"/>
              </a:solidFill>
              <a:effectLst/>
              <a:latin typeface="メイリオ" panose="020B0604030504040204" pitchFamily="50" charset="-128"/>
              <a:ea typeface="メイリオ" panose="020B0604030504040204" pitchFamily="50" charset="-128"/>
              <a:cs typeface="+mn-cs"/>
            </a:rPr>
            <a:t>H29</a:t>
          </a:r>
          <a:r>
            <a:rPr lang="ja-JP" altLang="en-US" sz="800" baseline="0">
              <a:solidFill>
                <a:schemeClr val="dk1"/>
              </a:solidFill>
              <a:effectLst/>
              <a:latin typeface="メイリオ" panose="020B0604030504040204" pitchFamily="50" charset="-128"/>
              <a:ea typeface="メイリオ" panose="020B0604030504040204" pitchFamily="50" charset="-128"/>
              <a:cs typeface="+mn-cs"/>
            </a:rPr>
            <a:t>、</a:t>
          </a:r>
          <a:r>
            <a:rPr lang="en-US" altLang="ja-JP" sz="800" baseline="0">
              <a:solidFill>
                <a:schemeClr val="dk1"/>
              </a:solidFill>
              <a:effectLst/>
              <a:latin typeface="メイリオ" panose="020B0604030504040204" pitchFamily="50" charset="-128"/>
              <a:ea typeface="メイリオ" panose="020B0604030504040204" pitchFamily="50" charset="-128"/>
              <a:cs typeface="+mn-cs"/>
            </a:rPr>
            <a:t>H30</a:t>
          </a:r>
          <a:r>
            <a:rPr lang="ja-JP" altLang="en-US" sz="800" baseline="0">
              <a:solidFill>
                <a:schemeClr val="dk1"/>
              </a:solidFill>
              <a:effectLst/>
              <a:latin typeface="メイリオ" panose="020B0604030504040204" pitchFamily="50" charset="-128"/>
              <a:ea typeface="メイリオ" panose="020B0604030504040204" pitchFamily="50" charset="-128"/>
              <a:cs typeface="+mn-cs"/>
            </a:rPr>
            <a:t>の償却率はそれぞれ</a:t>
          </a:r>
          <a:r>
            <a:rPr lang="en-US" altLang="ja-JP" sz="800" baseline="0">
              <a:solidFill>
                <a:schemeClr val="dk1"/>
              </a:solidFill>
              <a:effectLst/>
              <a:latin typeface="メイリオ" panose="020B0604030504040204" pitchFamily="50" charset="-128"/>
              <a:ea typeface="メイリオ" panose="020B0604030504040204" pitchFamily="50" charset="-128"/>
              <a:cs typeface="+mn-cs"/>
            </a:rPr>
            <a:t>58.5</a:t>
          </a:r>
          <a:r>
            <a:rPr lang="ja-JP" altLang="en-US" sz="800" baseline="0">
              <a:solidFill>
                <a:schemeClr val="dk1"/>
              </a:solidFill>
              <a:effectLst/>
              <a:latin typeface="メイリオ" panose="020B0604030504040204" pitchFamily="50" charset="-128"/>
              <a:ea typeface="メイリオ" panose="020B0604030504040204" pitchFamily="50" charset="-128"/>
              <a:cs typeface="+mn-cs"/>
            </a:rPr>
            <a:t>％、</a:t>
          </a:r>
          <a:r>
            <a:rPr lang="en-US" altLang="ja-JP" sz="800" baseline="0">
              <a:solidFill>
                <a:schemeClr val="dk1"/>
              </a:solidFill>
              <a:effectLst/>
              <a:latin typeface="メイリオ" panose="020B0604030504040204" pitchFamily="50" charset="-128"/>
              <a:ea typeface="メイリオ" panose="020B0604030504040204" pitchFamily="50" charset="-128"/>
              <a:cs typeface="+mn-cs"/>
            </a:rPr>
            <a:t>60.0</a:t>
          </a:r>
          <a:r>
            <a:rPr lang="ja-JP" altLang="en-US" sz="800" baseline="0">
              <a:solidFill>
                <a:schemeClr val="dk1"/>
              </a:solidFill>
              <a:effectLst/>
              <a:latin typeface="メイリオ" panose="020B0604030504040204" pitchFamily="50" charset="-128"/>
              <a:ea typeface="メイリオ" panose="020B0604030504040204" pitchFamily="50" charset="-128"/>
              <a:cs typeface="+mn-cs"/>
            </a:rPr>
            <a:t>％でしたので訂正します。</a:t>
          </a:r>
          <a:endParaRPr lang="en-US" altLang="ja-JP" sz="800" baseline="0">
            <a:solidFill>
              <a:schemeClr val="dk1"/>
            </a:solidFill>
            <a:effectLst/>
            <a:latin typeface="メイリオ" panose="020B0604030504040204" pitchFamily="50" charset="-128"/>
            <a:ea typeface="メイリオ" panose="020B0604030504040204" pitchFamily="50" charset="-128"/>
            <a:cs typeface="+mn-cs"/>
          </a:endParaRPr>
        </a:p>
        <a:p>
          <a:r>
            <a:rPr lang="ja-JP" altLang="en-US" sz="800" baseline="0">
              <a:solidFill>
                <a:schemeClr val="dk1"/>
              </a:solidFill>
              <a:effectLst/>
              <a:latin typeface="メイリオ" panose="020B0604030504040204" pitchFamily="50" charset="-128"/>
              <a:ea typeface="メイリオ" panose="020B0604030504040204" pitchFamily="50" charset="-128"/>
              <a:cs typeface="+mn-cs"/>
            </a:rPr>
            <a:t>当市は</a:t>
          </a:r>
          <a:r>
            <a:rPr lang="ja-JP" altLang="ja-JP" sz="800" baseline="0">
              <a:solidFill>
                <a:schemeClr val="dk1"/>
              </a:solidFill>
              <a:effectLst/>
              <a:latin typeface="メイリオ" panose="020B0604030504040204" pitchFamily="50" charset="-128"/>
              <a:ea typeface="メイリオ" panose="020B0604030504040204" pitchFamily="50" charset="-128"/>
              <a:cs typeface="+mn-cs"/>
            </a:rPr>
            <a:t>８つの町村が合併した</a:t>
          </a:r>
          <a:r>
            <a:rPr lang="ja-JP" altLang="en-US" sz="800" baseline="0">
              <a:solidFill>
                <a:schemeClr val="dk1"/>
              </a:solidFill>
              <a:effectLst/>
              <a:latin typeface="メイリオ" panose="020B0604030504040204" pitchFamily="50" charset="-128"/>
              <a:ea typeface="メイリオ" panose="020B0604030504040204" pitchFamily="50" charset="-128"/>
              <a:cs typeface="+mn-cs"/>
            </a:rPr>
            <a:t>ことから</a:t>
          </a:r>
          <a:r>
            <a:rPr lang="ja-JP" altLang="ja-JP" sz="800" baseline="0">
              <a:solidFill>
                <a:schemeClr val="dk1"/>
              </a:solidFill>
              <a:effectLst/>
              <a:latin typeface="メイリオ" panose="020B0604030504040204" pitchFamily="50" charset="-128"/>
              <a:ea typeface="メイリオ" panose="020B0604030504040204" pitchFamily="50" charset="-128"/>
              <a:cs typeface="+mn-cs"/>
            </a:rPr>
            <a:t>公共施設</a:t>
          </a:r>
          <a:r>
            <a:rPr lang="ja-JP" altLang="en-US" sz="800" baseline="0">
              <a:solidFill>
                <a:schemeClr val="dk1"/>
              </a:solidFill>
              <a:effectLst/>
              <a:latin typeface="メイリオ" panose="020B0604030504040204" pitchFamily="50" charset="-128"/>
              <a:ea typeface="メイリオ" panose="020B0604030504040204" pitchFamily="50" charset="-128"/>
              <a:cs typeface="+mn-cs"/>
            </a:rPr>
            <a:t>保有</a:t>
          </a:r>
          <a:r>
            <a:rPr lang="ja-JP" altLang="ja-JP" sz="800" baseline="0">
              <a:solidFill>
                <a:schemeClr val="dk1"/>
              </a:solidFill>
              <a:effectLst/>
              <a:latin typeface="メイリオ" panose="020B0604030504040204" pitchFamily="50" charset="-128"/>
              <a:ea typeface="メイリオ" panose="020B0604030504040204" pitchFamily="50" charset="-128"/>
              <a:cs typeface="+mn-cs"/>
            </a:rPr>
            <a:t>数が類似団体と比</a:t>
          </a:r>
          <a:r>
            <a:rPr lang="ja-JP" altLang="en-US" sz="800" baseline="0">
              <a:solidFill>
                <a:schemeClr val="dk1"/>
              </a:solidFill>
              <a:effectLst/>
              <a:latin typeface="メイリオ" panose="020B0604030504040204" pitchFamily="50" charset="-128"/>
              <a:ea typeface="メイリオ" panose="020B0604030504040204" pitchFamily="50" charset="-128"/>
              <a:cs typeface="+mn-cs"/>
            </a:rPr>
            <a:t>べても</a:t>
          </a:r>
          <a:r>
            <a:rPr lang="ja-JP" altLang="ja-JP" sz="800" baseline="0">
              <a:solidFill>
                <a:schemeClr val="dk1"/>
              </a:solidFill>
              <a:effectLst/>
              <a:latin typeface="メイリオ" panose="020B0604030504040204" pitchFamily="50" charset="-128"/>
              <a:ea typeface="メイリオ" panose="020B0604030504040204" pitchFamily="50" charset="-128"/>
              <a:cs typeface="+mn-cs"/>
            </a:rPr>
            <a:t>多く、</a:t>
          </a:r>
          <a:r>
            <a:rPr lang="ja-JP" altLang="en-US" sz="800" baseline="0">
              <a:solidFill>
                <a:schemeClr val="dk1"/>
              </a:solidFill>
              <a:effectLst/>
              <a:latin typeface="メイリオ" panose="020B0604030504040204" pitchFamily="50" charset="-128"/>
              <a:ea typeface="メイリオ" panose="020B0604030504040204" pitchFamily="50" charset="-128"/>
              <a:cs typeface="+mn-cs"/>
            </a:rPr>
            <a:t>また散居村を形成していることからインフラ資産も多いという特徴を持っています。財政事情により、年間での更新範囲は限られ減価償却率は上昇傾向にありますが、計画的な施設更新と身の丈にあった公共施設規模となるよう既存</a:t>
          </a:r>
          <a:r>
            <a:rPr lang="ja-JP" altLang="ja-JP" sz="800" baseline="0">
              <a:solidFill>
                <a:schemeClr val="dk1"/>
              </a:solidFill>
              <a:effectLst/>
              <a:latin typeface="メイリオ" panose="020B0604030504040204" pitchFamily="50" charset="-128"/>
              <a:ea typeface="メイリオ" panose="020B0604030504040204" pitchFamily="50" charset="-128"/>
              <a:cs typeface="+mn-cs"/>
            </a:rPr>
            <a:t>施設の</a:t>
          </a:r>
          <a:r>
            <a:rPr lang="ja-JP" altLang="en-US" sz="800" baseline="0">
              <a:solidFill>
                <a:schemeClr val="dk1"/>
              </a:solidFill>
              <a:effectLst/>
              <a:latin typeface="メイリオ" panose="020B0604030504040204" pitchFamily="50" charset="-128"/>
              <a:ea typeface="メイリオ" panose="020B0604030504040204" pitchFamily="50" charset="-128"/>
              <a:cs typeface="+mn-cs"/>
            </a:rPr>
            <a:t>統廃合を行っていきます。</a:t>
          </a:r>
          <a:r>
            <a:rPr lang="en-US" altLang="ja-JP" sz="800" baseline="0">
              <a:solidFill>
                <a:schemeClr val="dk1"/>
              </a:solidFill>
              <a:effectLst/>
              <a:latin typeface="メイリオ" panose="020B0604030504040204" pitchFamily="50" charset="-128"/>
              <a:ea typeface="メイリオ" panose="020B0604030504040204" pitchFamily="50" charset="-128"/>
              <a:cs typeface="+mn-cs"/>
            </a:rPr>
            <a:t>※H28</a:t>
          </a:r>
          <a:r>
            <a:rPr lang="ja-JP" altLang="en-US" sz="800" baseline="0">
              <a:solidFill>
                <a:schemeClr val="dk1"/>
              </a:solidFill>
              <a:effectLst/>
              <a:latin typeface="メイリオ" panose="020B0604030504040204" pitchFamily="50" charset="-128"/>
              <a:ea typeface="メイリオ" panose="020B0604030504040204" pitchFamily="50" charset="-128"/>
              <a:cs typeface="+mn-cs"/>
            </a:rPr>
            <a:t>、</a:t>
          </a:r>
          <a:r>
            <a:rPr lang="en-US" altLang="ja-JP" sz="800" baseline="0">
              <a:solidFill>
                <a:schemeClr val="dk1"/>
              </a:solidFill>
              <a:effectLst/>
              <a:latin typeface="メイリオ" panose="020B0604030504040204" pitchFamily="50" charset="-128"/>
              <a:ea typeface="メイリオ" panose="020B0604030504040204" pitchFamily="50" charset="-128"/>
              <a:cs typeface="+mn-cs"/>
            </a:rPr>
            <a:t>H29</a:t>
          </a:r>
          <a:r>
            <a:rPr lang="ja-JP" altLang="ja-JP" sz="800" baseline="0">
              <a:solidFill>
                <a:schemeClr val="dk1"/>
              </a:solidFill>
              <a:effectLst/>
              <a:latin typeface="メイリオ" panose="020B0604030504040204" pitchFamily="50" charset="-128"/>
              <a:ea typeface="メイリオ" panose="020B0604030504040204" pitchFamily="50" charset="-128"/>
              <a:cs typeface="+mn-cs"/>
            </a:rPr>
            <a:t>に</a:t>
          </a:r>
          <a:r>
            <a:rPr lang="ja-JP" altLang="en-US" sz="800" baseline="0">
              <a:solidFill>
                <a:schemeClr val="dk1"/>
              </a:solidFill>
              <a:effectLst/>
              <a:latin typeface="メイリオ" panose="020B0604030504040204" pitchFamily="50" charset="-128"/>
              <a:ea typeface="メイリオ" panose="020B0604030504040204" pitchFamily="50" charset="-128"/>
              <a:cs typeface="+mn-cs"/>
            </a:rPr>
            <a:t>償却率が低下したのは</a:t>
          </a:r>
          <a:r>
            <a:rPr lang="ja-JP" altLang="ja-JP" sz="800" baseline="0">
              <a:solidFill>
                <a:schemeClr val="dk1"/>
              </a:solidFill>
              <a:effectLst/>
              <a:latin typeface="メイリオ" panose="020B0604030504040204" pitchFamily="50" charset="-128"/>
              <a:ea typeface="メイリオ" panose="020B0604030504040204" pitchFamily="50" charset="-128"/>
              <a:cs typeface="+mn-cs"/>
            </a:rPr>
            <a:t>地域包括ケアセンター</a:t>
          </a:r>
          <a:r>
            <a:rPr lang="ja-JP" altLang="en-US" sz="800" baseline="0">
              <a:solidFill>
                <a:schemeClr val="dk1"/>
              </a:solidFill>
              <a:effectLst/>
              <a:latin typeface="メイリオ" panose="020B0604030504040204" pitchFamily="50" charset="-128"/>
              <a:ea typeface="メイリオ" panose="020B0604030504040204" pitchFamily="50" charset="-128"/>
              <a:cs typeface="+mn-cs"/>
            </a:rPr>
            <a:t>の</a:t>
          </a:r>
          <a:r>
            <a:rPr lang="ja-JP" altLang="ja-JP" sz="800" baseline="0">
              <a:solidFill>
                <a:schemeClr val="dk1"/>
              </a:solidFill>
              <a:effectLst/>
              <a:latin typeface="メイリオ" panose="020B0604030504040204" pitchFamily="50" charset="-128"/>
              <a:ea typeface="メイリオ" panose="020B0604030504040204" pitchFamily="50" charset="-128"/>
              <a:cs typeface="+mn-cs"/>
            </a:rPr>
            <a:t>整備など大型建設事業が集中したこと</a:t>
          </a:r>
          <a:r>
            <a:rPr lang="ja-JP" altLang="en-US" sz="800" baseline="0">
              <a:solidFill>
                <a:schemeClr val="dk1"/>
              </a:solidFill>
              <a:effectLst/>
              <a:latin typeface="メイリオ" panose="020B0604030504040204" pitchFamily="50" charset="-128"/>
              <a:ea typeface="メイリオ" panose="020B0604030504040204" pitchFamily="50" charset="-128"/>
              <a:cs typeface="+mn-cs"/>
            </a:rPr>
            <a:t>によるものです。</a:t>
          </a:r>
          <a:endParaRPr lang="en-US" altLang="ja-JP" sz="800" baseline="0">
            <a:solidFill>
              <a:schemeClr val="dk1"/>
            </a:solidFill>
            <a:effectLst/>
            <a:latin typeface="メイリオ" panose="020B0604030504040204" pitchFamily="50" charset="-128"/>
            <a:ea typeface="メイリオ" panose="020B0604030504040204" pitchFamily="50" charset="-128"/>
            <a:cs typeface="+mn-cs"/>
          </a:endParaRPr>
        </a:p>
        <a:p>
          <a:endParaRPr lang="ja-JP" altLang="ja-JP" sz="800">
            <a:effectLst/>
            <a:latin typeface="メイリオ" panose="020B0604030504040204" pitchFamily="50" charset="-128"/>
            <a:ea typeface="メイリオ" panose="020B060403050404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42726</xdr:rowOff>
    </xdr:from>
    <xdr:to>
      <xdr:col>23</xdr:col>
      <xdr:colOff>85090</xdr:colOff>
      <xdr:row>34</xdr:row>
      <xdr:rowOff>42363</xdr:rowOff>
    </xdr:to>
    <xdr:cxnSp macro="">
      <xdr:nvCxnSpPr>
        <xdr:cNvPr id="75" name="直線コネクタ 74"/>
        <xdr:cNvCxnSpPr/>
      </xdr:nvCxnSpPr>
      <xdr:spPr>
        <a:xfrm flipV="1">
          <a:off x="4760595" y="5443401"/>
          <a:ext cx="1270" cy="1199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46190</xdr:rowOff>
    </xdr:from>
    <xdr:ext cx="405111" cy="259045"/>
    <xdr:sp macro="" textlink="">
      <xdr:nvSpPr>
        <xdr:cNvPr id="76" name="有形固定資産減価償却率最小値テキスト"/>
        <xdr:cNvSpPr txBox="1"/>
      </xdr:nvSpPr>
      <xdr:spPr>
        <a:xfrm>
          <a:off x="4813300" y="6647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42363</xdr:rowOff>
    </xdr:from>
    <xdr:to>
      <xdr:col>23</xdr:col>
      <xdr:colOff>174625</xdr:colOff>
      <xdr:row>34</xdr:row>
      <xdr:rowOff>42363</xdr:rowOff>
    </xdr:to>
    <xdr:cxnSp macro="">
      <xdr:nvCxnSpPr>
        <xdr:cNvPr id="77" name="直線コネクタ 76"/>
        <xdr:cNvCxnSpPr/>
      </xdr:nvCxnSpPr>
      <xdr:spPr>
        <a:xfrm>
          <a:off x="4673600" y="664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160853</xdr:rowOff>
    </xdr:from>
    <xdr:ext cx="405111" cy="259045"/>
    <xdr:sp macro="" textlink="">
      <xdr:nvSpPr>
        <xdr:cNvPr id="78" name="有形固定資産減価償却率最大値テキスト"/>
        <xdr:cNvSpPr txBox="1"/>
      </xdr:nvSpPr>
      <xdr:spPr>
        <a:xfrm>
          <a:off x="4813300" y="5218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42726</xdr:rowOff>
    </xdr:from>
    <xdr:to>
      <xdr:col>23</xdr:col>
      <xdr:colOff>174625</xdr:colOff>
      <xdr:row>27</xdr:row>
      <xdr:rowOff>42726</xdr:rowOff>
    </xdr:to>
    <xdr:cxnSp macro="">
      <xdr:nvCxnSpPr>
        <xdr:cNvPr id="79" name="直線コネクタ 78"/>
        <xdr:cNvCxnSpPr/>
      </xdr:nvCxnSpPr>
      <xdr:spPr>
        <a:xfrm>
          <a:off x="4673600" y="544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80" name="有形固定資産減価償却率平均値テキスト"/>
        <xdr:cNvSpPr txBox="1"/>
      </xdr:nvSpPr>
      <xdr:spPr>
        <a:xfrm>
          <a:off x="4813300" y="5808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81" name="フローチャート: 判断 80"/>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82" name="フローチャート: 判断 81"/>
        <xdr:cNvSpPr/>
      </xdr:nvSpPr>
      <xdr:spPr>
        <a:xfrm>
          <a:off x="4000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170271</xdr:rowOff>
    </xdr:from>
    <xdr:to>
      <xdr:col>15</xdr:col>
      <xdr:colOff>187325</xdr:colOff>
      <xdr:row>30</xdr:row>
      <xdr:rowOff>100421</xdr:rowOff>
    </xdr:to>
    <xdr:sp macro="" textlink="">
      <xdr:nvSpPr>
        <xdr:cNvPr id="83" name="フローチャート: 判断 82"/>
        <xdr:cNvSpPr/>
      </xdr:nvSpPr>
      <xdr:spPr>
        <a:xfrm>
          <a:off x="3238500" y="591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60506</xdr:rowOff>
    </xdr:from>
    <xdr:to>
      <xdr:col>11</xdr:col>
      <xdr:colOff>187325</xdr:colOff>
      <xdr:row>30</xdr:row>
      <xdr:rowOff>162106</xdr:rowOff>
    </xdr:to>
    <xdr:sp macro="" textlink="">
      <xdr:nvSpPr>
        <xdr:cNvPr id="84" name="フローチャート: 判断 83"/>
        <xdr:cNvSpPr/>
      </xdr:nvSpPr>
      <xdr:spPr>
        <a:xfrm>
          <a:off x="2476500" y="597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11702</xdr:rowOff>
    </xdr:from>
    <xdr:to>
      <xdr:col>23</xdr:col>
      <xdr:colOff>136525</xdr:colOff>
      <xdr:row>28</xdr:row>
      <xdr:rowOff>113302</xdr:rowOff>
    </xdr:to>
    <xdr:sp macro="" textlink="">
      <xdr:nvSpPr>
        <xdr:cNvPr id="90" name="楕円 89"/>
        <xdr:cNvSpPr/>
      </xdr:nvSpPr>
      <xdr:spPr>
        <a:xfrm>
          <a:off x="4711700" y="558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34579</xdr:rowOff>
    </xdr:from>
    <xdr:ext cx="405111" cy="259045"/>
    <xdr:sp macro="" textlink="">
      <xdr:nvSpPr>
        <xdr:cNvPr id="91" name="有形固定資産減価償却率該当値テキスト"/>
        <xdr:cNvSpPr txBox="1"/>
      </xdr:nvSpPr>
      <xdr:spPr>
        <a:xfrm>
          <a:off x="4813300" y="5435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101147</xdr:rowOff>
    </xdr:from>
    <xdr:to>
      <xdr:col>19</xdr:col>
      <xdr:colOff>187325</xdr:colOff>
      <xdr:row>29</xdr:row>
      <xdr:rowOff>31297</xdr:rowOff>
    </xdr:to>
    <xdr:sp macro="" textlink="">
      <xdr:nvSpPr>
        <xdr:cNvPr id="92" name="楕円 91"/>
        <xdr:cNvSpPr/>
      </xdr:nvSpPr>
      <xdr:spPr>
        <a:xfrm>
          <a:off x="4000500" y="567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62502</xdr:rowOff>
    </xdr:from>
    <xdr:to>
      <xdr:col>23</xdr:col>
      <xdr:colOff>85725</xdr:colOff>
      <xdr:row>28</xdr:row>
      <xdr:rowOff>151947</xdr:rowOff>
    </xdr:to>
    <xdr:cxnSp macro="">
      <xdr:nvCxnSpPr>
        <xdr:cNvPr id="93" name="直線コネクタ 92"/>
        <xdr:cNvCxnSpPr/>
      </xdr:nvCxnSpPr>
      <xdr:spPr>
        <a:xfrm flipV="1">
          <a:off x="4051300" y="5634627"/>
          <a:ext cx="711200" cy="89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105501</xdr:rowOff>
    </xdr:from>
    <xdr:to>
      <xdr:col>15</xdr:col>
      <xdr:colOff>187325</xdr:colOff>
      <xdr:row>30</xdr:row>
      <xdr:rowOff>35651</xdr:rowOff>
    </xdr:to>
    <xdr:sp macro="" textlink="">
      <xdr:nvSpPr>
        <xdr:cNvPr id="94" name="楕円 93"/>
        <xdr:cNvSpPr/>
      </xdr:nvSpPr>
      <xdr:spPr>
        <a:xfrm>
          <a:off x="3238500" y="584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151947</xdr:rowOff>
    </xdr:from>
    <xdr:to>
      <xdr:col>19</xdr:col>
      <xdr:colOff>136525</xdr:colOff>
      <xdr:row>29</xdr:row>
      <xdr:rowOff>156301</xdr:rowOff>
    </xdr:to>
    <xdr:cxnSp macro="">
      <xdr:nvCxnSpPr>
        <xdr:cNvPr id="95" name="直線コネクタ 94"/>
        <xdr:cNvCxnSpPr/>
      </xdr:nvCxnSpPr>
      <xdr:spPr>
        <a:xfrm flipV="1">
          <a:off x="3289300" y="5724072"/>
          <a:ext cx="762000" cy="17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102417</xdr:rowOff>
    </xdr:from>
    <xdr:to>
      <xdr:col>11</xdr:col>
      <xdr:colOff>187325</xdr:colOff>
      <xdr:row>30</xdr:row>
      <xdr:rowOff>32567</xdr:rowOff>
    </xdr:to>
    <xdr:sp macro="" textlink="">
      <xdr:nvSpPr>
        <xdr:cNvPr id="96" name="楕円 95"/>
        <xdr:cNvSpPr/>
      </xdr:nvSpPr>
      <xdr:spPr>
        <a:xfrm>
          <a:off x="2476500" y="584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153217</xdr:rowOff>
    </xdr:from>
    <xdr:to>
      <xdr:col>15</xdr:col>
      <xdr:colOff>136525</xdr:colOff>
      <xdr:row>29</xdr:row>
      <xdr:rowOff>156301</xdr:rowOff>
    </xdr:to>
    <xdr:cxnSp macro="">
      <xdr:nvCxnSpPr>
        <xdr:cNvPr id="97" name="直線コネクタ 96"/>
        <xdr:cNvCxnSpPr/>
      </xdr:nvCxnSpPr>
      <xdr:spPr>
        <a:xfrm>
          <a:off x="2527300" y="5896792"/>
          <a:ext cx="762000" cy="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51452</xdr:rowOff>
    </xdr:from>
    <xdr:ext cx="405111" cy="259045"/>
    <xdr:sp macro="" textlink="">
      <xdr:nvSpPr>
        <xdr:cNvPr id="98" name="n_1aveValue有形固定資産減価償却率"/>
        <xdr:cNvSpPr txBox="1"/>
      </xdr:nvSpPr>
      <xdr:spPr>
        <a:xfrm>
          <a:off x="38360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91548</xdr:rowOff>
    </xdr:from>
    <xdr:ext cx="405111" cy="259045"/>
    <xdr:sp macro="" textlink="">
      <xdr:nvSpPr>
        <xdr:cNvPr id="99" name="n_2aveValue有形固定資産減価償却率"/>
        <xdr:cNvSpPr txBox="1"/>
      </xdr:nvSpPr>
      <xdr:spPr>
        <a:xfrm>
          <a:off x="3086744" y="600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153233</xdr:rowOff>
    </xdr:from>
    <xdr:ext cx="405111" cy="259045"/>
    <xdr:sp macro="" textlink="">
      <xdr:nvSpPr>
        <xdr:cNvPr id="100" name="n_3aveValue有形固定資産減価償却率"/>
        <xdr:cNvSpPr txBox="1"/>
      </xdr:nvSpPr>
      <xdr:spPr>
        <a:xfrm>
          <a:off x="2324744" y="6068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47824</xdr:rowOff>
    </xdr:from>
    <xdr:ext cx="405111" cy="259045"/>
    <xdr:sp macro="" textlink="">
      <xdr:nvSpPr>
        <xdr:cNvPr id="101" name="n_1mainValue有形固定資産減価償却率"/>
        <xdr:cNvSpPr txBox="1"/>
      </xdr:nvSpPr>
      <xdr:spPr>
        <a:xfrm>
          <a:off x="3836044" y="5448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52178</xdr:rowOff>
    </xdr:from>
    <xdr:ext cx="405111" cy="259045"/>
    <xdr:sp macro="" textlink="">
      <xdr:nvSpPr>
        <xdr:cNvPr id="102" name="n_2mainValue有形固定資産減価償却率"/>
        <xdr:cNvSpPr txBox="1"/>
      </xdr:nvSpPr>
      <xdr:spPr>
        <a:xfrm>
          <a:off x="3086744" y="5624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49094</xdr:rowOff>
    </xdr:from>
    <xdr:ext cx="405111" cy="259045"/>
    <xdr:sp macro="" textlink="">
      <xdr:nvSpPr>
        <xdr:cNvPr id="103" name="n_3mainValue有形固定資産減価償却率"/>
        <xdr:cNvSpPr txBox="1"/>
      </xdr:nvSpPr>
      <xdr:spPr>
        <a:xfrm>
          <a:off x="2324744" y="5621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4" name="正方形/長方形 10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5" name="正方形/長方形 104"/>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6" name="正方形/長方形 105"/>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[ 486.2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7" name="正方形/長方形 10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8" name="正方形/長方形 10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9" name="正方形/長方形 10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0" name="正方形/長方形 10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1" name="正方形/長方形 11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2" name="正方形/長方形 11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3" name="正方形/長方形 11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4" name="正方形/長方形 11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5" name="正方形/長方形 11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6" name="テキスト ボックス 11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00">
              <a:solidFill>
                <a:schemeClr val="dk1"/>
              </a:solidFill>
              <a:effectLst/>
              <a:latin typeface="メイリオ" panose="020B0604030504040204" pitchFamily="50" charset="-128"/>
              <a:ea typeface="メイリオ" panose="020B0604030504040204" pitchFamily="50" charset="-128"/>
              <a:cs typeface="+mn-cs"/>
            </a:rPr>
            <a:t>平成</a:t>
          </a:r>
          <a:r>
            <a:rPr kumimoji="1" lang="en-US" altLang="ja-JP" sz="900">
              <a:solidFill>
                <a:schemeClr val="dk1"/>
              </a:solidFill>
              <a:effectLst/>
              <a:latin typeface="メイリオ" panose="020B0604030504040204" pitchFamily="50" charset="-128"/>
              <a:ea typeface="メイリオ" panose="020B0604030504040204" pitchFamily="50" charset="-128"/>
              <a:cs typeface="+mn-cs"/>
            </a:rPr>
            <a:t>18</a:t>
          </a:r>
          <a:r>
            <a:rPr kumimoji="1" lang="ja-JP" altLang="ja-JP" sz="900">
              <a:solidFill>
                <a:schemeClr val="dk1"/>
              </a:solidFill>
              <a:effectLst/>
              <a:latin typeface="メイリオ" panose="020B0604030504040204" pitchFamily="50" charset="-128"/>
              <a:ea typeface="メイリオ" panose="020B0604030504040204" pitchFamily="50" charset="-128"/>
              <a:cs typeface="+mn-cs"/>
            </a:rPr>
            <a:t>年度から</a:t>
          </a:r>
          <a:r>
            <a:rPr kumimoji="1" lang="ja-JP" altLang="en-US" sz="900">
              <a:solidFill>
                <a:schemeClr val="dk1"/>
              </a:solidFill>
              <a:effectLst/>
              <a:latin typeface="メイリオ" panose="020B0604030504040204" pitchFamily="50" charset="-128"/>
              <a:ea typeface="メイリオ" panose="020B0604030504040204" pitchFamily="50" charset="-128"/>
              <a:cs typeface="+mn-cs"/>
            </a:rPr>
            <a:t>継続的に</a:t>
          </a:r>
          <a:r>
            <a:rPr kumimoji="1" lang="ja-JP" altLang="ja-JP" sz="900">
              <a:solidFill>
                <a:schemeClr val="dk1"/>
              </a:solidFill>
              <a:effectLst/>
              <a:latin typeface="メイリオ" panose="020B0604030504040204" pitchFamily="50" charset="-128"/>
              <a:ea typeface="メイリオ" panose="020B0604030504040204" pitchFamily="50" charset="-128"/>
              <a:cs typeface="+mn-cs"/>
            </a:rPr>
            <a:t>実施してきた</a:t>
          </a:r>
          <a:r>
            <a:rPr kumimoji="1" lang="ja-JP" altLang="en-US" sz="900">
              <a:solidFill>
                <a:schemeClr val="dk1"/>
              </a:solidFill>
              <a:effectLst/>
              <a:latin typeface="メイリオ" panose="020B0604030504040204" pitchFamily="50" charset="-128"/>
              <a:ea typeface="メイリオ" panose="020B0604030504040204" pitchFamily="50" charset="-128"/>
              <a:cs typeface="+mn-cs"/>
            </a:rPr>
            <a:t>任意</a:t>
          </a:r>
          <a:r>
            <a:rPr kumimoji="1" lang="ja-JP" altLang="ja-JP" sz="900">
              <a:solidFill>
                <a:schemeClr val="dk1"/>
              </a:solidFill>
              <a:effectLst/>
              <a:latin typeface="メイリオ" panose="020B0604030504040204" pitchFamily="50" charset="-128"/>
              <a:ea typeface="メイリオ" panose="020B0604030504040204" pitchFamily="50" charset="-128"/>
              <a:cs typeface="+mn-cs"/>
            </a:rPr>
            <a:t>繰上償還</a:t>
          </a:r>
          <a:r>
            <a:rPr kumimoji="1" lang="ja-JP" altLang="en-US" sz="900">
              <a:solidFill>
                <a:schemeClr val="dk1"/>
              </a:solidFill>
              <a:effectLst/>
              <a:latin typeface="メイリオ" panose="020B0604030504040204" pitchFamily="50" charset="-128"/>
              <a:ea typeface="メイリオ" panose="020B0604030504040204" pitchFamily="50" charset="-128"/>
              <a:cs typeface="+mn-cs"/>
            </a:rPr>
            <a:t>（市債の前倒し返済）</a:t>
          </a:r>
          <a:r>
            <a:rPr kumimoji="1" lang="ja-JP" altLang="ja-JP" sz="900">
              <a:solidFill>
                <a:schemeClr val="dk1"/>
              </a:solidFill>
              <a:effectLst/>
              <a:latin typeface="メイリオ" panose="020B0604030504040204" pitchFamily="50" charset="-128"/>
              <a:ea typeface="メイリオ" panose="020B0604030504040204" pitchFamily="50" charset="-128"/>
              <a:cs typeface="+mn-cs"/>
            </a:rPr>
            <a:t>によ</a:t>
          </a:r>
          <a:r>
            <a:rPr kumimoji="1" lang="ja-JP" altLang="en-US" sz="900">
              <a:solidFill>
                <a:schemeClr val="dk1"/>
              </a:solidFill>
              <a:effectLst/>
              <a:latin typeface="メイリオ" panose="020B0604030504040204" pitchFamily="50" charset="-128"/>
              <a:ea typeface="メイリオ" panose="020B0604030504040204" pitchFamily="50" charset="-128"/>
              <a:cs typeface="+mn-cs"/>
            </a:rPr>
            <a:t>って</a:t>
          </a:r>
          <a:r>
            <a:rPr kumimoji="1" lang="ja-JP" altLang="ja-JP" sz="900">
              <a:solidFill>
                <a:schemeClr val="dk1"/>
              </a:solidFill>
              <a:effectLst/>
              <a:latin typeface="メイリオ" panose="020B0604030504040204" pitchFamily="50" charset="-128"/>
              <a:ea typeface="メイリオ" panose="020B0604030504040204" pitchFamily="50" charset="-128"/>
              <a:cs typeface="+mn-cs"/>
            </a:rPr>
            <a:t>将来負担額は減少傾向</a:t>
          </a:r>
          <a:r>
            <a:rPr kumimoji="1" lang="ja-JP" altLang="en-US" sz="900">
              <a:solidFill>
                <a:schemeClr val="dk1"/>
              </a:solidFill>
              <a:effectLst/>
              <a:latin typeface="メイリオ" panose="020B0604030504040204" pitchFamily="50" charset="-128"/>
              <a:ea typeface="メイリオ" panose="020B0604030504040204" pitchFamily="50" charset="-128"/>
              <a:cs typeface="+mn-cs"/>
            </a:rPr>
            <a:t>にあり、</a:t>
          </a:r>
          <a:r>
            <a:rPr kumimoji="1" lang="ja-JP" altLang="ja-JP" sz="900">
              <a:solidFill>
                <a:schemeClr val="dk1"/>
              </a:solidFill>
              <a:effectLst/>
              <a:latin typeface="メイリオ" panose="020B0604030504040204" pitchFamily="50" charset="-128"/>
              <a:ea typeface="メイリオ" panose="020B0604030504040204" pitchFamily="50" charset="-128"/>
              <a:cs typeface="+mn-cs"/>
            </a:rPr>
            <a:t>類似団体と比較</a:t>
          </a:r>
          <a:r>
            <a:rPr kumimoji="1" lang="ja-JP" altLang="en-US" sz="900">
              <a:solidFill>
                <a:schemeClr val="dk1"/>
              </a:solidFill>
              <a:effectLst/>
              <a:latin typeface="メイリオ" panose="020B0604030504040204" pitchFamily="50" charset="-128"/>
              <a:ea typeface="メイリオ" panose="020B0604030504040204" pitchFamily="50" charset="-128"/>
              <a:cs typeface="+mn-cs"/>
            </a:rPr>
            <a:t>しても</a:t>
          </a:r>
          <a:r>
            <a:rPr kumimoji="1" lang="ja-JP" altLang="ja-JP" sz="900">
              <a:solidFill>
                <a:schemeClr val="dk1"/>
              </a:solidFill>
              <a:effectLst/>
              <a:latin typeface="メイリオ" panose="020B0604030504040204" pitchFamily="50" charset="-128"/>
              <a:ea typeface="メイリオ" panose="020B0604030504040204" pitchFamily="50" charset="-128"/>
              <a:cs typeface="+mn-cs"/>
            </a:rPr>
            <a:t>短い年数となってい</a:t>
          </a:r>
          <a:r>
            <a:rPr kumimoji="1" lang="ja-JP" altLang="en-US" sz="900">
              <a:solidFill>
                <a:schemeClr val="dk1"/>
              </a:solidFill>
              <a:effectLst/>
              <a:latin typeface="メイリオ" panose="020B0604030504040204" pitchFamily="50" charset="-128"/>
              <a:ea typeface="メイリオ" panose="020B0604030504040204" pitchFamily="50" charset="-128"/>
              <a:cs typeface="+mn-cs"/>
            </a:rPr>
            <a:t>ます</a:t>
          </a:r>
          <a:r>
            <a:rPr kumimoji="1" lang="ja-JP" altLang="ja-JP" sz="900">
              <a:solidFill>
                <a:schemeClr val="dk1"/>
              </a:solidFill>
              <a:effectLst/>
              <a:latin typeface="メイリオ" panose="020B0604030504040204" pitchFamily="50" charset="-128"/>
              <a:ea typeface="メイリオ" panose="020B0604030504040204" pitchFamily="50" charset="-128"/>
              <a:cs typeface="+mn-cs"/>
            </a:rPr>
            <a:t>。</a:t>
          </a:r>
          <a:endParaRPr kumimoji="1" lang="en-US" altLang="ja-JP" sz="900">
            <a:solidFill>
              <a:schemeClr val="dk1"/>
            </a:solidFill>
            <a:effectLst/>
            <a:latin typeface="メイリオ" panose="020B0604030504040204" pitchFamily="50" charset="-128"/>
            <a:ea typeface="メイリオ" panose="020B0604030504040204" pitchFamily="50" charset="-128"/>
            <a:cs typeface="+mn-cs"/>
          </a:endParaRPr>
        </a:p>
        <a:p>
          <a:pPr eaLnBrk="1" fontAlgn="auto" latinLnBrk="0" hangingPunct="1"/>
          <a:r>
            <a:rPr kumimoji="1" lang="ja-JP" altLang="en-US" sz="900">
              <a:solidFill>
                <a:schemeClr val="dk1"/>
              </a:solidFill>
              <a:effectLst/>
              <a:latin typeface="メイリオ" panose="020B0604030504040204" pitchFamily="50" charset="-128"/>
              <a:ea typeface="メイリオ" panose="020B0604030504040204" pitchFamily="50" charset="-128"/>
              <a:cs typeface="+mn-cs"/>
            </a:rPr>
            <a:t>ただし、有利な地方債として活用してきた合併特例債が令和２年度以降は活用できなくなることに加え、財政事情により任意繰上償還の実施を来年度以降一旦見送ることとしているため、市債発行額の圧縮など将来負担額の圧縮に向けた取組みが必要となってきます。</a:t>
          </a:r>
          <a:endParaRPr lang="ja-JP" altLang="ja-JP" sz="1000">
            <a:effectLst/>
            <a:latin typeface="メイリオ" panose="020B0604030504040204" pitchFamily="50" charset="-128"/>
            <a:ea typeface="メイリオ" panose="020B0604030504040204" pitchFamily="50" charset="-128"/>
          </a:endParaRPr>
        </a:p>
      </xdr:txBody>
    </xdr:sp>
    <xdr:clientData/>
  </xdr:twoCellAnchor>
  <xdr:oneCellAnchor>
    <xdr:from>
      <xdr:col>57</xdr:col>
      <xdr:colOff>111125</xdr:colOff>
      <xdr:row>23</xdr:row>
      <xdr:rowOff>47625</xdr:rowOff>
    </xdr:from>
    <xdr:ext cx="349839" cy="225703"/>
    <xdr:sp macro="" textlink="">
      <xdr:nvSpPr>
        <xdr:cNvPr id="117" name="テキスト ボックス 11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8" name="直線コネクタ 11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20" name="テキスト ボックス 119"/>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8" name="テキスト ボックス 127"/>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30" name="テキスト ボックス 129"/>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10802</xdr:rowOff>
    </xdr:from>
    <xdr:to>
      <xdr:col>76</xdr:col>
      <xdr:colOff>21589</xdr:colOff>
      <xdr:row>34</xdr:row>
      <xdr:rowOff>151342</xdr:rowOff>
    </xdr:to>
    <xdr:cxnSp macro="">
      <xdr:nvCxnSpPr>
        <xdr:cNvPr id="132" name="直線コネクタ 131"/>
        <xdr:cNvCxnSpPr/>
      </xdr:nvCxnSpPr>
      <xdr:spPr>
        <a:xfrm flipV="1">
          <a:off x="14793595" y="5240027"/>
          <a:ext cx="1269" cy="1512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33"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4" name="直線コネクタ 133"/>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128929</xdr:rowOff>
    </xdr:from>
    <xdr:ext cx="560923" cy="259045"/>
    <xdr:sp macro="" textlink="">
      <xdr:nvSpPr>
        <xdr:cNvPr id="135" name="債務償還比率最大値テキスト"/>
        <xdr:cNvSpPr txBox="1"/>
      </xdr:nvSpPr>
      <xdr:spPr>
        <a:xfrm>
          <a:off x="14846300" y="501525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10802</xdr:rowOff>
    </xdr:from>
    <xdr:to>
      <xdr:col>76</xdr:col>
      <xdr:colOff>111125</xdr:colOff>
      <xdr:row>26</xdr:row>
      <xdr:rowOff>10802</xdr:rowOff>
    </xdr:to>
    <xdr:cxnSp macro="">
      <xdr:nvCxnSpPr>
        <xdr:cNvPr id="136" name="直線コネクタ 135"/>
        <xdr:cNvCxnSpPr/>
      </xdr:nvCxnSpPr>
      <xdr:spPr>
        <a:xfrm>
          <a:off x="14706600" y="5240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64484</xdr:rowOff>
    </xdr:from>
    <xdr:ext cx="469744" cy="259045"/>
    <xdr:sp macro="" textlink="">
      <xdr:nvSpPr>
        <xdr:cNvPr id="137" name="債務償還比率平均値テキスト"/>
        <xdr:cNvSpPr txBox="1"/>
      </xdr:nvSpPr>
      <xdr:spPr>
        <a:xfrm>
          <a:off x="14846300" y="5808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41607</xdr:rowOff>
    </xdr:from>
    <xdr:to>
      <xdr:col>76</xdr:col>
      <xdr:colOff>73025</xdr:colOff>
      <xdr:row>30</xdr:row>
      <xdr:rowOff>143207</xdr:rowOff>
    </xdr:to>
    <xdr:sp macro="" textlink="">
      <xdr:nvSpPr>
        <xdr:cNvPr id="138" name="フローチャート: 判断 137"/>
        <xdr:cNvSpPr/>
      </xdr:nvSpPr>
      <xdr:spPr>
        <a:xfrm>
          <a:off x="14744700" y="595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17498</xdr:rowOff>
    </xdr:from>
    <xdr:to>
      <xdr:col>72</xdr:col>
      <xdr:colOff>123825</xdr:colOff>
      <xdr:row>30</xdr:row>
      <xdr:rowOff>119098</xdr:rowOff>
    </xdr:to>
    <xdr:sp macro="" textlink="">
      <xdr:nvSpPr>
        <xdr:cNvPr id="139" name="フローチャート: 判断 138"/>
        <xdr:cNvSpPr/>
      </xdr:nvSpPr>
      <xdr:spPr>
        <a:xfrm>
          <a:off x="14033500" y="593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31722</xdr:rowOff>
    </xdr:from>
    <xdr:to>
      <xdr:col>76</xdr:col>
      <xdr:colOff>73025</xdr:colOff>
      <xdr:row>31</xdr:row>
      <xdr:rowOff>133322</xdr:rowOff>
    </xdr:to>
    <xdr:sp macro="" textlink="">
      <xdr:nvSpPr>
        <xdr:cNvPr id="145" name="楕円 144"/>
        <xdr:cNvSpPr/>
      </xdr:nvSpPr>
      <xdr:spPr>
        <a:xfrm>
          <a:off x="14744700" y="611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10149</xdr:rowOff>
    </xdr:from>
    <xdr:ext cx="469744" cy="259045"/>
    <xdr:sp macro="" textlink="">
      <xdr:nvSpPr>
        <xdr:cNvPr id="146" name="債務償還比率該当値テキスト"/>
        <xdr:cNvSpPr txBox="1"/>
      </xdr:nvSpPr>
      <xdr:spPr>
        <a:xfrm>
          <a:off x="14846300" y="609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146678</xdr:rowOff>
    </xdr:from>
    <xdr:to>
      <xdr:col>72</xdr:col>
      <xdr:colOff>123825</xdr:colOff>
      <xdr:row>31</xdr:row>
      <xdr:rowOff>76828</xdr:rowOff>
    </xdr:to>
    <xdr:sp macro="" textlink="">
      <xdr:nvSpPr>
        <xdr:cNvPr id="147" name="楕円 146"/>
        <xdr:cNvSpPr/>
      </xdr:nvSpPr>
      <xdr:spPr>
        <a:xfrm>
          <a:off x="14033500" y="606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26028</xdr:rowOff>
    </xdr:from>
    <xdr:to>
      <xdr:col>76</xdr:col>
      <xdr:colOff>22225</xdr:colOff>
      <xdr:row>31</xdr:row>
      <xdr:rowOff>82522</xdr:rowOff>
    </xdr:to>
    <xdr:cxnSp macro="">
      <xdr:nvCxnSpPr>
        <xdr:cNvPr id="148" name="直線コネクタ 147"/>
        <xdr:cNvCxnSpPr/>
      </xdr:nvCxnSpPr>
      <xdr:spPr>
        <a:xfrm>
          <a:off x="14084300" y="6112503"/>
          <a:ext cx="711200" cy="56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135625</xdr:rowOff>
    </xdr:from>
    <xdr:ext cx="469744" cy="259045"/>
    <xdr:sp macro="" textlink="">
      <xdr:nvSpPr>
        <xdr:cNvPr id="149" name="n_1aveValue債務償還比率"/>
        <xdr:cNvSpPr txBox="1"/>
      </xdr:nvSpPr>
      <xdr:spPr>
        <a:xfrm>
          <a:off x="13836727" y="570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67955</xdr:rowOff>
    </xdr:from>
    <xdr:ext cx="469744" cy="259045"/>
    <xdr:sp macro="" textlink="">
      <xdr:nvSpPr>
        <xdr:cNvPr id="150" name="n_1mainValue債務償還比率"/>
        <xdr:cNvSpPr txBox="1"/>
      </xdr:nvSpPr>
      <xdr:spPr>
        <a:xfrm>
          <a:off x="13836727" y="615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1" name="正方形/長方形 15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2" name="正方形/長方形 15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3" name="テキスト ボックス 15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4" name="テキスト ボックス 15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5" name="テキスト ボックス 15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6" name="テキスト ボックス 15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富山県南砺市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51,056
50,202
668.64
35,826,502
33,505,883
1,802,441
21,050,256
43,492,771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70485</xdr:rowOff>
    </xdr:from>
    <xdr:to>
      <xdr:col>24</xdr:col>
      <xdr:colOff>62865</xdr:colOff>
      <xdr:row>42</xdr:row>
      <xdr:rowOff>30480</xdr:rowOff>
    </xdr:to>
    <xdr:cxnSp macro="">
      <xdr:nvCxnSpPr>
        <xdr:cNvPr id="56" name="直線コネクタ 55"/>
        <xdr:cNvCxnSpPr/>
      </xdr:nvCxnSpPr>
      <xdr:spPr>
        <a:xfrm flipV="1">
          <a:off x="4634865" y="5899785"/>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7" name="【道路】&#10;有形固定資産減価償却率最小値テキスト"/>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8" name="直線コネクタ 57"/>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17162</xdr:rowOff>
    </xdr:from>
    <xdr:ext cx="405111" cy="259045"/>
    <xdr:sp macro="" textlink="">
      <xdr:nvSpPr>
        <xdr:cNvPr id="59" name="【道路】&#10;有形固定資産減価償却率最大値テキスト"/>
        <xdr:cNvSpPr txBox="1"/>
      </xdr:nvSpPr>
      <xdr:spPr>
        <a:xfrm>
          <a:off x="4673600" y="5675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70485</xdr:rowOff>
    </xdr:from>
    <xdr:to>
      <xdr:col>24</xdr:col>
      <xdr:colOff>152400</xdr:colOff>
      <xdr:row>34</xdr:row>
      <xdr:rowOff>70485</xdr:rowOff>
    </xdr:to>
    <xdr:cxnSp macro="">
      <xdr:nvCxnSpPr>
        <xdr:cNvPr id="60" name="直線コネクタ 59"/>
        <xdr:cNvCxnSpPr/>
      </xdr:nvCxnSpPr>
      <xdr:spPr>
        <a:xfrm>
          <a:off x="4546600" y="589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91457</xdr:rowOff>
    </xdr:from>
    <xdr:ext cx="405111" cy="259045"/>
    <xdr:sp macro="" textlink="">
      <xdr:nvSpPr>
        <xdr:cNvPr id="61" name="【道路】&#10;有形固定資産減価償却率平均値テキスト"/>
        <xdr:cNvSpPr txBox="1"/>
      </xdr:nvSpPr>
      <xdr:spPr>
        <a:xfrm>
          <a:off x="4673600" y="643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113030</xdr:rowOff>
    </xdr:from>
    <xdr:to>
      <xdr:col>24</xdr:col>
      <xdr:colOff>114300</xdr:colOff>
      <xdr:row>38</xdr:row>
      <xdr:rowOff>43180</xdr:rowOff>
    </xdr:to>
    <xdr:sp macro="" textlink="">
      <xdr:nvSpPr>
        <xdr:cNvPr id="62" name="フローチャート: 判断 61"/>
        <xdr:cNvSpPr/>
      </xdr:nvSpPr>
      <xdr:spPr>
        <a:xfrm>
          <a:off x="4584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6350</xdr:rowOff>
    </xdr:from>
    <xdr:to>
      <xdr:col>20</xdr:col>
      <xdr:colOff>38100</xdr:colOff>
      <xdr:row>38</xdr:row>
      <xdr:rowOff>107950</xdr:rowOff>
    </xdr:to>
    <xdr:sp macro="" textlink="">
      <xdr:nvSpPr>
        <xdr:cNvPr id="63" name="フローチャート: 判断 62"/>
        <xdr:cNvSpPr/>
      </xdr:nvSpPr>
      <xdr:spPr>
        <a:xfrm>
          <a:off x="3746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162560</xdr:rowOff>
    </xdr:from>
    <xdr:to>
      <xdr:col>15</xdr:col>
      <xdr:colOff>101600</xdr:colOff>
      <xdr:row>38</xdr:row>
      <xdr:rowOff>92710</xdr:rowOff>
    </xdr:to>
    <xdr:sp macro="" textlink="">
      <xdr:nvSpPr>
        <xdr:cNvPr id="64" name="フローチャート: 判断 63"/>
        <xdr:cNvSpPr/>
      </xdr:nvSpPr>
      <xdr:spPr>
        <a:xfrm>
          <a:off x="2857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29210</xdr:rowOff>
    </xdr:from>
    <xdr:to>
      <xdr:col>10</xdr:col>
      <xdr:colOff>165100</xdr:colOff>
      <xdr:row>38</xdr:row>
      <xdr:rowOff>130810</xdr:rowOff>
    </xdr:to>
    <xdr:sp macro="" textlink="">
      <xdr:nvSpPr>
        <xdr:cNvPr id="65" name="フローチャート: 判断 64"/>
        <xdr:cNvSpPr/>
      </xdr:nvSpPr>
      <xdr:spPr>
        <a:xfrm>
          <a:off x="1968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122555</xdr:rowOff>
    </xdr:from>
    <xdr:to>
      <xdr:col>24</xdr:col>
      <xdr:colOff>114300</xdr:colOff>
      <xdr:row>37</xdr:row>
      <xdr:rowOff>52705</xdr:rowOff>
    </xdr:to>
    <xdr:sp macro="" textlink="">
      <xdr:nvSpPr>
        <xdr:cNvPr id="71" name="楕円 70"/>
        <xdr:cNvSpPr/>
      </xdr:nvSpPr>
      <xdr:spPr>
        <a:xfrm>
          <a:off x="45847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145432</xdr:rowOff>
    </xdr:from>
    <xdr:ext cx="405111" cy="259045"/>
    <xdr:sp macro="" textlink="">
      <xdr:nvSpPr>
        <xdr:cNvPr id="72" name="【道路】&#10;有形固定資産減価償却率該当値テキスト"/>
        <xdr:cNvSpPr txBox="1"/>
      </xdr:nvSpPr>
      <xdr:spPr>
        <a:xfrm>
          <a:off x="4673600" y="614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151130</xdr:rowOff>
    </xdr:from>
    <xdr:to>
      <xdr:col>20</xdr:col>
      <xdr:colOff>38100</xdr:colOff>
      <xdr:row>37</xdr:row>
      <xdr:rowOff>81280</xdr:rowOff>
    </xdr:to>
    <xdr:sp macro="" textlink="">
      <xdr:nvSpPr>
        <xdr:cNvPr id="73" name="楕円 72"/>
        <xdr:cNvSpPr/>
      </xdr:nvSpPr>
      <xdr:spPr>
        <a:xfrm>
          <a:off x="3746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1905</xdr:rowOff>
    </xdr:from>
    <xdr:to>
      <xdr:col>24</xdr:col>
      <xdr:colOff>63500</xdr:colOff>
      <xdr:row>37</xdr:row>
      <xdr:rowOff>30480</xdr:rowOff>
    </xdr:to>
    <xdr:cxnSp macro="">
      <xdr:nvCxnSpPr>
        <xdr:cNvPr id="74" name="直線コネクタ 73"/>
        <xdr:cNvCxnSpPr/>
      </xdr:nvCxnSpPr>
      <xdr:spPr>
        <a:xfrm flipV="1">
          <a:off x="3797300" y="634555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8255</xdr:rowOff>
    </xdr:from>
    <xdr:to>
      <xdr:col>15</xdr:col>
      <xdr:colOff>101600</xdr:colOff>
      <xdr:row>37</xdr:row>
      <xdr:rowOff>109855</xdr:rowOff>
    </xdr:to>
    <xdr:sp macro="" textlink="">
      <xdr:nvSpPr>
        <xdr:cNvPr id="75" name="楕円 74"/>
        <xdr:cNvSpPr/>
      </xdr:nvSpPr>
      <xdr:spPr>
        <a:xfrm>
          <a:off x="2857500" y="635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30480</xdr:rowOff>
    </xdr:from>
    <xdr:to>
      <xdr:col>19</xdr:col>
      <xdr:colOff>177800</xdr:colOff>
      <xdr:row>37</xdr:row>
      <xdr:rowOff>59055</xdr:rowOff>
    </xdr:to>
    <xdr:cxnSp macro="">
      <xdr:nvCxnSpPr>
        <xdr:cNvPr id="76" name="直線コネクタ 75"/>
        <xdr:cNvCxnSpPr/>
      </xdr:nvCxnSpPr>
      <xdr:spPr>
        <a:xfrm flipV="1">
          <a:off x="2908300" y="637413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36830</xdr:rowOff>
    </xdr:from>
    <xdr:to>
      <xdr:col>10</xdr:col>
      <xdr:colOff>165100</xdr:colOff>
      <xdr:row>37</xdr:row>
      <xdr:rowOff>138430</xdr:rowOff>
    </xdr:to>
    <xdr:sp macro="" textlink="">
      <xdr:nvSpPr>
        <xdr:cNvPr id="77" name="楕円 76"/>
        <xdr:cNvSpPr/>
      </xdr:nvSpPr>
      <xdr:spPr>
        <a:xfrm>
          <a:off x="1968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59055</xdr:rowOff>
    </xdr:from>
    <xdr:to>
      <xdr:col>15</xdr:col>
      <xdr:colOff>50800</xdr:colOff>
      <xdr:row>37</xdr:row>
      <xdr:rowOff>87630</xdr:rowOff>
    </xdr:to>
    <xdr:cxnSp macro="">
      <xdr:nvCxnSpPr>
        <xdr:cNvPr id="78" name="直線コネクタ 77"/>
        <xdr:cNvCxnSpPr/>
      </xdr:nvCxnSpPr>
      <xdr:spPr>
        <a:xfrm flipV="1">
          <a:off x="2019300" y="640270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99077</xdr:rowOff>
    </xdr:from>
    <xdr:ext cx="405111" cy="259045"/>
    <xdr:sp macro="" textlink="">
      <xdr:nvSpPr>
        <xdr:cNvPr id="79" name="n_1aveValue【道路】&#10;有形固定資産減価償却率"/>
        <xdr:cNvSpPr txBox="1"/>
      </xdr:nvSpPr>
      <xdr:spPr>
        <a:xfrm>
          <a:off x="3582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83837</xdr:rowOff>
    </xdr:from>
    <xdr:ext cx="405111" cy="259045"/>
    <xdr:sp macro="" textlink="">
      <xdr:nvSpPr>
        <xdr:cNvPr id="80" name="n_2aveValue【道路】&#10;有形固定資産減価償却率"/>
        <xdr:cNvSpPr txBox="1"/>
      </xdr:nvSpPr>
      <xdr:spPr>
        <a:xfrm>
          <a:off x="2705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121937</xdr:rowOff>
    </xdr:from>
    <xdr:ext cx="405111" cy="259045"/>
    <xdr:sp macro="" textlink="">
      <xdr:nvSpPr>
        <xdr:cNvPr id="81" name="n_3aveValue【道路】&#10;有形固定資産減価償却率"/>
        <xdr:cNvSpPr txBox="1"/>
      </xdr:nvSpPr>
      <xdr:spPr>
        <a:xfrm>
          <a:off x="1816744"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97807</xdr:rowOff>
    </xdr:from>
    <xdr:ext cx="405111" cy="259045"/>
    <xdr:sp macro="" textlink="">
      <xdr:nvSpPr>
        <xdr:cNvPr id="82" name="n_1mainValue【道路】&#10;有形固定資産減価償却率"/>
        <xdr:cNvSpPr txBox="1"/>
      </xdr:nvSpPr>
      <xdr:spPr>
        <a:xfrm>
          <a:off x="35820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126382</xdr:rowOff>
    </xdr:from>
    <xdr:ext cx="405111" cy="259045"/>
    <xdr:sp macro="" textlink="">
      <xdr:nvSpPr>
        <xdr:cNvPr id="83" name="n_2mainValue【道路】&#10;有形固定資産減価償却率"/>
        <xdr:cNvSpPr txBox="1"/>
      </xdr:nvSpPr>
      <xdr:spPr>
        <a:xfrm>
          <a:off x="2705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154957</xdr:rowOff>
    </xdr:from>
    <xdr:ext cx="405111" cy="259045"/>
    <xdr:sp macro="" textlink="">
      <xdr:nvSpPr>
        <xdr:cNvPr id="84" name="n_3mainValue【道路】&#10;有形固定資産減価償却率"/>
        <xdr:cNvSpPr txBox="1"/>
      </xdr:nvSpPr>
      <xdr:spPr>
        <a:xfrm>
          <a:off x="18167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4" name="テキスト ボックス 103"/>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146495</xdr:rowOff>
    </xdr:from>
    <xdr:to>
      <xdr:col>54</xdr:col>
      <xdr:colOff>189865</xdr:colOff>
      <xdr:row>41</xdr:row>
      <xdr:rowOff>159010</xdr:rowOff>
    </xdr:to>
    <xdr:cxnSp macro="">
      <xdr:nvCxnSpPr>
        <xdr:cNvPr id="108" name="直線コネクタ 107"/>
        <xdr:cNvCxnSpPr/>
      </xdr:nvCxnSpPr>
      <xdr:spPr>
        <a:xfrm flipV="1">
          <a:off x="10476865" y="5632895"/>
          <a:ext cx="0" cy="1555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162837</xdr:rowOff>
    </xdr:from>
    <xdr:ext cx="469744" cy="259045"/>
    <xdr:sp macro="" textlink="">
      <xdr:nvSpPr>
        <xdr:cNvPr id="109" name="【道路】&#10;一人当たり延長最小値テキスト"/>
        <xdr:cNvSpPr txBox="1"/>
      </xdr:nvSpPr>
      <xdr:spPr>
        <a:xfrm>
          <a:off x="10515600" y="719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159010</xdr:rowOff>
    </xdr:from>
    <xdr:to>
      <xdr:col>55</xdr:col>
      <xdr:colOff>88900</xdr:colOff>
      <xdr:row>41</xdr:row>
      <xdr:rowOff>159010</xdr:rowOff>
    </xdr:to>
    <xdr:cxnSp macro="">
      <xdr:nvCxnSpPr>
        <xdr:cNvPr id="110" name="直線コネクタ 109"/>
        <xdr:cNvCxnSpPr/>
      </xdr:nvCxnSpPr>
      <xdr:spPr>
        <a:xfrm>
          <a:off x="10388600" y="7188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93172</xdr:rowOff>
    </xdr:from>
    <xdr:ext cx="534377" cy="259045"/>
    <xdr:sp macro="" textlink="">
      <xdr:nvSpPr>
        <xdr:cNvPr id="111" name="【道路】&#10;一人当たり延長最大値テキスト"/>
        <xdr:cNvSpPr txBox="1"/>
      </xdr:nvSpPr>
      <xdr:spPr>
        <a:xfrm>
          <a:off x="10515600" y="540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146495</xdr:rowOff>
    </xdr:from>
    <xdr:to>
      <xdr:col>55</xdr:col>
      <xdr:colOff>88900</xdr:colOff>
      <xdr:row>32</xdr:row>
      <xdr:rowOff>146495</xdr:rowOff>
    </xdr:to>
    <xdr:cxnSp macro="">
      <xdr:nvCxnSpPr>
        <xdr:cNvPr id="112" name="直線コネクタ 111"/>
        <xdr:cNvCxnSpPr/>
      </xdr:nvCxnSpPr>
      <xdr:spPr>
        <a:xfrm>
          <a:off x="10388600" y="563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46880</xdr:rowOff>
    </xdr:from>
    <xdr:ext cx="534377" cy="259045"/>
    <xdr:sp macro="" textlink="">
      <xdr:nvSpPr>
        <xdr:cNvPr id="113" name="【道路】&#10;一人当たり延長平均値テキスト"/>
        <xdr:cNvSpPr txBox="1"/>
      </xdr:nvSpPr>
      <xdr:spPr>
        <a:xfrm>
          <a:off x="10515600" y="6904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68453</xdr:rowOff>
    </xdr:from>
    <xdr:to>
      <xdr:col>55</xdr:col>
      <xdr:colOff>50800</xdr:colOff>
      <xdr:row>40</xdr:row>
      <xdr:rowOff>170053</xdr:rowOff>
    </xdr:to>
    <xdr:sp macro="" textlink="">
      <xdr:nvSpPr>
        <xdr:cNvPr id="114" name="フローチャート: 判断 113"/>
        <xdr:cNvSpPr/>
      </xdr:nvSpPr>
      <xdr:spPr>
        <a:xfrm>
          <a:off x="10426700" y="692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31400</xdr:rowOff>
    </xdr:from>
    <xdr:to>
      <xdr:col>50</xdr:col>
      <xdr:colOff>165100</xdr:colOff>
      <xdr:row>40</xdr:row>
      <xdr:rowOff>133000</xdr:rowOff>
    </xdr:to>
    <xdr:sp macro="" textlink="">
      <xdr:nvSpPr>
        <xdr:cNvPr id="115" name="フローチャート: 判断 114"/>
        <xdr:cNvSpPr/>
      </xdr:nvSpPr>
      <xdr:spPr>
        <a:xfrm>
          <a:off x="9588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64700</xdr:rowOff>
    </xdr:from>
    <xdr:to>
      <xdr:col>46</xdr:col>
      <xdr:colOff>38100</xdr:colOff>
      <xdr:row>40</xdr:row>
      <xdr:rowOff>166300</xdr:rowOff>
    </xdr:to>
    <xdr:sp macro="" textlink="">
      <xdr:nvSpPr>
        <xdr:cNvPr id="116" name="フローチャート: 判断 115"/>
        <xdr:cNvSpPr/>
      </xdr:nvSpPr>
      <xdr:spPr>
        <a:xfrm>
          <a:off x="8699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76435</xdr:rowOff>
    </xdr:from>
    <xdr:to>
      <xdr:col>41</xdr:col>
      <xdr:colOff>101600</xdr:colOff>
      <xdr:row>41</xdr:row>
      <xdr:rowOff>6585</xdr:rowOff>
    </xdr:to>
    <xdr:sp macro="" textlink="">
      <xdr:nvSpPr>
        <xdr:cNvPr id="117" name="フローチャート: 判断 116"/>
        <xdr:cNvSpPr/>
      </xdr:nvSpPr>
      <xdr:spPr>
        <a:xfrm>
          <a:off x="7810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158598</xdr:rowOff>
    </xdr:from>
    <xdr:to>
      <xdr:col>55</xdr:col>
      <xdr:colOff>50800</xdr:colOff>
      <xdr:row>38</xdr:row>
      <xdr:rowOff>88748</xdr:rowOff>
    </xdr:to>
    <xdr:sp macro="" textlink="">
      <xdr:nvSpPr>
        <xdr:cNvPr id="123" name="楕円 122"/>
        <xdr:cNvSpPr/>
      </xdr:nvSpPr>
      <xdr:spPr>
        <a:xfrm>
          <a:off x="10426700" y="650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10025</xdr:rowOff>
    </xdr:from>
    <xdr:ext cx="534377" cy="259045"/>
    <xdr:sp macro="" textlink="">
      <xdr:nvSpPr>
        <xdr:cNvPr id="124" name="【道路】&#10;一人当たり延長該当値テキスト"/>
        <xdr:cNvSpPr txBox="1"/>
      </xdr:nvSpPr>
      <xdr:spPr>
        <a:xfrm>
          <a:off x="10515600" y="6353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168389</xdr:rowOff>
    </xdr:from>
    <xdr:to>
      <xdr:col>50</xdr:col>
      <xdr:colOff>165100</xdr:colOff>
      <xdr:row>38</xdr:row>
      <xdr:rowOff>98539</xdr:rowOff>
    </xdr:to>
    <xdr:sp macro="" textlink="">
      <xdr:nvSpPr>
        <xdr:cNvPr id="125" name="楕円 124"/>
        <xdr:cNvSpPr/>
      </xdr:nvSpPr>
      <xdr:spPr>
        <a:xfrm>
          <a:off x="9588500" y="651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37947</xdr:rowOff>
    </xdr:from>
    <xdr:to>
      <xdr:col>55</xdr:col>
      <xdr:colOff>0</xdr:colOff>
      <xdr:row>38</xdr:row>
      <xdr:rowOff>47739</xdr:rowOff>
    </xdr:to>
    <xdr:cxnSp macro="">
      <xdr:nvCxnSpPr>
        <xdr:cNvPr id="126" name="直線コネクタ 125"/>
        <xdr:cNvCxnSpPr/>
      </xdr:nvCxnSpPr>
      <xdr:spPr>
        <a:xfrm flipV="1">
          <a:off x="9639300" y="6553047"/>
          <a:ext cx="838200" cy="9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129851</xdr:rowOff>
    </xdr:from>
    <xdr:to>
      <xdr:col>46</xdr:col>
      <xdr:colOff>38100</xdr:colOff>
      <xdr:row>39</xdr:row>
      <xdr:rowOff>60001</xdr:rowOff>
    </xdr:to>
    <xdr:sp macro="" textlink="">
      <xdr:nvSpPr>
        <xdr:cNvPr id="127" name="楕円 126"/>
        <xdr:cNvSpPr/>
      </xdr:nvSpPr>
      <xdr:spPr>
        <a:xfrm>
          <a:off x="8699500" y="664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47739</xdr:rowOff>
    </xdr:from>
    <xdr:to>
      <xdr:col>50</xdr:col>
      <xdr:colOff>114300</xdr:colOff>
      <xdr:row>39</xdr:row>
      <xdr:rowOff>9201</xdr:rowOff>
    </xdr:to>
    <xdr:cxnSp macro="">
      <xdr:nvCxnSpPr>
        <xdr:cNvPr id="128" name="直線コネクタ 127"/>
        <xdr:cNvCxnSpPr/>
      </xdr:nvCxnSpPr>
      <xdr:spPr>
        <a:xfrm flipV="1">
          <a:off x="8750300" y="6562839"/>
          <a:ext cx="889000" cy="132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16313</xdr:rowOff>
    </xdr:from>
    <xdr:to>
      <xdr:col>41</xdr:col>
      <xdr:colOff>101600</xdr:colOff>
      <xdr:row>38</xdr:row>
      <xdr:rowOff>117913</xdr:rowOff>
    </xdr:to>
    <xdr:sp macro="" textlink="">
      <xdr:nvSpPr>
        <xdr:cNvPr id="129" name="楕円 128"/>
        <xdr:cNvSpPr/>
      </xdr:nvSpPr>
      <xdr:spPr>
        <a:xfrm>
          <a:off x="7810500" y="653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67113</xdr:rowOff>
    </xdr:from>
    <xdr:to>
      <xdr:col>45</xdr:col>
      <xdr:colOff>177800</xdr:colOff>
      <xdr:row>39</xdr:row>
      <xdr:rowOff>9201</xdr:rowOff>
    </xdr:to>
    <xdr:cxnSp macro="">
      <xdr:nvCxnSpPr>
        <xdr:cNvPr id="130" name="直線コネクタ 129"/>
        <xdr:cNvCxnSpPr/>
      </xdr:nvCxnSpPr>
      <xdr:spPr>
        <a:xfrm>
          <a:off x="7861300" y="6582213"/>
          <a:ext cx="889000" cy="11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124127</xdr:rowOff>
    </xdr:from>
    <xdr:ext cx="534377" cy="259045"/>
    <xdr:sp macro="" textlink="">
      <xdr:nvSpPr>
        <xdr:cNvPr id="131" name="n_1aveValue【道路】&#10;一人当たり延長"/>
        <xdr:cNvSpPr txBox="1"/>
      </xdr:nvSpPr>
      <xdr:spPr>
        <a:xfrm>
          <a:off x="9359411" y="698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157427</xdr:rowOff>
    </xdr:from>
    <xdr:ext cx="534377" cy="259045"/>
    <xdr:sp macro="" textlink="">
      <xdr:nvSpPr>
        <xdr:cNvPr id="132" name="n_2aveValue【道路】&#10;一人当たり延長"/>
        <xdr:cNvSpPr txBox="1"/>
      </xdr:nvSpPr>
      <xdr:spPr>
        <a:xfrm>
          <a:off x="8483111" y="701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169162</xdr:rowOff>
    </xdr:from>
    <xdr:ext cx="534377" cy="259045"/>
    <xdr:sp macro="" textlink="">
      <xdr:nvSpPr>
        <xdr:cNvPr id="133" name="n_3aveValue【道路】&#10;一人当たり延長"/>
        <xdr:cNvSpPr txBox="1"/>
      </xdr:nvSpPr>
      <xdr:spPr>
        <a:xfrm>
          <a:off x="7594111" y="702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115066</xdr:rowOff>
    </xdr:from>
    <xdr:ext cx="534377" cy="259045"/>
    <xdr:sp macro="" textlink="">
      <xdr:nvSpPr>
        <xdr:cNvPr id="134" name="n_1mainValue【道路】&#10;一人当たり延長"/>
        <xdr:cNvSpPr txBox="1"/>
      </xdr:nvSpPr>
      <xdr:spPr>
        <a:xfrm>
          <a:off x="9359411" y="628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76528</xdr:rowOff>
    </xdr:from>
    <xdr:ext cx="534377" cy="259045"/>
    <xdr:sp macro="" textlink="">
      <xdr:nvSpPr>
        <xdr:cNvPr id="135" name="n_2mainValue【道路】&#10;一人当たり延長"/>
        <xdr:cNvSpPr txBox="1"/>
      </xdr:nvSpPr>
      <xdr:spPr>
        <a:xfrm>
          <a:off x="8483111" y="642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134440</xdr:rowOff>
    </xdr:from>
    <xdr:ext cx="534377" cy="259045"/>
    <xdr:sp macro="" textlink="">
      <xdr:nvSpPr>
        <xdr:cNvPr id="136" name="n_3mainValue【道路】&#10;一人当たり延長"/>
        <xdr:cNvSpPr txBox="1"/>
      </xdr:nvSpPr>
      <xdr:spPr>
        <a:xfrm>
          <a:off x="7594111" y="630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7" name="テキスト ボックス 14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8" name="直線コネクタ 14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9" name="テキスト ボックス 14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0" name="直線コネクタ 14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1" name="テキスト ボックス 15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2" name="直線コネクタ 15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3" name="テキスト ボックス 15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4" name="直線コネクタ 15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5" name="テキスト ボックス 15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6" name="直線コネクタ 15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7" name="テキスト ボックス 156"/>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9" name="テキスト ボックス 15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161925</xdr:rowOff>
    </xdr:from>
    <xdr:to>
      <xdr:col>24</xdr:col>
      <xdr:colOff>62865</xdr:colOff>
      <xdr:row>63</xdr:row>
      <xdr:rowOff>137160</xdr:rowOff>
    </xdr:to>
    <xdr:cxnSp macro="">
      <xdr:nvCxnSpPr>
        <xdr:cNvPr id="161" name="直線コネクタ 160"/>
        <xdr:cNvCxnSpPr/>
      </xdr:nvCxnSpPr>
      <xdr:spPr>
        <a:xfrm flipV="1">
          <a:off x="4634865" y="9763125"/>
          <a:ext cx="0" cy="1175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140987</xdr:rowOff>
    </xdr:from>
    <xdr:ext cx="405111" cy="259045"/>
    <xdr:sp macro="" textlink="">
      <xdr:nvSpPr>
        <xdr:cNvPr id="162" name="【橋りょう・トンネル】&#10;有形固定資産減価償却率最小値テキスト"/>
        <xdr:cNvSpPr txBox="1"/>
      </xdr:nvSpPr>
      <xdr:spPr>
        <a:xfrm>
          <a:off x="4673600" y="1094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137160</xdr:rowOff>
    </xdr:from>
    <xdr:to>
      <xdr:col>24</xdr:col>
      <xdr:colOff>152400</xdr:colOff>
      <xdr:row>63</xdr:row>
      <xdr:rowOff>137160</xdr:rowOff>
    </xdr:to>
    <xdr:cxnSp macro="">
      <xdr:nvCxnSpPr>
        <xdr:cNvPr id="163" name="直線コネクタ 162"/>
        <xdr:cNvCxnSpPr/>
      </xdr:nvCxnSpPr>
      <xdr:spPr>
        <a:xfrm>
          <a:off x="4546600" y="1093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108602</xdr:rowOff>
    </xdr:from>
    <xdr:ext cx="405111" cy="259045"/>
    <xdr:sp macro="" textlink="">
      <xdr:nvSpPr>
        <xdr:cNvPr id="164" name="【橋りょう・トンネル】&#10;有形固定資産減価償却率最大値テキスト"/>
        <xdr:cNvSpPr txBox="1"/>
      </xdr:nvSpPr>
      <xdr:spPr>
        <a:xfrm>
          <a:off x="4673600" y="953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161925</xdr:rowOff>
    </xdr:from>
    <xdr:to>
      <xdr:col>24</xdr:col>
      <xdr:colOff>152400</xdr:colOff>
      <xdr:row>56</xdr:row>
      <xdr:rowOff>161925</xdr:rowOff>
    </xdr:to>
    <xdr:cxnSp macro="">
      <xdr:nvCxnSpPr>
        <xdr:cNvPr id="165" name="直線コネクタ 164"/>
        <xdr:cNvCxnSpPr/>
      </xdr:nvCxnSpPr>
      <xdr:spPr>
        <a:xfrm>
          <a:off x="4546600" y="976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652</xdr:rowOff>
    </xdr:from>
    <xdr:ext cx="405111" cy="259045"/>
    <xdr:sp macro="" textlink="">
      <xdr:nvSpPr>
        <xdr:cNvPr id="166" name="【橋りょう・トンネル】&#10;有形固定資産減価償却率平均値テキスト"/>
        <xdr:cNvSpPr txBox="1"/>
      </xdr:nvSpPr>
      <xdr:spPr>
        <a:xfrm>
          <a:off x="4673600" y="1011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67" name="フローチャート: 判断 166"/>
        <xdr:cNvSpPr/>
      </xdr:nvSpPr>
      <xdr:spPr>
        <a:xfrm>
          <a:off x="4584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xdr:rowOff>
    </xdr:from>
    <xdr:to>
      <xdr:col>20</xdr:col>
      <xdr:colOff>38100</xdr:colOff>
      <xdr:row>60</xdr:row>
      <xdr:rowOff>106045</xdr:rowOff>
    </xdr:to>
    <xdr:sp macro="" textlink="">
      <xdr:nvSpPr>
        <xdr:cNvPr id="168" name="フローチャート: 判断 167"/>
        <xdr:cNvSpPr/>
      </xdr:nvSpPr>
      <xdr:spPr>
        <a:xfrm>
          <a:off x="37465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31115</xdr:rowOff>
    </xdr:from>
    <xdr:to>
      <xdr:col>15</xdr:col>
      <xdr:colOff>101600</xdr:colOff>
      <xdr:row>60</xdr:row>
      <xdr:rowOff>132715</xdr:rowOff>
    </xdr:to>
    <xdr:sp macro="" textlink="">
      <xdr:nvSpPr>
        <xdr:cNvPr id="169" name="フローチャート: 判断 168"/>
        <xdr:cNvSpPr/>
      </xdr:nvSpPr>
      <xdr:spPr>
        <a:xfrm>
          <a:off x="2857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57785</xdr:rowOff>
    </xdr:from>
    <xdr:to>
      <xdr:col>10</xdr:col>
      <xdr:colOff>165100</xdr:colOff>
      <xdr:row>60</xdr:row>
      <xdr:rowOff>159385</xdr:rowOff>
    </xdr:to>
    <xdr:sp macro="" textlink="">
      <xdr:nvSpPr>
        <xdr:cNvPr id="170" name="フローチャート: 判断 169"/>
        <xdr:cNvSpPr/>
      </xdr:nvSpPr>
      <xdr:spPr>
        <a:xfrm>
          <a:off x="1968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160655</xdr:rowOff>
    </xdr:from>
    <xdr:to>
      <xdr:col>24</xdr:col>
      <xdr:colOff>114300</xdr:colOff>
      <xdr:row>60</xdr:row>
      <xdr:rowOff>90805</xdr:rowOff>
    </xdr:to>
    <xdr:sp macro="" textlink="">
      <xdr:nvSpPr>
        <xdr:cNvPr id="176" name="楕円 175"/>
        <xdr:cNvSpPr/>
      </xdr:nvSpPr>
      <xdr:spPr>
        <a:xfrm>
          <a:off x="4584700" y="1027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139082</xdr:rowOff>
    </xdr:from>
    <xdr:ext cx="405111" cy="259045"/>
    <xdr:sp macro="" textlink="">
      <xdr:nvSpPr>
        <xdr:cNvPr id="177" name="【橋りょう・トンネル】&#10;有形固定資産減価償却率該当値テキスト"/>
        <xdr:cNvSpPr txBox="1"/>
      </xdr:nvSpPr>
      <xdr:spPr>
        <a:xfrm>
          <a:off x="4673600" y="1025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15875</xdr:rowOff>
    </xdr:from>
    <xdr:to>
      <xdr:col>20</xdr:col>
      <xdr:colOff>38100</xdr:colOff>
      <xdr:row>60</xdr:row>
      <xdr:rowOff>117475</xdr:rowOff>
    </xdr:to>
    <xdr:sp macro="" textlink="">
      <xdr:nvSpPr>
        <xdr:cNvPr id="178" name="楕円 177"/>
        <xdr:cNvSpPr/>
      </xdr:nvSpPr>
      <xdr:spPr>
        <a:xfrm>
          <a:off x="3746500" y="103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40005</xdr:rowOff>
    </xdr:from>
    <xdr:to>
      <xdr:col>24</xdr:col>
      <xdr:colOff>63500</xdr:colOff>
      <xdr:row>60</xdr:row>
      <xdr:rowOff>66675</xdr:rowOff>
    </xdr:to>
    <xdr:cxnSp macro="">
      <xdr:nvCxnSpPr>
        <xdr:cNvPr id="179" name="直線コネクタ 178"/>
        <xdr:cNvCxnSpPr/>
      </xdr:nvCxnSpPr>
      <xdr:spPr>
        <a:xfrm flipV="1">
          <a:off x="3797300" y="1032700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33020</xdr:rowOff>
    </xdr:from>
    <xdr:to>
      <xdr:col>15</xdr:col>
      <xdr:colOff>101600</xdr:colOff>
      <xdr:row>60</xdr:row>
      <xdr:rowOff>134620</xdr:rowOff>
    </xdr:to>
    <xdr:sp macro="" textlink="">
      <xdr:nvSpPr>
        <xdr:cNvPr id="180" name="楕円 179"/>
        <xdr:cNvSpPr/>
      </xdr:nvSpPr>
      <xdr:spPr>
        <a:xfrm>
          <a:off x="2857500" y="1032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66675</xdr:rowOff>
    </xdr:from>
    <xdr:to>
      <xdr:col>19</xdr:col>
      <xdr:colOff>177800</xdr:colOff>
      <xdr:row>60</xdr:row>
      <xdr:rowOff>83820</xdr:rowOff>
    </xdr:to>
    <xdr:cxnSp macro="">
      <xdr:nvCxnSpPr>
        <xdr:cNvPr id="181" name="直線コネクタ 180"/>
        <xdr:cNvCxnSpPr/>
      </xdr:nvCxnSpPr>
      <xdr:spPr>
        <a:xfrm flipV="1">
          <a:off x="2908300" y="1035367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48260</xdr:rowOff>
    </xdr:from>
    <xdr:to>
      <xdr:col>10</xdr:col>
      <xdr:colOff>165100</xdr:colOff>
      <xdr:row>60</xdr:row>
      <xdr:rowOff>149860</xdr:rowOff>
    </xdr:to>
    <xdr:sp macro="" textlink="">
      <xdr:nvSpPr>
        <xdr:cNvPr id="182" name="楕円 181"/>
        <xdr:cNvSpPr/>
      </xdr:nvSpPr>
      <xdr:spPr>
        <a:xfrm>
          <a:off x="1968500" y="1033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83820</xdr:rowOff>
    </xdr:from>
    <xdr:to>
      <xdr:col>15</xdr:col>
      <xdr:colOff>50800</xdr:colOff>
      <xdr:row>60</xdr:row>
      <xdr:rowOff>99060</xdr:rowOff>
    </xdr:to>
    <xdr:cxnSp macro="">
      <xdr:nvCxnSpPr>
        <xdr:cNvPr id="183" name="直線コネクタ 182"/>
        <xdr:cNvCxnSpPr/>
      </xdr:nvCxnSpPr>
      <xdr:spPr>
        <a:xfrm flipV="1">
          <a:off x="2019300" y="103708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122572</xdr:rowOff>
    </xdr:from>
    <xdr:ext cx="405111" cy="259045"/>
    <xdr:sp macro="" textlink="">
      <xdr:nvSpPr>
        <xdr:cNvPr id="184" name="n_1aveValue【橋りょう・トンネル】&#10;有形固定資産減価償却率"/>
        <xdr:cNvSpPr txBox="1"/>
      </xdr:nvSpPr>
      <xdr:spPr>
        <a:xfrm>
          <a:off x="3582044" y="1006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149242</xdr:rowOff>
    </xdr:from>
    <xdr:ext cx="405111" cy="259045"/>
    <xdr:sp macro="" textlink="">
      <xdr:nvSpPr>
        <xdr:cNvPr id="185" name="n_2aveValue【橋りょう・トンネル】&#10;有形固定資産減価償却率"/>
        <xdr:cNvSpPr txBox="1"/>
      </xdr:nvSpPr>
      <xdr:spPr>
        <a:xfrm>
          <a:off x="27057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150512</xdr:rowOff>
    </xdr:from>
    <xdr:ext cx="405111" cy="259045"/>
    <xdr:sp macro="" textlink="">
      <xdr:nvSpPr>
        <xdr:cNvPr id="186" name="n_3aveValue【橋りょう・トンネル】&#10;有形固定資産減価償却率"/>
        <xdr:cNvSpPr txBox="1"/>
      </xdr:nvSpPr>
      <xdr:spPr>
        <a:xfrm>
          <a:off x="1816744"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108602</xdr:rowOff>
    </xdr:from>
    <xdr:ext cx="405111" cy="259045"/>
    <xdr:sp macro="" textlink="">
      <xdr:nvSpPr>
        <xdr:cNvPr id="187" name="n_1mainValue【橋りょう・トンネル】&#10;有形固定資産減価償却率"/>
        <xdr:cNvSpPr txBox="1"/>
      </xdr:nvSpPr>
      <xdr:spPr>
        <a:xfrm>
          <a:off x="3582044" y="1039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125747</xdr:rowOff>
    </xdr:from>
    <xdr:ext cx="405111" cy="259045"/>
    <xdr:sp macro="" textlink="">
      <xdr:nvSpPr>
        <xdr:cNvPr id="188" name="n_2mainValue【橋りょう・トンネル】&#10;有形固定資産減価償却率"/>
        <xdr:cNvSpPr txBox="1"/>
      </xdr:nvSpPr>
      <xdr:spPr>
        <a:xfrm>
          <a:off x="2705744"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166387</xdr:rowOff>
    </xdr:from>
    <xdr:ext cx="405111" cy="259045"/>
    <xdr:sp macro="" textlink="">
      <xdr:nvSpPr>
        <xdr:cNvPr id="189" name="n_3mainValue【橋りょう・トンネル】&#10;有形固定資産減価償却率"/>
        <xdr:cNvSpPr txBox="1"/>
      </xdr:nvSpPr>
      <xdr:spPr>
        <a:xfrm>
          <a:off x="1816744" y="1011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0" name="直線コネクタ 199"/>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1" name="テキスト ボックス 200"/>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2" name="直線コネクタ 201"/>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3" name="テキスト ボックス 202"/>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4" name="直線コネクタ 203"/>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5" name="テキスト ボックス 204"/>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6" name="直線コネクタ 205"/>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07" name="テキスト ボックス 206"/>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8" name="直線コネクタ 20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9" name="テキスト ボックス 208"/>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39064</xdr:rowOff>
    </xdr:from>
    <xdr:to>
      <xdr:col>54</xdr:col>
      <xdr:colOff>189865</xdr:colOff>
      <xdr:row>63</xdr:row>
      <xdr:rowOff>155217</xdr:rowOff>
    </xdr:to>
    <xdr:cxnSp macro="">
      <xdr:nvCxnSpPr>
        <xdr:cNvPr id="211" name="直線コネクタ 210"/>
        <xdr:cNvCxnSpPr/>
      </xdr:nvCxnSpPr>
      <xdr:spPr>
        <a:xfrm flipV="1">
          <a:off x="10476865" y="9640264"/>
          <a:ext cx="0" cy="1316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159044</xdr:rowOff>
    </xdr:from>
    <xdr:ext cx="469744" cy="259045"/>
    <xdr:sp macro="" textlink="">
      <xdr:nvSpPr>
        <xdr:cNvPr id="212" name="【橋りょう・トンネル】&#10;一人当たり有形固定資産（償却資産）額最小値テキスト"/>
        <xdr:cNvSpPr txBox="1"/>
      </xdr:nvSpPr>
      <xdr:spPr>
        <a:xfrm>
          <a:off x="10515600" y="10960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155217</xdr:rowOff>
    </xdr:from>
    <xdr:to>
      <xdr:col>55</xdr:col>
      <xdr:colOff>88900</xdr:colOff>
      <xdr:row>63</xdr:row>
      <xdr:rowOff>155217</xdr:rowOff>
    </xdr:to>
    <xdr:cxnSp macro="">
      <xdr:nvCxnSpPr>
        <xdr:cNvPr id="213" name="直線コネクタ 212"/>
        <xdr:cNvCxnSpPr/>
      </xdr:nvCxnSpPr>
      <xdr:spPr>
        <a:xfrm>
          <a:off x="10388600" y="10956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157191</xdr:rowOff>
    </xdr:from>
    <xdr:ext cx="599010" cy="259045"/>
    <xdr:sp macro="" textlink="">
      <xdr:nvSpPr>
        <xdr:cNvPr id="214" name="【橋りょう・トンネル】&#10;一人当たり有形固定資産（償却資産）額最大値テキスト"/>
        <xdr:cNvSpPr txBox="1"/>
      </xdr:nvSpPr>
      <xdr:spPr>
        <a:xfrm>
          <a:off x="10515600" y="9415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39064</xdr:rowOff>
    </xdr:from>
    <xdr:to>
      <xdr:col>55</xdr:col>
      <xdr:colOff>88900</xdr:colOff>
      <xdr:row>56</xdr:row>
      <xdr:rowOff>39064</xdr:rowOff>
    </xdr:to>
    <xdr:cxnSp macro="">
      <xdr:nvCxnSpPr>
        <xdr:cNvPr id="215" name="直線コネクタ 214"/>
        <xdr:cNvCxnSpPr/>
      </xdr:nvCxnSpPr>
      <xdr:spPr>
        <a:xfrm>
          <a:off x="10388600" y="964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138147</xdr:rowOff>
    </xdr:from>
    <xdr:ext cx="599010" cy="259045"/>
    <xdr:sp macro="" textlink="">
      <xdr:nvSpPr>
        <xdr:cNvPr id="216" name="【橋りょう・トンネル】&#10;一人当たり有形固定資産（償却資産）額平均値テキスト"/>
        <xdr:cNvSpPr txBox="1"/>
      </xdr:nvSpPr>
      <xdr:spPr>
        <a:xfrm>
          <a:off x="10515600" y="104251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159720</xdr:rowOff>
    </xdr:from>
    <xdr:to>
      <xdr:col>55</xdr:col>
      <xdr:colOff>50800</xdr:colOff>
      <xdr:row>61</xdr:row>
      <xdr:rowOff>89870</xdr:rowOff>
    </xdr:to>
    <xdr:sp macro="" textlink="">
      <xdr:nvSpPr>
        <xdr:cNvPr id="217" name="フローチャート: 判断 216"/>
        <xdr:cNvSpPr/>
      </xdr:nvSpPr>
      <xdr:spPr>
        <a:xfrm>
          <a:off x="10426700" y="1044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17206</xdr:rowOff>
    </xdr:from>
    <xdr:to>
      <xdr:col>50</xdr:col>
      <xdr:colOff>165100</xdr:colOff>
      <xdr:row>61</xdr:row>
      <xdr:rowOff>118806</xdr:rowOff>
    </xdr:to>
    <xdr:sp macro="" textlink="">
      <xdr:nvSpPr>
        <xdr:cNvPr id="218" name="フローチャート: 判断 217"/>
        <xdr:cNvSpPr/>
      </xdr:nvSpPr>
      <xdr:spPr>
        <a:xfrm>
          <a:off x="9588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36333</xdr:rowOff>
    </xdr:from>
    <xdr:to>
      <xdr:col>46</xdr:col>
      <xdr:colOff>38100</xdr:colOff>
      <xdr:row>61</xdr:row>
      <xdr:rowOff>137933</xdr:rowOff>
    </xdr:to>
    <xdr:sp macro="" textlink="">
      <xdr:nvSpPr>
        <xdr:cNvPr id="219" name="フローチャート: 判断 218"/>
        <xdr:cNvSpPr/>
      </xdr:nvSpPr>
      <xdr:spPr>
        <a:xfrm>
          <a:off x="8699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43628</xdr:rowOff>
    </xdr:from>
    <xdr:to>
      <xdr:col>41</xdr:col>
      <xdr:colOff>101600</xdr:colOff>
      <xdr:row>61</xdr:row>
      <xdr:rowOff>145228</xdr:rowOff>
    </xdr:to>
    <xdr:sp macro="" textlink="">
      <xdr:nvSpPr>
        <xdr:cNvPr id="220" name="フローチャート: 判断 219"/>
        <xdr:cNvSpPr/>
      </xdr:nvSpPr>
      <xdr:spPr>
        <a:xfrm>
          <a:off x="7810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159714</xdr:rowOff>
    </xdr:from>
    <xdr:to>
      <xdr:col>55</xdr:col>
      <xdr:colOff>50800</xdr:colOff>
      <xdr:row>56</xdr:row>
      <xdr:rowOff>89864</xdr:rowOff>
    </xdr:to>
    <xdr:sp macro="" textlink="">
      <xdr:nvSpPr>
        <xdr:cNvPr id="226" name="楕円 225"/>
        <xdr:cNvSpPr/>
      </xdr:nvSpPr>
      <xdr:spPr>
        <a:xfrm>
          <a:off x="10426700" y="958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112741</xdr:rowOff>
    </xdr:from>
    <xdr:ext cx="599010" cy="259045"/>
    <xdr:sp macro="" textlink="">
      <xdr:nvSpPr>
        <xdr:cNvPr id="227" name="【橋りょう・トンネル】&#10;一人当たり有形固定資産（償却資産）額該当値テキスト"/>
        <xdr:cNvSpPr txBox="1"/>
      </xdr:nvSpPr>
      <xdr:spPr>
        <a:xfrm>
          <a:off x="10515600" y="9542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10240</xdr:rowOff>
    </xdr:from>
    <xdr:to>
      <xdr:col>50</xdr:col>
      <xdr:colOff>165100</xdr:colOff>
      <xdr:row>56</xdr:row>
      <xdr:rowOff>111840</xdr:rowOff>
    </xdr:to>
    <xdr:sp macro="" textlink="">
      <xdr:nvSpPr>
        <xdr:cNvPr id="228" name="楕円 227"/>
        <xdr:cNvSpPr/>
      </xdr:nvSpPr>
      <xdr:spPr>
        <a:xfrm>
          <a:off x="9588500" y="961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39064</xdr:rowOff>
    </xdr:from>
    <xdr:to>
      <xdr:col>55</xdr:col>
      <xdr:colOff>0</xdr:colOff>
      <xdr:row>56</xdr:row>
      <xdr:rowOff>61040</xdr:rowOff>
    </xdr:to>
    <xdr:cxnSp macro="">
      <xdr:nvCxnSpPr>
        <xdr:cNvPr id="229" name="直線コネクタ 228"/>
        <xdr:cNvCxnSpPr/>
      </xdr:nvCxnSpPr>
      <xdr:spPr>
        <a:xfrm flipV="1">
          <a:off x="9639300" y="9640264"/>
          <a:ext cx="838200" cy="21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36786</xdr:rowOff>
    </xdr:from>
    <xdr:to>
      <xdr:col>46</xdr:col>
      <xdr:colOff>38100</xdr:colOff>
      <xdr:row>56</xdr:row>
      <xdr:rowOff>138386</xdr:rowOff>
    </xdr:to>
    <xdr:sp macro="" textlink="">
      <xdr:nvSpPr>
        <xdr:cNvPr id="230" name="楕円 229"/>
        <xdr:cNvSpPr/>
      </xdr:nvSpPr>
      <xdr:spPr>
        <a:xfrm>
          <a:off x="8699500" y="963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61040</xdr:rowOff>
    </xdr:from>
    <xdr:to>
      <xdr:col>50</xdr:col>
      <xdr:colOff>114300</xdr:colOff>
      <xdr:row>56</xdr:row>
      <xdr:rowOff>87586</xdr:rowOff>
    </xdr:to>
    <xdr:cxnSp macro="">
      <xdr:nvCxnSpPr>
        <xdr:cNvPr id="231" name="直線コネクタ 230"/>
        <xdr:cNvCxnSpPr/>
      </xdr:nvCxnSpPr>
      <xdr:spPr>
        <a:xfrm flipV="1">
          <a:off x="8750300" y="9662240"/>
          <a:ext cx="889000" cy="2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67672</xdr:rowOff>
    </xdr:from>
    <xdr:to>
      <xdr:col>41</xdr:col>
      <xdr:colOff>101600</xdr:colOff>
      <xdr:row>56</xdr:row>
      <xdr:rowOff>169272</xdr:rowOff>
    </xdr:to>
    <xdr:sp macro="" textlink="">
      <xdr:nvSpPr>
        <xdr:cNvPr id="232" name="楕円 231"/>
        <xdr:cNvSpPr/>
      </xdr:nvSpPr>
      <xdr:spPr>
        <a:xfrm>
          <a:off x="7810500" y="966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87586</xdr:rowOff>
    </xdr:from>
    <xdr:to>
      <xdr:col>45</xdr:col>
      <xdr:colOff>177800</xdr:colOff>
      <xdr:row>56</xdr:row>
      <xdr:rowOff>118472</xdr:rowOff>
    </xdr:to>
    <xdr:cxnSp macro="">
      <xdr:nvCxnSpPr>
        <xdr:cNvPr id="233" name="直線コネクタ 232"/>
        <xdr:cNvCxnSpPr/>
      </xdr:nvCxnSpPr>
      <xdr:spPr>
        <a:xfrm flipV="1">
          <a:off x="7861300" y="9688786"/>
          <a:ext cx="889000" cy="3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109933</xdr:rowOff>
    </xdr:from>
    <xdr:ext cx="599010" cy="259045"/>
    <xdr:sp macro="" textlink="">
      <xdr:nvSpPr>
        <xdr:cNvPr id="234" name="n_1aveValue【橋りょう・トンネル】&#10;一人当たり有形固定資産（償却資産）額"/>
        <xdr:cNvSpPr txBox="1"/>
      </xdr:nvSpPr>
      <xdr:spPr>
        <a:xfrm>
          <a:off x="9327095" y="10568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129060</xdr:rowOff>
    </xdr:from>
    <xdr:ext cx="599010" cy="259045"/>
    <xdr:sp macro="" textlink="">
      <xdr:nvSpPr>
        <xdr:cNvPr id="235" name="n_2aveValue【橋りょう・トンネル】&#10;一人当たり有形固定資産（償却資産）額"/>
        <xdr:cNvSpPr txBox="1"/>
      </xdr:nvSpPr>
      <xdr:spPr>
        <a:xfrm>
          <a:off x="8450795" y="10587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136355</xdr:rowOff>
    </xdr:from>
    <xdr:ext cx="599010" cy="259045"/>
    <xdr:sp macro="" textlink="">
      <xdr:nvSpPr>
        <xdr:cNvPr id="236" name="n_3aveValue【橋りょう・トンネル】&#10;一人当たり有形固定資産（償却資産）額"/>
        <xdr:cNvSpPr txBox="1"/>
      </xdr:nvSpPr>
      <xdr:spPr>
        <a:xfrm>
          <a:off x="7561795" y="10594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54</xdr:row>
      <xdr:rowOff>128367</xdr:rowOff>
    </xdr:from>
    <xdr:ext cx="599010" cy="259045"/>
    <xdr:sp macro="" textlink="">
      <xdr:nvSpPr>
        <xdr:cNvPr id="237" name="n_1mainValue【橋りょう・トンネル】&#10;一人当たり有形固定資産（償却資産）額"/>
        <xdr:cNvSpPr txBox="1"/>
      </xdr:nvSpPr>
      <xdr:spPr>
        <a:xfrm>
          <a:off x="9327095" y="938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54</xdr:row>
      <xdr:rowOff>154913</xdr:rowOff>
    </xdr:from>
    <xdr:ext cx="599010" cy="259045"/>
    <xdr:sp macro="" textlink="">
      <xdr:nvSpPr>
        <xdr:cNvPr id="238" name="n_2mainValue【橋りょう・トンネル】&#10;一人当たり有形固定資産（償却資産）額"/>
        <xdr:cNvSpPr txBox="1"/>
      </xdr:nvSpPr>
      <xdr:spPr>
        <a:xfrm>
          <a:off x="8450795" y="9413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55</xdr:row>
      <xdr:rowOff>14349</xdr:rowOff>
    </xdr:from>
    <xdr:ext cx="599010" cy="259045"/>
    <xdr:sp macro="" textlink="">
      <xdr:nvSpPr>
        <xdr:cNvPr id="239" name="n_3mainValue【橋りょう・トンネル】&#10;一人当たり有形固定資産（償却資産）額"/>
        <xdr:cNvSpPr txBox="1"/>
      </xdr:nvSpPr>
      <xdr:spPr>
        <a:xfrm>
          <a:off x="7561795" y="9444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0" name="正方形/長方形 23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1" name="正方形/長方形 24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2" name="正方形/長方形 24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3" name="正方形/長方形 24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4" name="正方形/長方形 24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5" name="正方形/長方形 24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6" name="正方形/長方形 24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7" name="正方形/長方形 24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8" name="テキスト ボックス 24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9" name="直線コネクタ 24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0" name="直線コネクタ 24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1" name="テキスト ボックス 250"/>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2" name="直線コネクタ 25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3" name="テキスト ボックス 25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4" name="直線コネクタ 25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5" name="テキスト ボックス 25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6" name="直線コネクタ 25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7" name="テキスト ボックス 25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8" name="直線コネクタ 25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9" name="テキスト ボックス 25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0" name="直線コネクタ 25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1" name="テキスト ボックス 260"/>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147501</xdr:rowOff>
    </xdr:from>
    <xdr:to>
      <xdr:col>24</xdr:col>
      <xdr:colOff>62865</xdr:colOff>
      <xdr:row>86</xdr:row>
      <xdr:rowOff>162198</xdr:rowOff>
    </xdr:to>
    <xdr:cxnSp macro="">
      <xdr:nvCxnSpPr>
        <xdr:cNvPr id="265" name="直線コネクタ 264"/>
        <xdr:cNvCxnSpPr/>
      </xdr:nvCxnSpPr>
      <xdr:spPr>
        <a:xfrm flipV="1">
          <a:off x="4634865" y="13349151"/>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166025</xdr:rowOff>
    </xdr:from>
    <xdr:ext cx="340478" cy="259045"/>
    <xdr:sp macro="" textlink="">
      <xdr:nvSpPr>
        <xdr:cNvPr id="266" name="【公営住宅】&#10;有形固定資産減価償却率最小値テキスト"/>
        <xdr:cNvSpPr txBox="1"/>
      </xdr:nvSpPr>
      <xdr:spPr>
        <a:xfrm>
          <a:off x="4673600" y="149107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162198</xdr:rowOff>
    </xdr:from>
    <xdr:to>
      <xdr:col>24</xdr:col>
      <xdr:colOff>152400</xdr:colOff>
      <xdr:row>86</xdr:row>
      <xdr:rowOff>162198</xdr:rowOff>
    </xdr:to>
    <xdr:cxnSp macro="">
      <xdr:nvCxnSpPr>
        <xdr:cNvPr id="267" name="直線コネクタ 266"/>
        <xdr:cNvCxnSpPr/>
      </xdr:nvCxnSpPr>
      <xdr:spPr>
        <a:xfrm>
          <a:off x="4546600" y="1490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94178</xdr:rowOff>
    </xdr:from>
    <xdr:ext cx="405111" cy="259045"/>
    <xdr:sp macro="" textlink="">
      <xdr:nvSpPr>
        <xdr:cNvPr id="268" name="【公営住宅】&#10;有形固定資産減価償却率最大値テキスト"/>
        <xdr:cNvSpPr txBox="1"/>
      </xdr:nvSpPr>
      <xdr:spPr>
        <a:xfrm>
          <a:off x="4673600" y="1312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147501</xdr:rowOff>
    </xdr:from>
    <xdr:to>
      <xdr:col>24</xdr:col>
      <xdr:colOff>152400</xdr:colOff>
      <xdr:row>77</xdr:row>
      <xdr:rowOff>147501</xdr:rowOff>
    </xdr:to>
    <xdr:cxnSp macro="">
      <xdr:nvCxnSpPr>
        <xdr:cNvPr id="269" name="直線コネクタ 268"/>
        <xdr:cNvCxnSpPr/>
      </xdr:nvCxnSpPr>
      <xdr:spPr>
        <a:xfrm>
          <a:off x="4546600" y="1334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91820</xdr:rowOff>
    </xdr:from>
    <xdr:ext cx="405111" cy="259045"/>
    <xdr:sp macro="" textlink="">
      <xdr:nvSpPr>
        <xdr:cNvPr id="270" name="【公営住宅】&#10;有形固定資産減価償却率平均値テキスト"/>
        <xdr:cNvSpPr txBox="1"/>
      </xdr:nvSpPr>
      <xdr:spPr>
        <a:xfrm>
          <a:off x="4673600" y="136363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68943</xdr:rowOff>
    </xdr:from>
    <xdr:to>
      <xdr:col>24</xdr:col>
      <xdr:colOff>114300</xdr:colOff>
      <xdr:row>80</xdr:row>
      <xdr:rowOff>170543</xdr:rowOff>
    </xdr:to>
    <xdr:sp macro="" textlink="">
      <xdr:nvSpPr>
        <xdr:cNvPr id="271" name="フローチャート: 判断 270"/>
        <xdr:cNvSpPr/>
      </xdr:nvSpPr>
      <xdr:spPr>
        <a:xfrm>
          <a:off x="4584700" y="13784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96701</xdr:rowOff>
    </xdr:from>
    <xdr:to>
      <xdr:col>20</xdr:col>
      <xdr:colOff>38100</xdr:colOff>
      <xdr:row>81</xdr:row>
      <xdr:rowOff>26851</xdr:rowOff>
    </xdr:to>
    <xdr:sp macro="" textlink="">
      <xdr:nvSpPr>
        <xdr:cNvPr id="272" name="フローチャート: 判断 271"/>
        <xdr:cNvSpPr/>
      </xdr:nvSpPr>
      <xdr:spPr>
        <a:xfrm>
          <a:off x="3746500" y="1381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103232</xdr:rowOff>
    </xdr:from>
    <xdr:to>
      <xdr:col>15</xdr:col>
      <xdr:colOff>101600</xdr:colOff>
      <xdr:row>81</xdr:row>
      <xdr:rowOff>33382</xdr:rowOff>
    </xdr:to>
    <xdr:sp macro="" textlink="">
      <xdr:nvSpPr>
        <xdr:cNvPr id="273" name="フローチャート: 判断 272"/>
        <xdr:cNvSpPr/>
      </xdr:nvSpPr>
      <xdr:spPr>
        <a:xfrm>
          <a:off x="2857500" y="1381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165281</xdr:rowOff>
    </xdr:from>
    <xdr:to>
      <xdr:col>10</xdr:col>
      <xdr:colOff>165100</xdr:colOff>
      <xdr:row>81</xdr:row>
      <xdr:rowOff>95431</xdr:rowOff>
    </xdr:to>
    <xdr:sp macro="" textlink="">
      <xdr:nvSpPr>
        <xdr:cNvPr id="274" name="フローチャート: 判断 273"/>
        <xdr:cNvSpPr/>
      </xdr:nvSpPr>
      <xdr:spPr>
        <a:xfrm>
          <a:off x="19685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39551</xdr:rowOff>
    </xdr:from>
    <xdr:to>
      <xdr:col>24</xdr:col>
      <xdr:colOff>114300</xdr:colOff>
      <xdr:row>81</xdr:row>
      <xdr:rowOff>141151</xdr:rowOff>
    </xdr:to>
    <xdr:sp macro="" textlink="">
      <xdr:nvSpPr>
        <xdr:cNvPr id="280" name="楕円 279"/>
        <xdr:cNvSpPr/>
      </xdr:nvSpPr>
      <xdr:spPr>
        <a:xfrm>
          <a:off x="4584700" y="1392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17978</xdr:rowOff>
    </xdr:from>
    <xdr:ext cx="405111" cy="259045"/>
    <xdr:sp macro="" textlink="">
      <xdr:nvSpPr>
        <xdr:cNvPr id="281" name="【公営住宅】&#10;有形固定資産減価償却率該当値テキスト"/>
        <xdr:cNvSpPr txBox="1"/>
      </xdr:nvSpPr>
      <xdr:spPr>
        <a:xfrm>
          <a:off x="4673600" y="13905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68943</xdr:rowOff>
    </xdr:from>
    <xdr:to>
      <xdr:col>20</xdr:col>
      <xdr:colOff>38100</xdr:colOff>
      <xdr:row>81</xdr:row>
      <xdr:rowOff>170543</xdr:rowOff>
    </xdr:to>
    <xdr:sp macro="" textlink="">
      <xdr:nvSpPr>
        <xdr:cNvPr id="282" name="楕円 281"/>
        <xdr:cNvSpPr/>
      </xdr:nvSpPr>
      <xdr:spPr>
        <a:xfrm>
          <a:off x="3746500" y="1395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90351</xdr:rowOff>
    </xdr:from>
    <xdr:to>
      <xdr:col>24</xdr:col>
      <xdr:colOff>63500</xdr:colOff>
      <xdr:row>81</xdr:row>
      <xdr:rowOff>119743</xdr:rowOff>
    </xdr:to>
    <xdr:cxnSp macro="">
      <xdr:nvCxnSpPr>
        <xdr:cNvPr id="283" name="直線コネクタ 282"/>
        <xdr:cNvCxnSpPr/>
      </xdr:nvCxnSpPr>
      <xdr:spPr>
        <a:xfrm flipV="1">
          <a:off x="3797300" y="13977801"/>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106499</xdr:rowOff>
    </xdr:from>
    <xdr:to>
      <xdr:col>15</xdr:col>
      <xdr:colOff>101600</xdr:colOff>
      <xdr:row>82</xdr:row>
      <xdr:rowOff>36649</xdr:rowOff>
    </xdr:to>
    <xdr:sp macro="" textlink="">
      <xdr:nvSpPr>
        <xdr:cNvPr id="284" name="楕円 283"/>
        <xdr:cNvSpPr/>
      </xdr:nvSpPr>
      <xdr:spPr>
        <a:xfrm>
          <a:off x="2857500" y="1399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119743</xdr:rowOff>
    </xdr:from>
    <xdr:to>
      <xdr:col>19</xdr:col>
      <xdr:colOff>177800</xdr:colOff>
      <xdr:row>81</xdr:row>
      <xdr:rowOff>157299</xdr:rowOff>
    </xdr:to>
    <xdr:cxnSp macro="">
      <xdr:nvCxnSpPr>
        <xdr:cNvPr id="285" name="直線コネクタ 284"/>
        <xdr:cNvCxnSpPr/>
      </xdr:nvCxnSpPr>
      <xdr:spPr>
        <a:xfrm flipV="1">
          <a:off x="2908300" y="1400719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142421</xdr:rowOff>
    </xdr:from>
    <xdr:to>
      <xdr:col>10</xdr:col>
      <xdr:colOff>165100</xdr:colOff>
      <xdr:row>82</xdr:row>
      <xdr:rowOff>72571</xdr:rowOff>
    </xdr:to>
    <xdr:sp macro="" textlink="">
      <xdr:nvSpPr>
        <xdr:cNvPr id="286" name="楕円 285"/>
        <xdr:cNvSpPr/>
      </xdr:nvSpPr>
      <xdr:spPr>
        <a:xfrm>
          <a:off x="1968500" y="1402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157299</xdr:rowOff>
    </xdr:from>
    <xdr:to>
      <xdr:col>15</xdr:col>
      <xdr:colOff>50800</xdr:colOff>
      <xdr:row>82</xdr:row>
      <xdr:rowOff>21771</xdr:rowOff>
    </xdr:to>
    <xdr:cxnSp macro="">
      <xdr:nvCxnSpPr>
        <xdr:cNvPr id="287" name="直線コネクタ 286"/>
        <xdr:cNvCxnSpPr/>
      </xdr:nvCxnSpPr>
      <xdr:spPr>
        <a:xfrm flipV="1">
          <a:off x="2019300" y="1404474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43378</xdr:rowOff>
    </xdr:from>
    <xdr:ext cx="405111" cy="259045"/>
    <xdr:sp macro="" textlink="">
      <xdr:nvSpPr>
        <xdr:cNvPr id="288" name="n_1aveValue【公営住宅】&#10;有形固定資産減価償却率"/>
        <xdr:cNvSpPr txBox="1"/>
      </xdr:nvSpPr>
      <xdr:spPr>
        <a:xfrm>
          <a:off x="3582044" y="1358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49909</xdr:rowOff>
    </xdr:from>
    <xdr:ext cx="405111" cy="259045"/>
    <xdr:sp macro="" textlink="">
      <xdr:nvSpPr>
        <xdr:cNvPr id="289" name="n_2aveValue【公営住宅】&#10;有形固定資産減価償却率"/>
        <xdr:cNvSpPr txBox="1"/>
      </xdr:nvSpPr>
      <xdr:spPr>
        <a:xfrm>
          <a:off x="2705744" y="13594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111958</xdr:rowOff>
    </xdr:from>
    <xdr:ext cx="405111" cy="259045"/>
    <xdr:sp macro="" textlink="">
      <xdr:nvSpPr>
        <xdr:cNvPr id="290" name="n_3aveValue【公営住宅】&#10;有形固定資産減価償却率"/>
        <xdr:cNvSpPr txBox="1"/>
      </xdr:nvSpPr>
      <xdr:spPr>
        <a:xfrm>
          <a:off x="1816744" y="1365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161670</xdr:rowOff>
    </xdr:from>
    <xdr:ext cx="405111" cy="259045"/>
    <xdr:sp macro="" textlink="">
      <xdr:nvSpPr>
        <xdr:cNvPr id="291" name="n_1mainValue【公営住宅】&#10;有形固定資産減価償却率"/>
        <xdr:cNvSpPr txBox="1"/>
      </xdr:nvSpPr>
      <xdr:spPr>
        <a:xfrm>
          <a:off x="3582044" y="14049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27776</xdr:rowOff>
    </xdr:from>
    <xdr:ext cx="405111" cy="259045"/>
    <xdr:sp macro="" textlink="">
      <xdr:nvSpPr>
        <xdr:cNvPr id="292" name="n_2mainValue【公営住宅】&#10;有形固定資産減価償却率"/>
        <xdr:cNvSpPr txBox="1"/>
      </xdr:nvSpPr>
      <xdr:spPr>
        <a:xfrm>
          <a:off x="2705744" y="1408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63698</xdr:rowOff>
    </xdr:from>
    <xdr:ext cx="405111" cy="259045"/>
    <xdr:sp macro="" textlink="">
      <xdr:nvSpPr>
        <xdr:cNvPr id="293" name="n_3mainValue【公営住宅】&#10;有形固定資産減価償却率"/>
        <xdr:cNvSpPr txBox="1"/>
      </xdr:nvSpPr>
      <xdr:spPr>
        <a:xfrm>
          <a:off x="1816744" y="1412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4" name="直線コネクタ 30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5" name="テキスト ボックス 30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6" name="直線コネクタ 30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7" name="テキスト ボックス 30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0" name="直線コネクタ 30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1" name="テキスト ボックス 31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2" name="直線コネクタ 31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3" name="テキスト ボックス 31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5" name="テキスト ボックス 31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70865</xdr:rowOff>
    </xdr:from>
    <xdr:to>
      <xdr:col>54</xdr:col>
      <xdr:colOff>189865</xdr:colOff>
      <xdr:row>86</xdr:row>
      <xdr:rowOff>108965</xdr:rowOff>
    </xdr:to>
    <xdr:cxnSp macro="">
      <xdr:nvCxnSpPr>
        <xdr:cNvPr id="317" name="直線コネクタ 316"/>
        <xdr:cNvCxnSpPr/>
      </xdr:nvCxnSpPr>
      <xdr:spPr>
        <a:xfrm flipV="1">
          <a:off x="10476865" y="1344396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18"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19" name="直線コネクタ 318"/>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17542</xdr:rowOff>
    </xdr:from>
    <xdr:ext cx="469744" cy="259045"/>
    <xdr:sp macro="" textlink="">
      <xdr:nvSpPr>
        <xdr:cNvPr id="320" name="【公営住宅】&#10;一人当たり面積最大値テキスト"/>
        <xdr:cNvSpPr txBox="1"/>
      </xdr:nvSpPr>
      <xdr:spPr>
        <a:xfrm>
          <a:off x="10515600" y="13219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70865</xdr:rowOff>
    </xdr:from>
    <xdr:to>
      <xdr:col>55</xdr:col>
      <xdr:colOff>88900</xdr:colOff>
      <xdr:row>78</xdr:row>
      <xdr:rowOff>70865</xdr:rowOff>
    </xdr:to>
    <xdr:cxnSp macro="">
      <xdr:nvCxnSpPr>
        <xdr:cNvPr id="321" name="直線コネクタ 320"/>
        <xdr:cNvCxnSpPr/>
      </xdr:nvCxnSpPr>
      <xdr:spPr>
        <a:xfrm>
          <a:off x="10388600" y="1344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153179</xdr:rowOff>
    </xdr:from>
    <xdr:ext cx="469744" cy="259045"/>
    <xdr:sp macro="" textlink="">
      <xdr:nvSpPr>
        <xdr:cNvPr id="322" name="【公営住宅】&#10;一人当たり面積平均値テキスト"/>
        <xdr:cNvSpPr txBox="1"/>
      </xdr:nvSpPr>
      <xdr:spPr>
        <a:xfrm>
          <a:off x="10515600" y="1438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23" name="フローチャート: 判断 322"/>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170942</xdr:rowOff>
    </xdr:from>
    <xdr:to>
      <xdr:col>50</xdr:col>
      <xdr:colOff>165100</xdr:colOff>
      <xdr:row>84</xdr:row>
      <xdr:rowOff>101092</xdr:rowOff>
    </xdr:to>
    <xdr:sp macro="" textlink="">
      <xdr:nvSpPr>
        <xdr:cNvPr id="324" name="フローチャート: 判断 323"/>
        <xdr:cNvSpPr/>
      </xdr:nvSpPr>
      <xdr:spPr>
        <a:xfrm>
          <a:off x="9588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10922</xdr:rowOff>
    </xdr:from>
    <xdr:to>
      <xdr:col>46</xdr:col>
      <xdr:colOff>38100</xdr:colOff>
      <xdr:row>84</xdr:row>
      <xdr:rowOff>112522</xdr:rowOff>
    </xdr:to>
    <xdr:sp macro="" textlink="">
      <xdr:nvSpPr>
        <xdr:cNvPr id="325" name="フローチャート: 判断 324"/>
        <xdr:cNvSpPr/>
      </xdr:nvSpPr>
      <xdr:spPr>
        <a:xfrm>
          <a:off x="8699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6350</xdr:rowOff>
    </xdr:from>
    <xdr:to>
      <xdr:col>41</xdr:col>
      <xdr:colOff>101600</xdr:colOff>
      <xdr:row>84</xdr:row>
      <xdr:rowOff>107950</xdr:rowOff>
    </xdr:to>
    <xdr:sp macro="" textlink="">
      <xdr:nvSpPr>
        <xdr:cNvPr id="326" name="フローチャート: 判断 325"/>
        <xdr:cNvSpPr/>
      </xdr:nvSpPr>
      <xdr:spPr>
        <a:xfrm>
          <a:off x="7810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102363</xdr:rowOff>
    </xdr:from>
    <xdr:to>
      <xdr:col>55</xdr:col>
      <xdr:colOff>50800</xdr:colOff>
      <xdr:row>83</xdr:row>
      <xdr:rowOff>32513</xdr:rowOff>
    </xdr:to>
    <xdr:sp macro="" textlink="">
      <xdr:nvSpPr>
        <xdr:cNvPr id="332" name="楕円 331"/>
        <xdr:cNvSpPr/>
      </xdr:nvSpPr>
      <xdr:spPr>
        <a:xfrm>
          <a:off x="10426700" y="14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125240</xdr:rowOff>
    </xdr:from>
    <xdr:ext cx="469744" cy="259045"/>
    <xdr:sp macro="" textlink="">
      <xdr:nvSpPr>
        <xdr:cNvPr id="333" name="【公営住宅】&#10;一人当たり面積該当値テキスト"/>
        <xdr:cNvSpPr txBox="1"/>
      </xdr:nvSpPr>
      <xdr:spPr>
        <a:xfrm>
          <a:off x="10515600" y="1401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100837</xdr:rowOff>
    </xdr:from>
    <xdr:to>
      <xdr:col>50</xdr:col>
      <xdr:colOff>165100</xdr:colOff>
      <xdr:row>83</xdr:row>
      <xdr:rowOff>30987</xdr:rowOff>
    </xdr:to>
    <xdr:sp macro="" textlink="">
      <xdr:nvSpPr>
        <xdr:cNvPr id="334" name="楕円 333"/>
        <xdr:cNvSpPr/>
      </xdr:nvSpPr>
      <xdr:spPr>
        <a:xfrm>
          <a:off x="9588500" y="1415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151637</xdr:rowOff>
    </xdr:from>
    <xdr:to>
      <xdr:col>55</xdr:col>
      <xdr:colOff>0</xdr:colOff>
      <xdr:row>82</xdr:row>
      <xdr:rowOff>153163</xdr:rowOff>
    </xdr:to>
    <xdr:cxnSp macro="">
      <xdr:nvCxnSpPr>
        <xdr:cNvPr id="335" name="直線コネクタ 334"/>
        <xdr:cNvCxnSpPr/>
      </xdr:nvCxnSpPr>
      <xdr:spPr>
        <a:xfrm>
          <a:off x="9639300" y="14210537"/>
          <a:ext cx="838200" cy="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109220</xdr:rowOff>
    </xdr:from>
    <xdr:to>
      <xdr:col>46</xdr:col>
      <xdr:colOff>38100</xdr:colOff>
      <xdr:row>83</xdr:row>
      <xdr:rowOff>39370</xdr:rowOff>
    </xdr:to>
    <xdr:sp macro="" textlink="">
      <xdr:nvSpPr>
        <xdr:cNvPr id="336" name="楕円 335"/>
        <xdr:cNvSpPr/>
      </xdr:nvSpPr>
      <xdr:spPr>
        <a:xfrm>
          <a:off x="8699500" y="141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151637</xdr:rowOff>
    </xdr:from>
    <xdr:to>
      <xdr:col>50</xdr:col>
      <xdr:colOff>114300</xdr:colOff>
      <xdr:row>82</xdr:row>
      <xdr:rowOff>160020</xdr:rowOff>
    </xdr:to>
    <xdr:cxnSp macro="">
      <xdr:nvCxnSpPr>
        <xdr:cNvPr id="337" name="直線コネクタ 336"/>
        <xdr:cNvCxnSpPr/>
      </xdr:nvCxnSpPr>
      <xdr:spPr>
        <a:xfrm flipV="1">
          <a:off x="8750300" y="14210537"/>
          <a:ext cx="889000" cy="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254</xdr:rowOff>
    </xdr:from>
    <xdr:to>
      <xdr:col>41</xdr:col>
      <xdr:colOff>101600</xdr:colOff>
      <xdr:row>82</xdr:row>
      <xdr:rowOff>101854</xdr:rowOff>
    </xdr:to>
    <xdr:sp macro="" textlink="">
      <xdr:nvSpPr>
        <xdr:cNvPr id="338" name="楕円 337"/>
        <xdr:cNvSpPr/>
      </xdr:nvSpPr>
      <xdr:spPr>
        <a:xfrm>
          <a:off x="7810500" y="1405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51054</xdr:rowOff>
    </xdr:from>
    <xdr:to>
      <xdr:col>45</xdr:col>
      <xdr:colOff>177800</xdr:colOff>
      <xdr:row>82</xdr:row>
      <xdr:rowOff>160020</xdr:rowOff>
    </xdr:to>
    <xdr:cxnSp macro="">
      <xdr:nvCxnSpPr>
        <xdr:cNvPr id="339" name="直線コネクタ 338"/>
        <xdr:cNvCxnSpPr/>
      </xdr:nvCxnSpPr>
      <xdr:spPr>
        <a:xfrm>
          <a:off x="7861300" y="14109954"/>
          <a:ext cx="889000" cy="10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92219</xdr:rowOff>
    </xdr:from>
    <xdr:ext cx="469744" cy="259045"/>
    <xdr:sp macro="" textlink="">
      <xdr:nvSpPr>
        <xdr:cNvPr id="340" name="n_1aveValue【公営住宅】&#10;一人当たり面積"/>
        <xdr:cNvSpPr txBox="1"/>
      </xdr:nvSpPr>
      <xdr:spPr>
        <a:xfrm>
          <a:off x="9391727" y="1449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103649</xdr:rowOff>
    </xdr:from>
    <xdr:ext cx="469744" cy="259045"/>
    <xdr:sp macro="" textlink="">
      <xdr:nvSpPr>
        <xdr:cNvPr id="341" name="n_2aveValue【公営住宅】&#10;一人当たり面積"/>
        <xdr:cNvSpPr txBox="1"/>
      </xdr:nvSpPr>
      <xdr:spPr>
        <a:xfrm>
          <a:off x="8515427" y="14505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99077</xdr:rowOff>
    </xdr:from>
    <xdr:ext cx="469744" cy="259045"/>
    <xdr:sp macro="" textlink="">
      <xdr:nvSpPr>
        <xdr:cNvPr id="342" name="n_3aveValue【公営住宅】&#10;一人当たり面積"/>
        <xdr:cNvSpPr txBox="1"/>
      </xdr:nvSpPr>
      <xdr:spPr>
        <a:xfrm>
          <a:off x="7626427" y="1450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47514</xdr:rowOff>
    </xdr:from>
    <xdr:ext cx="469744" cy="259045"/>
    <xdr:sp macro="" textlink="">
      <xdr:nvSpPr>
        <xdr:cNvPr id="343" name="n_1mainValue【公営住宅】&#10;一人当たり面積"/>
        <xdr:cNvSpPr txBox="1"/>
      </xdr:nvSpPr>
      <xdr:spPr>
        <a:xfrm>
          <a:off x="9391727" y="13934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55897</xdr:rowOff>
    </xdr:from>
    <xdr:ext cx="469744" cy="259045"/>
    <xdr:sp macro="" textlink="">
      <xdr:nvSpPr>
        <xdr:cNvPr id="344" name="n_2mainValue【公営住宅】&#10;一人当たり面積"/>
        <xdr:cNvSpPr txBox="1"/>
      </xdr:nvSpPr>
      <xdr:spPr>
        <a:xfrm>
          <a:off x="8515427" y="1394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118381</xdr:rowOff>
    </xdr:from>
    <xdr:ext cx="469744" cy="259045"/>
    <xdr:sp macro="" textlink="">
      <xdr:nvSpPr>
        <xdr:cNvPr id="345" name="n_3mainValue【公営住宅】&#10;一人当たり面積"/>
        <xdr:cNvSpPr txBox="1"/>
      </xdr:nvSpPr>
      <xdr:spPr>
        <a:xfrm>
          <a:off x="7626427" y="13834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4" name="正方形/長方形 35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5" name="正方形/長方形 35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6" name="正方形/長方形 35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7" name="正方形/長方形 35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8" name="正方形/長方形 35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9" name="正方形/長方形 35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0" name="正方形/長方形 35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1" name="正方形/長方形 36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2" name="正方形/長方形 36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3" name="正方形/長方形 36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4" name="正方形/長方形 36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5" name="正方形/長方形 36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6" name="正方形/長方形 36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7" name="正方形/長方形 36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8" name="正方形/長方形 36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9" name="正方形/長方形 36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0" name="テキスト ボックス 36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1" name="直線コネクタ 37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2" name="テキスト ボックス 37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3" name="直線コネクタ 37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4" name="テキスト ボックス 37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5" name="直線コネクタ 37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6" name="テキスト ボックス 37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7" name="直線コネクタ 37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8" name="テキスト ボックス 37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9" name="直線コネクタ 37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0" name="テキスト ボックス 37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1" name="直線コネクタ 38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2" name="テキスト ボックス 38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3" name="直線コネクタ 38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4" name="テキスト ボックス 38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42</xdr:row>
      <xdr:rowOff>83820</xdr:rowOff>
    </xdr:to>
    <xdr:cxnSp macro="">
      <xdr:nvCxnSpPr>
        <xdr:cNvPr id="386" name="直線コネクタ 385"/>
        <xdr:cNvCxnSpPr/>
      </xdr:nvCxnSpPr>
      <xdr:spPr>
        <a:xfrm flipV="1">
          <a:off x="16318864" y="580263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87647</xdr:rowOff>
    </xdr:from>
    <xdr:ext cx="405111" cy="259045"/>
    <xdr:sp macro="" textlink="">
      <xdr:nvSpPr>
        <xdr:cNvPr id="387" name="【認定こども園・幼稚園・保育所】&#10;有形固定資産減価償却率最小値テキスト"/>
        <xdr:cNvSpPr txBox="1"/>
      </xdr:nvSpPr>
      <xdr:spPr>
        <a:xfrm>
          <a:off x="16357600" y="728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83820</xdr:rowOff>
    </xdr:from>
    <xdr:to>
      <xdr:col>86</xdr:col>
      <xdr:colOff>25400</xdr:colOff>
      <xdr:row>42</xdr:row>
      <xdr:rowOff>83820</xdr:rowOff>
    </xdr:to>
    <xdr:cxnSp macro="">
      <xdr:nvCxnSpPr>
        <xdr:cNvPr id="388" name="直線コネクタ 387"/>
        <xdr:cNvCxnSpPr/>
      </xdr:nvCxnSpPr>
      <xdr:spPr>
        <a:xfrm>
          <a:off x="16230600" y="728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405111" cy="259045"/>
    <xdr:sp macro="" textlink="">
      <xdr:nvSpPr>
        <xdr:cNvPr id="389" name="【認定こども園・幼稚園・保育所】&#10;有形固定資産減価償却率最大値テキスト"/>
        <xdr:cNvSpPr txBox="1"/>
      </xdr:nvSpPr>
      <xdr:spPr>
        <a:xfrm>
          <a:off x="163576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390" name="直線コネクタ 389"/>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90187</xdr:rowOff>
    </xdr:from>
    <xdr:ext cx="405111" cy="259045"/>
    <xdr:sp macro="" textlink="">
      <xdr:nvSpPr>
        <xdr:cNvPr id="391" name="【認定こども園・幼稚園・保育所】&#10;有形固定資産減価償却率平均値テキスト"/>
        <xdr:cNvSpPr txBox="1"/>
      </xdr:nvSpPr>
      <xdr:spPr>
        <a:xfrm>
          <a:off x="16357600" y="6262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67310</xdr:rowOff>
    </xdr:from>
    <xdr:to>
      <xdr:col>85</xdr:col>
      <xdr:colOff>177800</xdr:colOff>
      <xdr:row>37</xdr:row>
      <xdr:rowOff>168910</xdr:rowOff>
    </xdr:to>
    <xdr:sp macro="" textlink="">
      <xdr:nvSpPr>
        <xdr:cNvPr id="392" name="フローチャート: 判断 391"/>
        <xdr:cNvSpPr/>
      </xdr:nvSpPr>
      <xdr:spPr>
        <a:xfrm>
          <a:off x="162687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76835</xdr:rowOff>
    </xdr:from>
    <xdr:to>
      <xdr:col>81</xdr:col>
      <xdr:colOff>101600</xdr:colOff>
      <xdr:row>38</xdr:row>
      <xdr:rowOff>6985</xdr:rowOff>
    </xdr:to>
    <xdr:sp macro="" textlink="">
      <xdr:nvSpPr>
        <xdr:cNvPr id="393" name="フローチャート: 判断 392"/>
        <xdr:cNvSpPr/>
      </xdr:nvSpPr>
      <xdr:spPr>
        <a:xfrm>
          <a:off x="15430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82550</xdr:rowOff>
    </xdr:from>
    <xdr:to>
      <xdr:col>76</xdr:col>
      <xdr:colOff>165100</xdr:colOff>
      <xdr:row>38</xdr:row>
      <xdr:rowOff>12700</xdr:rowOff>
    </xdr:to>
    <xdr:sp macro="" textlink="">
      <xdr:nvSpPr>
        <xdr:cNvPr id="394" name="フローチャート: 判断 393"/>
        <xdr:cNvSpPr/>
      </xdr:nvSpPr>
      <xdr:spPr>
        <a:xfrm>
          <a:off x="1454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105410</xdr:rowOff>
    </xdr:from>
    <xdr:to>
      <xdr:col>72</xdr:col>
      <xdr:colOff>38100</xdr:colOff>
      <xdr:row>38</xdr:row>
      <xdr:rowOff>35560</xdr:rowOff>
    </xdr:to>
    <xdr:sp macro="" textlink="">
      <xdr:nvSpPr>
        <xdr:cNvPr id="395" name="フローチャート: 判断 394"/>
        <xdr:cNvSpPr/>
      </xdr:nvSpPr>
      <xdr:spPr>
        <a:xfrm>
          <a:off x="13652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6" name="テキスト ボックス 39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7" name="テキスト ボックス 39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8" name="テキスト ボックス 39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9" name="テキスト ボックス 39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0" name="テキスト ボックス 39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61595</xdr:rowOff>
    </xdr:from>
    <xdr:to>
      <xdr:col>85</xdr:col>
      <xdr:colOff>177800</xdr:colOff>
      <xdr:row>41</xdr:row>
      <xdr:rowOff>163195</xdr:rowOff>
    </xdr:to>
    <xdr:sp macro="" textlink="">
      <xdr:nvSpPr>
        <xdr:cNvPr id="401" name="楕円 400"/>
        <xdr:cNvSpPr/>
      </xdr:nvSpPr>
      <xdr:spPr>
        <a:xfrm>
          <a:off x="16268700" y="709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40022</xdr:rowOff>
    </xdr:from>
    <xdr:ext cx="405111" cy="259045"/>
    <xdr:sp macro="" textlink="">
      <xdr:nvSpPr>
        <xdr:cNvPr id="402" name="【認定こども園・幼稚園・保育所】&#10;有形固定資産減価償却率該当値テキスト"/>
        <xdr:cNvSpPr txBox="1"/>
      </xdr:nvSpPr>
      <xdr:spPr>
        <a:xfrm>
          <a:off x="16357600" y="706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107315</xdr:rowOff>
    </xdr:from>
    <xdr:to>
      <xdr:col>81</xdr:col>
      <xdr:colOff>101600</xdr:colOff>
      <xdr:row>42</xdr:row>
      <xdr:rowOff>37465</xdr:rowOff>
    </xdr:to>
    <xdr:sp macro="" textlink="">
      <xdr:nvSpPr>
        <xdr:cNvPr id="403" name="楕円 402"/>
        <xdr:cNvSpPr/>
      </xdr:nvSpPr>
      <xdr:spPr>
        <a:xfrm>
          <a:off x="15430500" y="713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112395</xdr:rowOff>
    </xdr:from>
    <xdr:to>
      <xdr:col>85</xdr:col>
      <xdr:colOff>127000</xdr:colOff>
      <xdr:row>41</xdr:row>
      <xdr:rowOff>158115</xdr:rowOff>
    </xdr:to>
    <xdr:cxnSp macro="">
      <xdr:nvCxnSpPr>
        <xdr:cNvPr id="404" name="直線コネクタ 403"/>
        <xdr:cNvCxnSpPr/>
      </xdr:nvCxnSpPr>
      <xdr:spPr>
        <a:xfrm flipV="1">
          <a:off x="15481300" y="714184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153035</xdr:rowOff>
    </xdr:from>
    <xdr:to>
      <xdr:col>76</xdr:col>
      <xdr:colOff>165100</xdr:colOff>
      <xdr:row>42</xdr:row>
      <xdr:rowOff>83185</xdr:rowOff>
    </xdr:to>
    <xdr:sp macro="" textlink="">
      <xdr:nvSpPr>
        <xdr:cNvPr id="405" name="楕円 404"/>
        <xdr:cNvSpPr/>
      </xdr:nvSpPr>
      <xdr:spPr>
        <a:xfrm>
          <a:off x="14541500" y="718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158115</xdr:rowOff>
    </xdr:from>
    <xdr:to>
      <xdr:col>81</xdr:col>
      <xdr:colOff>50800</xdr:colOff>
      <xdr:row>42</xdr:row>
      <xdr:rowOff>32385</xdr:rowOff>
    </xdr:to>
    <xdr:cxnSp macro="">
      <xdr:nvCxnSpPr>
        <xdr:cNvPr id="406" name="直線コネクタ 405"/>
        <xdr:cNvCxnSpPr/>
      </xdr:nvCxnSpPr>
      <xdr:spPr>
        <a:xfrm flipV="1">
          <a:off x="14592300" y="718756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4445</xdr:rowOff>
    </xdr:from>
    <xdr:to>
      <xdr:col>72</xdr:col>
      <xdr:colOff>38100</xdr:colOff>
      <xdr:row>41</xdr:row>
      <xdr:rowOff>106045</xdr:rowOff>
    </xdr:to>
    <xdr:sp macro="" textlink="">
      <xdr:nvSpPr>
        <xdr:cNvPr id="407" name="楕円 406"/>
        <xdr:cNvSpPr/>
      </xdr:nvSpPr>
      <xdr:spPr>
        <a:xfrm>
          <a:off x="13652500" y="703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55245</xdr:rowOff>
    </xdr:from>
    <xdr:to>
      <xdr:col>76</xdr:col>
      <xdr:colOff>114300</xdr:colOff>
      <xdr:row>42</xdr:row>
      <xdr:rowOff>32385</xdr:rowOff>
    </xdr:to>
    <xdr:cxnSp macro="">
      <xdr:nvCxnSpPr>
        <xdr:cNvPr id="408" name="直線コネクタ 407"/>
        <xdr:cNvCxnSpPr/>
      </xdr:nvCxnSpPr>
      <xdr:spPr>
        <a:xfrm>
          <a:off x="13703300" y="7084695"/>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23512</xdr:rowOff>
    </xdr:from>
    <xdr:ext cx="405111" cy="259045"/>
    <xdr:sp macro="" textlink="">
      <xdr:nvSpPr>
        <xdr:cNvPr id="409" name="n_1aveValue【認定こども園・幼稚園・保育所】&#10;有形固定資産減価償却率"/>
        <xdr:cNvSpPr txBox="1"/>
      </xdr:nvSpPr>
      <xdr:spPr>
        <a:xfrm>
          <a:off x="152660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29227</xdr:rowOff>
    </xdr:from>
    <xdr:ext cx="405111" cy="259045"/>
    <xdr:sp macro="" textlink="">
      <xdr:nvSpPr>
        <xdr:cNvPr id="410" name="n_2aveValue【認定こども園・幼稚園・保育所】&#10;有形固定資産減価償却率"/>
        <xdr:cNvSpPr txBox="1"/>
      </xdr:nvSpPr>
      <xdr:spPr>
        <a:xfrm>
          <a:off x="14389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52087</xdr:rowOff>
    </xdr:from>
    <xdr:ext cx="405111" cy="259045"/>
    <xdr:sp macro="" textlink="">
      <xdr:nvSpPr>
        <xdr:cNvPr id="411" name="n_3aveValue【認定こども園・幼稚園・保育所】&#10;有形固定資産減価償却率"/>
        <xdr:cNvSpPr txBox="1"/>
      </xdr:nvSpPr>
      <xdr:spPr>
        <a:xfrm>
          <a:off x="13500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28592</xdr:rowOff>
    </xdr:from>
    <xdr:ext cx="405111" cy="259045"/>
    <xdr:sp macro="" textlink="">
      <xdr:nvSpPr>
        <xdr:cNvPr id="412" name="n_1mainValue【認定こども園・幼稚園・保育所】&#10;有形固定資産減価償却率"/>
        <xdr:cNvSpPr txBox="1"/>
      </xdr:nvSpPr>
      <xdr:spPr>
        <a:xfrm>
          <a:off x="15266044" y="722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74312</xdr:rowOff>
    </xdr:from>
    <xdr:ext cx="405111" cy="259045"/>
    <xdr:sp macro="" textlink="">
      <xdr:nvSpPr>
        <xdr:cNvPr id="413" name="n_2mainValue【認定こども園・幼稚園・保育所】&#10;有形固定資産減価償却率"/>
        <xdr:cNvSpPr txBox="1"/>
      </xdr:nvSpPr>
      <xdr:spPr>
        <a:xfrm>
          <a:off x="14389744"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97172</xdr:rowOff>
    </xdr:from>
    <xdr:ext cx="405111" cy="259045"/>
    <xdr:sp macro="" textlink="">
      <xdr:nvSpPr>
        <xdr:cNvPr id="414" name="n_3mainValue【認定こども園・幼稚園・保育所】&#10;有形固定資産減価償却率"/>
        <xdr:cNvSpPr txBox="1"/>
      </xdr:nvSpPr>
      <xdr:spPr>
        <a:xfrm>
          <a:off x="13500744" y="712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5" name="正方形/長方形 41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6" name="正方形/長方形 41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7" name="正方形/長方形 41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8" name="正方形/長方形 41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9" name="正方形/長方形 41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0" name="正方形/長方形 41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1" name="正方形/長方形 42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2" name="正方形/長方形 42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3" name="テキスト ボックス 42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4" name="直線コネクタ 42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5" name="直線コネクタ 42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26" name="テキスト ボックス 42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7" name="直線コネクタ 42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28" name="テキスト ボックス 42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9" name="直線コネクタ 42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30" name="テキスト ボックス 42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1" name="直線コネクタ 43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32" name="テキスト ボックス 43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3" name="直線コネクタ 43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34" name="テキスト ボックス 43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5" name="直線コネクタ 43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6" name="テキスト ボックス 43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91440</xdr:rowOff>
    </xdr:from>
    <xdr:to>
      <xdr:col>116</xdr:col>
      <xdr:colOff>62864</xdr:colOff>
      <xdr:row>42</xdr:row>
      <xdr:rowOff>3810</xdr:rowOff>
    </xdr:to>
    <xdr:cxnSp macro="">
      <xdr:nvCxnSpPr>
        <xdr:cNvPr id="438" name="直線コネクタ 437"/>
        <xdr:cNvCxnSpPr/>
      </xdr:nvCxnSpPr>
      <xdr:spPr>
        <a:xfrm flipV="1">
          <a:off x="22160864" y="574929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39" name="【認定こども園・幼稚園・保育所】&#10;一人当たり面積最小値テキスト"/>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40" name="直線コネクタ 439"/>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38117</xdr:rowOff>
    </xdr:from>
    <xdr:ext cx="469744" cy="259045"/>
    <xdr:sp macro="" textlink="">
      <xdr:nvSpPr>
        <xdr:cNvPr id="441" name="【認定こども園・幼稚園・保育所】&#10;一人当たり面積最大値テキスト"/>
        <xdr:cNvSpPr txBox="1"/>
      </xdr:nvSpPr>
      <xdr:spPr>
        <a:xfrm>
          <a:off x="22199600" y="552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91440</xdr:rowOff>
    </xdr:from>
    <xdr:to>
      <xdr:col>116</xdr:col>
      <xdr:colOff>152400</xdr:colOff>
      <xdr:row>33</xdr:row>
      <xdr:rowOff>91440</xdr:rowOff>
    </xdr:to>
    <xdr:cxnSp macro="">
      <xdr:nvCxnSpPr>
        <xdr:cNvPr id="442" name="直線コネクタ 441"/>
        <xdr:cNvCxnSpPr/>
      </xdr:nvCxnSpPr>
      <xdr:spPr>
        <a:xfrm>
          <a:off x="22072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60977</xdr:rowOff>
    </xdr:from>
    <xdr:ext cx="469744" cy="259045"/>
    <xdr:sp macro="" textlink="">
      <xdr:nvSpPr>
        <xdr:cNvPr id="443" name="【認定こども園・幼稚園・保育所】&#10;一人当たり面積平均値テキスト"/>
        <xdr:cNvSpPr txBox="1"/>
      </xdr:nvSpPr>
      <xdr:spPr>
        <a:xfrm>
          <a:off x="22199600" y="6576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82550</xdr:rowOff>
    </xdr:from>
    <xdr:to>
      <xdr:col>116</xdr:col>
      <xdr:colOff>114300</xdr:colOff>
      <xdr:row>39</xdr:row>
      <xdr:rowOff>12700</xdr:rowOff>
    </xdr:to>
    <xdr:sp macro="" textlink="">
      <xdr:nvSpPr>
        <xdr:cNvPr id="444" name="フローチャート: 判断 443"/>
        <xdr:cNvSpPr/>
      </xdr:nvSpPr>
      <xdr:spPr>
        <a:xfrm>
          <a:off x="221107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93980</xdr:rowOff>
    </xdr:from>
    <xdr:to>
      <xdr:col>112</xdr:col>
      <xdr:colOff>38100</xdr:colOff>
      <xdr:row>39</xdr:row>
      <xdr:rowOff>24130</xdr:rowOff>
    </xdr:to>
    <xdr:sp macro="" textlink="">
      <xdr:nvSpPr>
        <xdr:cNvPr id="445" name="フローチャート: 判断 444"/>
        <xdr:cNvSpPr/>
      </xdr:nvSpPr>
      <xdr:spPr>
        <a:xfrm>
          <a:off x="21272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113030</xdr:rowOff>
    </xdr:from>
    <xdr:to>
      <xdr:col>107</xdr:col>
      <xdr:colOff>101600</xdr:colOff>
      <xdr:row>39</xdr:row>
      <xdr:rowOff>43180</xdr:rowOff>
    </xdr:to>
    <xdr:sp macro="" textlink="">
      <xdr:nvSpPr>
        <xdr:cNvPr id="446" name="フローチャート: 判断 445"/>
        <xdr:cNvSpPr/>
      </xdr:nvSpPr>
      <xdr:spPr>
        <a:xfrm>
          <a:off x="20383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124460</xdr:rowOff>
    </xdr:from>
    <xdr:to>
      <xdr:col>102</xdr:col>
      <xdr:colOff>165100</xdr:colOff>
      <xdr:row>39</xdr:row>
      <xdr:rowOff>54610</xdr:rowOff>
    </xdr:to>
    <xdr:sp macro="" textlink="">
      <xdr:nvSpPr>
        <xdr:cNvPr id="447" name="フローチャート: 判断 446"/>
        <xdr:cNvSpPr/>
      </xdr:nvSpPr>
      <xdr:spPr>
        <a:xfrm>
          <a:off x="19494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8" name="テキスト ボックス 44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9" name="テキスト ボックス 44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0" name="テキスト ボックス 44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1" name="テキスト ボックス 45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2" name="テキスト ボックス 45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40640</xdr:rowOff>
    </xdr:from>
    <xdr:to>
      <xdr:col>116</xdr:col>
      <xdr:colOff>114300</xdr:colOff>
      <xdr:row>33</xdr:row>
      <xdr:rowOff>142240</xdr:rowOff>
    </xdr:to>
    <xdr:sp macro="" textlink="">
      <xdr:nvSpPr>
        <xdr:cNvPr id="453" name="楕円 452"/>
        <xdr:cNvSpPr/>
      </xdr:nvSpPr>
      <xdr:spPr>
        <a:xfrm>
          <a:off x="22110700" y="569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32</xdr:row>
      <xdr:rowOff>165117</xdr:rowOff>
    </xdr:from>
    <xdr:ext cx="469744" cy="259045"/>
    <xdr:sp macro="" textlink="">
      <xdr:nvSpPr>
        <xdr:cNvPr id="454" name="【認定こども園・幼稚園・保育所】&#10;一人当たり面積該当値テキスト"/>
        <xdr:cNvSpPr txBox="1"/>
      </xdr:nvSpPr>
      <xdr:spPr>
        <a:xfrm>
          <a:off x="22199600" y="5651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63500</xdr:rowOff>
    </xdr:from>
    <xdr:to>
      <xdr:col>112</xdr:col>
      <xdr:colOff>38100</xdr:colOff>
      <xdr:row>33</xdr:row>
      <xdr:rowOff>165100</xdr:rowOff>
    </xdr:to>
    <xdr:sp macro="" textlink="">
      <xdr:nvSpPr>
        <xdr:cNvPr id="455" name="楕円 454"/>
        <xdr:cNvSpPr/>
      </xdr:nvSpPr>
      <xdr:spPr>
        <a:xfrm>
          <a:off x="21272500" y="572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91440</xdr:rowOff>
    </xdr:from>
    <xdr:to>
      <xdr:col>116</xdr:col>
      <xdr:colOff>63500</xdr:colOff>
      <xdr:row>33</xdr:row>
      <xdr:rowOff>114300</xdr:rowOff>
    </xdr:to>
    <xdr:cxnSp macro="">
      <xdr:nvCxnSpPr>
        <xdr:cNvPr id="456" name="直線コネクタ 455"/>
        <xdr:cNvCxnSpPr/>
      </xdr:nvCxnSpPr>
      <xdr:spPr>
        <a:xfrm flipV="1">
          <a:off x="21323300" y="574929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82550</xdr:rowOff>
    </xdr:from>
    <xdr:to>
      <xdr:col>107</xdr:col>
      <xdr:colOff>101600</xdr:colOff>
      <xdr:row>34</xdr:row>
      <xdr:rowOff>12700</xdr:rowOff>
    </xdr:to>
    <xdr:sp macro="" textlink="">
      <xdr:nvSpPr>
        <xdr:cNvPr id="457" name="楕円 456"/>
        <xdr:cNvSpPr/>
      </xdr:nvSpPr>
      <xdr:spPr>
        <a:xfrm>
          <a:off x="203835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114300</xdr:rowOff>
    </xdr:from>
    <xdr:to>
      <xdr:col>111</xdr:col>
      <xdr:colOff>177800</xdr:colOff>
      <xdr:row>33</xdr:row>
      <xdr:rowOff>133350</xdr:rowOff>
    </xdr:to>
    <xdr:cxnSp macro="">
      <xdr:nvCxnSpPr>
        <xdr:cNvPr id="458" name="直線コネクタ 457"/>
        <xdr:cNvCxnSpPr/>
      </xdr:nvCxnSpPr>
      <xdr:spPr>
        <a:xfrm flipV="1">
          <a:off x="20434300" y="5772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29210</xdr:rowOff>
    </xdr:from>
    <xdr:to>
      <xdr:col>102</xdr:col>
      <xdr:colOff>165100</xdr:colOff>
      <xdr:row>34</xdr:row>
      <xdr:rowOff>130810</xdr:rowOff>
    </xdr:to>
    <xdr:sp macro="" textlink="">
      <xdr:nvSpPr>
        <xdr:cNvPr id="459" name="楕円 458"/>
        <xdr:cNvSpPr/>
      </xdr:nvSpPr>
      <xdr:spPr>
        <a:xfrm>
          <a:off x="19494500" y="585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33</xdr:row>
      <xdr:rowOff>133350</xdr:rowOff>
    </xdr:from>
    <xdr:to>
      <xdr:col>107</xdr:col>
      <xdr:colOff>50800</xdr:colOff>
      <xdr:row>34</xdr:row>
      <xdr:rowOff>80010</xdr:rowOff>
    </xdr:to>
    <xdr:cxnSp macro="">
      <xdr:nvCxnSpPr>
        <xdr:cNvPr id="460" name="直線コネクタ 459"/>
        <xdr:cNvCxnSpPr/>
      </xdr:nvCxnSpPr>
      <xdr:spPr>
        <a:xfrm flipV="1">
          <a:off x="19545300" y="5791200"/>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15257</xdr:rowOff>
    </xdr:from>
    <xdr:ext cx="469744" cy="259045"/>
    <xdr:sp macro="" textlink="">
      <xdr:nvSpPr>
        <xdr:cNvPr id="461" name="n_1aveValue【認定こども園・幼稚園・保育所】&#10;一人当たり面積"/>
        <xdr:cNvSpPr txBox="1"/>
      </xdr:nvSpPr>
      <xdr:spPr>
        <a:xfrm>
          <a:off x="210757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34307</xdr:rowOff>
    </xdr:from>
    <xdr:ext cx="469744" cy="259045"/>
    <xdr:sp macro="" textlink="">
      <xdr:nvSpPr>
        <xdr:cNvPr id="462" name="n_2aveValue【認定こども園・幼稚園・保育所】&#10;一人当たり面積"/>
        <xdr:cNvSpPr txBox="1"/>
      </xdr:nvSpPr>
      <xdr:spPr>
        <a:xfrm>
          <a:off x="20199427"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45737</xdr:rowOff>
    </xdr:from>
    <xdr:ext cx="469744" cy="259045"/>
    <xdr:sp macro="" textlink="">
      <xdr:nvSpPr>
        <xdr:cNvPr id="463" name="n_3aveValue【認定こども園・幼稚園・保育所】&#10;一人当たり面積"/>
        <xdr:cNvSpPr txBox="1"/>
      </xdr:nvSpPr>
      <xdr:spPr>
        <a:xfrm>
          <a:off x="19310427" y="673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32</xdr:row>
      <xdr:rowOff>10177</xdr:rowOff>
    </xdr:from>
    <xdr:ext cx="469744" cy="259045"/>
    <xdr:sp macro="" textlink="">
      <xdr:nvSpPr>
        <xdr:cNvPr id="464" name="n_1mainValue【認定こども園・幼稚園・保育所】&#10;一人当たり面積"/>
        <xdr:cNvSpPr txBox="1"/>
      </xdr:nvSpPr>
      <xdr:spPr>
        <a:xfrm>
          <a:off x="21075727" y="549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32</xdr:row>
      <xdr:rowOff>29227</xdr:rowOff>
    </xdr:from>
    <xdr:ext cx="469744" cy="259045"/>
    <xdr:sp macro="" textlink="">
      <xdr:nvSpPr>
        <xdr:cNvPr id="465" name="n_2mainValue【認定こども園・幼稚園・保育所】&#10;一人当たり面積"/>
        <xdr:cNvSpPr txBox="1"/>
      </xdr:nvSpPr>
      <xdr:spPr>
        <a:xfrm>
          <a:off x="20199427" y="55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32</xdr:row>
      <xdr:rowOff>147337</xdr:rowOff>
    </xdr:from>
    <xdr:ext cx="469744" cy="259045"/>
    <xdr:sp macro="" textlink="">
      <xdr:nvSpPr>
        <xdr:cNvPr id="466" name="n_3mainValue【認定こども園・幼稚園・保育所】&#10;一人当たり面積"/>
        <xdr:cNvSpPr txBox="1"/>
      </xdr:nvSpPr>
      <xdr:spPr>
        <a:xfrm>
          <a:off x="19310427" y="5633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7" name="正方形/長方形 46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8" name="正方形/長方形 46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9" name="正方形/長方形 46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0" name="正方形/長方形 46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1" name="正方形/長方形 47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2" name="正方形/長方形 47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3" name="正方形/長方形 47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4" name="正方形/長方形 47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5" name="テキスト ボックス 47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6" name="直線コネクタ 47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7" name="テキスト ボックス 47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78" name="直線コネクタ 47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79" name="テキスト ボックス 478"/>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0" name="直線コネクタ 47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1" name="テキスト ボックス 48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2" name="直線コネクタ 48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3" name="テキスト ボックス 48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4" name="直線コネクタ 48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5" name="テキスト ボックス 48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6" name="直線コネクタ 48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7" name="テキスト ボックス 48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8" name="直線コネクタ 48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89" name="テキスト ボックス 488"/>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0" name="直線コネクタ 48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1" name="テキスト ボックス 49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68580</xdr:rowOff>
    </xdr:from>
    <xdr:to>
      <xdr:col>85</xdr:col>
      <xdr:colOff>126364</xdr:colOff>
      <xdr:row>63</xdr:row>
      <xdr:rowOff>83276</xdr:rowOff>
    </xdr:to>
    <xdr:cxnSp macro="">
      <xdr:nvCxnSpPr>
        <xdr:cNvPr id="493" name="直線コネクタ 492"/>
        <xdr:cNvCxnSpPr/>
      </xdr:nvCxnSpPr>
      <xdr:spPr>
        <a:xfrm flipV="1">
          <a:off x="16318864" y="9669780"/>
          <a:ext cx="0" cy="121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87103</xdr:rowOff>
    </xdr:from>
    <xdr:ext cx="405111" cy="259045"/>
    <xdr:sp macro="" textlink="">
      <xdr:nvSpPr>
        <xdr:cNvPr id="494" name="【学校施設】&#10;有形固定資産減価償却率最小値テキスト"/>
        <xdr:cNvSpPr txBox="1"/>
      </xdr:nvSpPr>
      <xdr:spPr>
        <a:xfrm>
          <a:off x="16357600" y="1088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83276</xdr:rowOff>
    </xdr:from>
    <xdr:to>
      <xdr:col>86</xdr:col>
      <xdr:colOff>25400</xdr:colOff>
      <xdr:row>63</xdr:row>
      <xdr:rowOff>83276</xdr:rowOff>
    </xdr:to>
    <xdr:cxnSp macro="">
      <xdr:nvCxnSpPr>
        <xdr:cNvPr id="495" name="直線コネクタ 494"/>
        <xdr:cNvCxnSpPr/>
      </xdr:nvCxnSpPr>
      <xdr:spPr>
        <a:xfrm>
          <a:off x="16230600" y="1088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15257</xdr:rowOff>
    </xdr:from>
    <xdr:ext cx="405111" cy="259045"/>
    <xdr:sp macro="" textlink="">
      <xdr:nvSpPr>
        <xdr:cNvPr id="496" name="【学校施設】&#10;有形固定資産減価償却率最大値テキスト"/>
        <xdr:cNvSpPr txBox="1"/>
      </xdr:nvSpPr>
      <xdr:spPr>
        <a:xfrm>
          <a:off x="16357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68580</xdr:rowOff>
    </xdr:from>
    <xdr:to>
      <xdr:col>86</xdr:col>
      <xdr:colOff>25400</xdr:colOff>
      <xdr:row>56</xdr:row>
      <xdr:rowOff>68580</xdr:rowOff>
    </xdr:to>
    <xdr:cxnSp macro="">
      <xdr:nvCxnSpPr>
        <xdr:cNvPr id="497" name="直線コネクタ 496"/>
        <xdr:cNvCxnSpPr/>
      </xdr:nvCxnSpPr>
      <xdr:spPr>
        <a:xfrm>
          <a:off x="16230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17797</xdr:rowOff>
    </xdr:from>
    <xdr:ext cx="405111" cy="259045"/>
    <xdr:sp macro="" textlink="">
      <xdr:nvSpPr>
        <xdr:cNvPr id="498" name="【学校施設】&#10;有形固定資産減価償却率平均値テキスト"/>
        <xdr:cNvSpPr txBox="1"/>
      </xdr:nvSpPr>
      <xdr:spPr>
        <a:xfrm>
          <a:off x="16357600" y="1013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499" name="フローチャート: 判断 498"/>
        <xdr:cNvSpPr/>
      </xdr:nvSpPr>
      <xdr:spPr>
        <a:xfrm>
          <a:off x="16268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500" name="フローチャート: 判断 499"/>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34109</xdr:rowOff>
    </xdr:from>
    <xdr:to>
      <xdr:col>76</xdr:col>
      <xdr:colOff>165100</xdr:colOff>
      <xdr:row>60</xdr:row>
      <xdr:rowOff>135709</xdr:rowOff>
    </xdr:to>
    <xdr:sp macro="" textlink="">
      <xdr:nvSpPr>
        <xdr:cNvPr id="501" name="フローチャート: 判断 500"/>
        <xdr:cNvSpPr/>
      </xdr:nvSpPr>
      <xdr:spPr>
        <a:xfrm>
          <a:off x="14541500" y="103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122283</xdr:rowOff>
    </xdr:from>
    <xdr:to>
      <xdr:col>72</xdr:col>
      <xdr:colOff>38100</xdr:colOff>
      <xdr:row>61</xdr:row>
      <xdr:rowOff>52433</xdr:rowOff>
    </xdr:to>
    <xdr:sp macro="" textlink="">
      <xdr:nvSpPr>
        <xdr:cNvPr id="502" name="フローチャート: 判断 501"/>
        <xdr:cNvSpPr/>
      </xdr:nvSpPr>
      <xdr:spPr>
        <a:xfrm>
          <a:off x="136525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3" name="テキスト ボックス 50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4" name="テキスト ボックス 50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5" name="テキスト ボックス 50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6" name="テキスト ボックス 50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7" name="テキスト ボックス 50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132080</xdr:rowOff>
    </xdr:from>
    <xdr:to>
      <xdr:col>85</xdr:col>
      <xdr:colOff>177800</xdr:colOff>
      <xdr:row>63</xdr:row>
      <xdr:rowOff>62230</xdr:rowOff>
    </xdr:to>
    <xdr:sp macro="" textlink="">
      <xdr:nvSpPr>
        <xdr:cNvPr id="508" name="楕円 507"/>
        <xdr:cNvSpPr/>
      </xdr:nvSpPr>
      <xdr:spPr>
        <a:xfrm>
          <a:off x="162687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47007</xdr:rowOff>
    </xdr:from>
    <xdr:ext cx="405111" cy="259045"/>
    <xdr:sp macro="" textlink="">
      <xdr:nvSpPr>
        <xdr:cNvPr id="509" name="【学校施設】&#10;有形固定資産減価償却率該当値テキスト"/>
        <xdr:cNvSpPr txBox="1"/>
      </xdr:nvSpPr>
      <xdr:spPr>
        <a:xfrm>
          <a:off x="16357600" y="1067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16147</xdr:rowOff>
    </xdr:from>
    <xdr:to>
      <xdr:col>81</xdr:col>
      <xdr:colOff>101600</xdr:colOff>
      <xdr:row>63</xdr:row>
      <xdr:rowOff>117747</xdr:rowOff>
    </xdr:to>
    <xdr:sp macro="" textlink="">
      <xdr:nvSpPr>
        <xdr:cNvPr id="510" name="楕円 509"/>
        <xdr:cNvSpPr/>
      </xdr:nvSpPr>
      <xdr:spPr>
        <a:xfrm>
          <a:off x="15430500" y="1081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11430</xdr:rowOff>
    </xdr:from>
    <xdr:to>
      <xdr:col>85</xdr:col>
      <xdr:colOff>127000</xdr:colOff>
      <xdr:row>63</xdr:row>
      <xdr:rowOff>66947</xdr:rowOff>
    </xdr:to>
    <xdr:cxnSp macro="">
      <xdr:nvCxnSpPr>
        <xdr:cNvPr id="511" name="直線コネクタ 510"/>
        <xdr:cNvCxnSpPr/>
      </xdr:nvCxnSpPr>
      <xdr:spPr>
        <a:xfrm flipV="1">
          <a:off x="15481300" y="10812780"/>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9616</xdr:rowOff>
    </xdr:from>
    <xdr:to>
      <xdr:col>76</xdr:col>
      <xdr:colOff>165100</xdr:colOff>
      <xdr:row>63</xdr:row>
      <xdr:rowOff>111216</xdr:rowOff>
    </xdr:to>
    <xdr:sp macro="" textlink="">
      <xdr:nvSpPr>
        <xdr:cNvPr id="512" name="楕円 511"/>
        <xdr:cNvSpPr/>
      </xdr:nvSpPr>
      <xdr:spPr>
        <a:xfrm>
          <a:off x="14541500" y="1081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60416</xdr:rowOff>
    </xdr:from>
    <xdr:to>
      <xdr:col>81</xdr:col>
      <xdr:colOff>50800</xdr:colOff>
      <xdr:row>63</xdr:row>
      <xdr:rowOff>66947</xdr:rowOff>
    </xdr:to>
    <xdr:cxnSp macro="">
      <xdr:nvCxnSpPr>
        <xdr:cNvPr id="513" name="直線コネクタ 512"/>
        <xdr:cNvCxnSpPr/>
      </xdr:nvCxnSpPr>
      <xdr:spPr>
        <a:xfrm>
          <a:off x="14592300" y="1086176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32476</xdr:rowOff>
    </xdr:from>
    <xdr:to>
      <xdr:col>72</xdr:col>
      <xdr:colOff>38100</xdr:colOff>
      <xdr:row>63</xdr:row>
      <xdr:rowOff>134076</xdr:rowOff>
    </xdr:to>
    <xdr:sp macro="" textlink="">
      <xdr:nvSpPr>
        <xdr:cNvPr id="514" name="楕円 513"/>
        <xdr:cNvSpPr/>
      </xdr:nvSpPr>
      <xdr:spPr>
        <a:xfrm>
          <a:off x="13652500" y="1083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60416</xdr:rowOff>
    </xdr:from>
    <xdr:to>
      <xdr:col>76</xdr:col>
      <xdr:colOff>114300</xdr:colOff>
      <xdr:row>63</xdr:row>
      <xdr:rowOff>83276</xdr:rowOff>
    </xdr:to>
    <xdr:cxnSp macro="">
      <xdr:nvCxnSpPr>
        <xdr:cNvPr id="515" name="直線コネクタ 514"/>
        <xdr:cNvCxnSpPr/>
      </xdr:nvCxnSpPr>
      <xdr:spPr>
        <a:xfrm flipV="1">
          <a:off x="13703300" y="1086176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122844</xdr:rowOff>
    </xdr:from>
    <xdr:ext cx="405111" cy="259045"/>
    <xdr:sp macro="" textlink="">
      <xdr:nvSpPr>
        <xdr:cNvPr id="516" name="n_1aveValue【学校施設】&#10;有形固定資産減価償却率"/>
        <xdr:cNvSpPr txBox="1"/>
      </xdr:nvSpPr>
      <xdr:spPr>
        <a:xfrm>
          <a:off x="15266044" y="1006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152236</xdr:rowOff>
    </xdr:from>
    <xdr:ext cx="405111" cy="259045"/>
    <xdr:sp macro="" textlink="">
      <xdr:nvSpPr>
        <xdr:cNvPr id="517" name="n_2aveValue【学校施設】&#10;有形固定資産減価償却率"/>
        <xdr:cNvSpPr txBox="1"/>
      </xdr:nvSpPr>
      <xdr:spPr>
        <a:xfrm>
          <a:off x="14389744" y="10096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68960</xdr:rowOff>
    </xdr:from>
    <xdr:ext cx="405111" cy="259045"/>
    <xdr:sp macro="" textlink="">
      <xdr:nvSpPr>
        <xdr:cNvPr id="518" name="n_3aveValue【学校施設】&#10;有形固定資産減価償却率"/>
        <xdr:cNvSpPr txBox="1"/>
      </xdr:nvSpPr>
      <xdr:spPr>
        <a:xfrm>
          <a:off x="13500744" y="1018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108874</xdr:rowOff>
    </xdr:from>
    <xdr:ext cx="405111" cy="259045"/>
    <xdr:sp macro="" textlink="">
      <xdr:nvSpPr>
        <xdr:cNvPr id="519" name="n_1mainValue【学校施設】&#10;有形固定資産減価償却率"/>
        <xdr:cNvSpPr txBox="1"/>
      </xdr:nvSpPr>
      <xdr:spPr>
        <a:xfrm>
          <a:off x="15266044" y="10910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102343</xdr:rowOff>
    </xdr:from>
    <xdr:ext cx="405111" cy="259045"/>
    <xdr:sp macro="" textlink="">
      <xdr:nvSpPr>
        <xdr:cNvPr id="520" name="n_2mainValue【学校施設】&#10;有形固定資産減価償却率"/>
        <xdr:cNvSpPr txBox="1"/>
      </xdr:nvSpPr>
      <xdr:spPr>
        <a:xfrm>
          <a:off x="14389744" y="1090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125203</xdr:rowOff>
    </xdr:from>
    <xdr:ext cx="405111" cy="259045"/>
    <xdr:sp macro="" textlink="">
      <xdr:nvSpPr>
        <xdr:cNvPr id="521" name="n_3mainValue【学校施設】&#10;有形固定資産減価償却率"/>
        <xdr:cNvSpPr txBox="1"/>
      </xdr:nvSpPr>
      <xdr:spPr>
        <a:xfrm>
          <a:off x="13500744" y="1092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2" name="正方形/長方形 52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3" name="正方形/長方形 52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4" name="正方形/長方形 52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5" name="正方形/長方形 52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6" name="正方形/長方形 52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7" name="正方形/長方形 52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8" name="正方形/長方形 52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9" name="正方形/長方形 52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0" name="テキスト ボックス 52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1" name="直線コネクタ 53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2" name="テキスト ボックス 53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533" name="直線コネクタ 532"/>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534" name="テキスト ボックス 533"/>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35" name="直線コネクタ 534"/>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36" name="テキスト ボックス 535"/>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537" name="直線コネクタ 536"/>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538" name="テキスト ボックス 537"/>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9" name="直線コネクタ 53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0" name="テキスト ボックス 53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541" name="直線コネクタ 540"/>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542" name="テキスト ボックス 541"/>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43" name="直線コネクタ 542"/>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44" name="テキスト ボックス 543"/>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545" name="直線コネクタ 544"/>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546" name="テキスト ボックス 545"/>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7" name="直線コネクタ 54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8" name="テキスト ボックス 54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93345</xdr:rowOff>
    </xdr:from>
    <xdr:to>
      <xdr:col>116</xdr:col>
      <xdr:colOff>62864</xdr:colOff>
      <xdr:row>63</xdr:row>
      <xdr:rowOff>147638</xdr:rowOff>
    </xdr:to>
    <xdr:cxnSp macro="">
      <xdr:nvCxnSpPr>
        <xdr:cNvPr id="550" name="直線コネクタ 549"/>
        <xdr:cNvCxnSpPr/>
      </xdr:nvCxnSpPr>
      <xdr:spPr>
        <a:xfrm flipV="1">
          <a:off x="22160864" y="9523095"/>
          <a:ext cx="0" cy="142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151465</xdr:rowOff>
    </xdr:from>
    <xdr:ext cx="469744" cy="259045"/>
    <xdr:sp macro="" textlink="">
      <xdr:nvSpPr>
        <xdr:cNvPr id="551" name="【学校施設】&#10;一人当たり面積最小値テキスト"/>
        <xdr:cNvSpPr txBox="1"/>
      </xdr:nvSpPr>
      <xdr:spPr>
        <a:xfrm>
          <a:off x="22199600" y="10952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147638</xdr:rowOff>
    </xdr:from>
    <xdr:to>
      <xdr:col>116</xdr:col>
      <xdr:colOff>152400</xdr:colOff>
      <xdr:row>63</xdr:row>
      <xdr:rowOff>147638</xdr:rowOff>
    </xdr:to>
    <xdr:cxnSp macro="">
      <xdr:nvCxnSpPr>
        <xdr:cNvPr id="552" name="直線コネクタ 551"/>
        <xdr:cNvCxnSpPr/>
      </xdr:nvCxnSpPr>
      <xdr:spPr>
        <a:xfrm>
          <a:off x="22072600" y="1094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40022</xdr:rowOff>
    </xdr:from>
    <xdr:ext cx="469744" cy="259045"/>
    <xdr:sp macro="" textlink="">
      <xdr:nvSpPr>
        <xdr:cNvPr id="553" name="【学校施設】&#10;一人当たり面積最大値テキスト"/>
        <xdr:cNvSpPr txBox="1"/>
      </xdr:nvSpPr>
      <xdr:spPr>
        <a:xfrm>
          <a:off x="22199600" y="929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93345</xdr:rowOff>
    </xdr:from>
    <xdr:to>
      <xdr:col>116</xdr:col>
      <xdr:colOff>152400</xdr:colOff>
      <xdr:row>55</xdr:row>
      <xdr:rowOff>93345</xdr:rowOff>
    </xdr:to>
    <xdr:cxnSp macro="">
      <xdr:nvCxnSpPr>
        <xdr:cNvPr id="554" name="直線コネクタ 553"/>
        <xdr:cNvCxnSpPr/>
      </xdr:nvCxnSpPr>
      <xdr:spPr>
        <a:xfrm>
          <a:off x="22072600" y="952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112412</xdr:rowOff>
    </xdr:from>
    <xdr:ext cx="469744" cy="259045"/>
    <xdr:sp macro="" textlink="">
      <xdr:nvSpPr>
        <xdr:cNvPr id="555" name="【学校施設】&#10;一人当たり面積平均値テキスト"/>
        <xdr:cNvSpPr txBox="1"/>
      </xdr:nvSpPr>
      <xdr:spPr>
        <a:xfrm>
          <a:off x="22199600" y="10399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133985</xdr:rowOff>
    </xdr:from>
    <xdr:to>
      <xdr:col>116</xdr:col>
      <xdr:colOff>114300</xdr:colOff>
      <xdr:row>61</xdr:row>
      <xdr:rowOff>64135</xdr:rowOff>
    </xdr:to>
    <xdr:sp macro="" textlink="">
      <xdr:nvSpPr>
        <xdr:cNvPr id="556" name="フローチャート: 判断 555"/>
        <xdr:cNvSpPr/>
      </xdr:nvSpPr>
      <xdr:spPr>
        <a:xfrm>
          <a:off x="22110700" y="1042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146368</xdr:rowOff>
    </xdr:from>
    <xdr:to>
      <xdr:col>112</xdr:col>
      <xdr:colOff>38100</xdr:colOff>
      <xdr:row>61</xdr:row>
      <xdr:rowOff>76518</xdr:rowOff>
    </xdr:to>
    <xdr:sp macro="" textlink="">
      <xdr:nvSpPr>
        <xdr:cNvPr id="557" name="フローチャート: 判断 556"/>
        <xdr:cNvSpPr/>
      </xdr:nvSpPr>
      <xdr:spPr>
        <a:xfrm>
          <a:off x="21272500" y="1043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3493</xdr:rowOff>
    </xdr:from>
    <xdr:to>
      <xdr:col>107</xdr:col>
      <xdr:colOff>101600</xdr:colOff>
      <xdr:row>61</xdr:row>
      <xdr:rowOff>105093</xdr:rowOff>
    </xdr:to>
    <xdr:sp macro="" textlink="">
      <xdr:nvSpPr>
        <xdr:cNvPr id="558" name="フローチャート: 判断 557"/>
        <xdr:cNvSpPr/>
      </xdr:nvSpPr>
      <xdr:spPr>
        <a:xfrm>
          <a:off x="20383500" y="1046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111125</xdr:rowOff>
    </xdr:from>
    <xdr:to>
      <xdr:col>102</xdr:col>
      <xdr:colOff>165100</xdr:colOff>
      <xdr:row>61</xdr:row>
      <xdr:rowOff>41275</xdr:rowOff>
    </xdr:to>
    <xdr:sp macro="" textlink="">
      <xdr:nvSpPr>
        <xdr:cNvPr id="559" name="フローチャート: 判断 558"/>
        <xdr:cNvSpPr/>
      </xdr:nvSpPr>
      <xdr:spPr>
        <a:xfrm>
          <a:off x="194945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0" name="テキスト ボックス 55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1" name="テキスト ボックス 56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2" name="テキスト ボックス 56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3" name="テキスト ボックス 56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4" name="テキスト ボックス 56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42545</xdr:rowOff>
    </xdr:from>
    <xdr:to>
      <xdr:col>116</xdr:col>
      <xdr:colOff>114300</xdr:colOff>
      <xdr:row>55</xdr:row>
      <xdr:rowOff>144145</xdr:rowOff>
    </xdr:to>
    <xdr:sp macro="" textlink="">
      <xdr:nvSpPr>
        <xdr:cNvPr id="565" name="楕円 564"/>
        <xdr:cNvSpPr/>
      </xdr:nvSpPr>
      <xdr:spPr>
        <a:xfrm>
          <a:off x="22110700" y="947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54</xdr:row>
      <xdr:rowOff>167022</xdr:rowOff>
    </xdr:from>
    <xdr:ext cx="469744" cy="259045"/>
    <xdr:sp macro="" textlink="">
      <xdr:nvSpPr>
        <xdr:cNvPr id="566" name="【学校施設】&#10;一人当たり面積該当値テキスト"/>
        <xdr:cNvSpPr txBox="1"/>
      </xdr:nvSpPr>
      <xdr:spPr>
        <a:xfrm>
          <a:off x="22199600" y="9425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117793</xdr:rowOff>
    </xdr:from>
    <xdr:to>
      <xdr:col>112</xdr:col>
      <xdr:colOff>38100</xdr:colOff>
      <xdr:row>56</xdr:row>
      <xdr:rowOff>47943</xdr:rowOff>
    </xdr:to>
    <xdr:sp macro="" textlink="">
      <xdr:nvSpPr>
        <xdr:cNvPr id="567" name="楕円 566"/>
        <xdr:cNvSpPr/>
      </xdr:nvSpPr>
      <xdr:spPr>
        <a:xfrm>
          <a:off x="21272500" y="954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93345</xdr:rowOff>
    </xdr:from>
    <xdr:to>
      <xdr:col>116</xdr:col>
      <xdr:colOff>63500</xdr:colOff>
      <xdr:row>55</xdr:row>
      <xdr:rowOff>168593</xdr:rowOff>
    </xdr:to>
    <xdr:cxnSp macro="">
      <xdr:nvCxnSpPr>
        <xdr:cNvPr id="568" name="直線コネクタ 567"/>
        <xdr:cNvCxnSpPr/>
      </xdr:nvCxnSpPr>
      <xdr:spPr>
        <a:xfrm flipV="1">
          <a:off x="21323300" y="9523095"/>
          <a:ext cx="838200" cy="75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136843</xdr:rowOff>
    </xdr:from>
    <xdr:to>
      <xdr:col>107</xdr:col>
      <xdr:colOff>101600</xdr:colOff>
      <xdr:row>56</xdr:row>
      <xdr:rowOff>66993</xdr:rowOff>
    </xdr:to>
    <xdr:sp macro="" textlink="">
      <xdr:nvSpPr>
        <xdr:cNvPr id="569" name="楕円 568"/>
        <xdr:cNvSpPr/>
      </xdr:nvSpPr>
      <xdr:spPr>
        <a:xfrm>
          <a:off x="20383500" y="956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168593</xdr:rowOff>
    </xdr:from>
    <xdr:to>
      <xdr:col>111</xdr:col>
      <xdr:colOff>177800</xdr:colOff>
      <xdr:row>56</xdr:row>
      <xdr:rowOff>16193</xdr:rowOff>
    </xdr:to>
    <xdr:cxnSp macro="">
      <xdr:nvCxnSpPr>
        <xdr:cNvPr id="570" name="直線コネクタ 569"/>
        <xdr:cNvCxnSpPr/>
      </xdr:nvCxnSpPr>
      <xdr:spPr>
        <a:xfrm flipV="1">
          <a:off x="20434300" y="9598343"/>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145415</xdr:rowOff>
    </xdr:from>
    <xdr:to>
      <xdr:col>102</xdr:col>
      <xdr:colOff>165100</xdr:colOff>
      <xdr:row>56</xdr:row>
      <xdr:rowOff>75565</xdr:rowOff>
    </xdr:to>
    <xdr:sp macro="" textlink="">
      <xdr:nvSpPr>
        <xdr:cNvPr id="571" name="楕円 570"/>
        <xdr:cNvSpPr/>
      </xdr:nvSpPr>
      <xdr:spPr>
        <a:xfrm>
          <a:off x="19494500" y="957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16193</xdr:rowOff>
    </xdr:from>
    <xdr:to>
      <xdr:col>107</xdr:col>
      <xdr:colOff>50800</xdr:colOff>
      <xdr:row>56</xdr:row>
      <xdr:rowOff>24765</xdr:rowOff>
    </xdr:to>
    <xdr:cxnSp macro="">
      <xdr:nvCxnSpPr>
        <xdr:cNvPr id="572" name="直線コネクタ 571"/>
        <xdr:cNvCxnSpPr/>
      </xdr:nvCxnSpPr>
      <xdr:spPr>
        <a:xfrm flipV="1">
          <a:off x="19545300" y="9617393"/>
          <a:ext cx="8890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67645</xdr:rowOff>
    </xdr:from>
    <xdr:ext cx="469744" cy="259045"/>
    <xdr:sp macro="" textlink="">
      <xdr:nvSpPr>
        <xdr:cNvPr id="573" name="n_1aveValue【学校施設】&#10;一人当たり面積"/>
        <xdr:cNvSpPr txBox="1"/>
      </xdr:nvSpPr>
      <xdr:spPr>
        <a:xfrm>
          <a:off x="21075727" y="10526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96220</xdr:rowOff>
    </xdr:from>
    <xdr:ext cx="469744" cy="259045"/>
    <xdr:sp macro="" textlink="">
      <xdr:nvSpPr>
        <xdr:cNvPr id="574" name="n_2aveValue【学校施設】&#10;一人当たり面積"/>
        <xdr:cNvSpPr txBox="1"/>
      </xdr:nvSpPr>
      <xdr:spPr>
        <a:xfrm>
          <a:off x="20199427" y="1055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32402</xdr:rowOff>
    </xdr:from>
    <xdr:ext cx="469744" cy="259045"/>
    <xdr:sp macro="" textlink="">
      <xdr:nvSpPr>
        <xdr:cNvPr id="575" name="n_3aveValue【学校施設】&#10;一人当たり面積"/>
        <xdr:cNvSpPr txBox="1"/>
      </xdr:nvSpPr>
      <xdr:spPr>
        <a:xfrm>
          <a:off x="19310427" y="10490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64470</xdr:rowOff>
    </xdr:from>
    <xdr:ext cx="469744" cy="259045"/>
    <xdr:sp macro="" textlink="">
      <xdr:nvSpPr>
        <xdr:cNvPr id="576" name="n_1mainValue【学校施設】&#10;一人当たり面積"/>
        <xdr:cNvSpPr txBox="1"/>
      </xdr:nvSpPr>
      <xdr:spPr>
        <a:xfrm>
          <a:off x="21075727" y="9322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83520</xdr:rowOff>
    </xdr:from>
    <xdr:ext cx="469744" cy="259045"/>
    <xdr:sp macro="" textlink="">
      <xdr:nvSpPr>
        <xdr:cNvPr id="577" name="n_2mainValue【学校施設】&#10;一人当たり面積"/>
        <xdr:cNvSpPr txBox="1"/>
      </xdr:nvSpPr>
      <xdr:spPr>
        <a:xfrm>
          <a:off x="20199427" y="9341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54</xdr:row>
      <xdr:rowOff>92092</xdr:rowOff>
    </xdr:from>
    <xdr:ext cx="469744" cy="259045"/>
    <xdr:sp macro="" textlink="">
      <xdr:nvSpPr>
        <xdr:cNvPr id="578" name="n_3mainValue【学校施設】&#10;一人当たり面積"/>
        <xdr:cNvSpPr txBox="1"/>
      </xdr:nvSpPr>
      <xdr:spPr>
        <a:xfrm>
          <a:off x="19310427" y="9350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9" name="正方形/長方形 57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0" name="正方形/長方形 57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1" name="正方形/長方形 58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2" name="正方形/長方形 58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3" name="正方形/長方形 58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4" name="正方形/長方形 58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5" name="正方形/長方形 58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6" name="正方形/長方形 58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7" name="テキスト ボックス 58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8" name="直線コネクタ 58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89" name="テキスト ボックス 58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90" name="直線コネクタ 58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91" name="テキスト ボックス 59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92" name="直線コネクタ 59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93" name="テキスト ボックス 59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94" name="直線コネクタ 59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95" name="テキスト ボックス 59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96" name="直線コネクタ 59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97" name="テキスト ボックス 59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98" name="直線コネクタ 59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99" name="テキスト ボックス 59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0" name="直線コネクタ 59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01" name="テキスト ボックス 60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104775</xdr:rowOff>
    </xdr:to>
    <xdr:cxnSp macro="">
      <xdr:nvCxnSpPr>
        <xdr:cNvPr id="603" name="直線コネクタ 602"/>
        <xdr:cNvCxnSpPr/>
      </xdr:nvCxnSpPr>
      <xdr:spPr>
        <a:xfrm flipV="1">
          <a:off x="16318864" y="1333500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108602</xdr:rowOff>
    </xdr:from>
    <xdr:ext cx="405111" cy="259045"/>
    <xdr:sp macro="" textlink="">
      <xdr:nvSpPr>
        <xdr:cNvPr id="604" name="【児童館】&#10;有形固定資産減価償却率最小値テキスト"/>
        <xdr:cNvSpPr txBox="1"/>
      </xdr:nvSpPr>
      <xdr:spPr>
        <a:xfrm>
          <a:off x="16357600" y="1468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104775</xdr:rowOff>
    </xdr:from>
    <xdr:to>
      <xdr:col>86</xdr:col>
      <xdr:colOff>25400</xdr:colOff>
      <xdr:row>85</xdr:row>
      <xdr:rowOff>104775</xdr:rowOff>
    </xdr:to>
    <xdr:cxnSp macro="">
      <xdr:nvCxnSpPr>
        <xdr:cNvPr id="605" name="直線コネクタ 604"/>
        <xdr:cNvCxnSpPr/>
      </xdr:nvCxnSpPr>
      <xdr:spPr>
        <a:xfrm>
          <a:off x="16230600" y="1467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06"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07" name="直線コネクタ 606"/>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156863</xdr:rowOff>
    </xdr:from>
    <xdr:ext cx="405111" cy="259045"/>
    <xdr:sp macro="" textlink="">
      <xdr:nvSpPr>
        <xdr:cNvPr id="608" name="【児童館】&#10;有形固定資産減価償却率平均値テキスト"/>
        <xdr:cNvSpPr txBox="1"/>
      </xdr:nvSpPr>
      <xdr:spPr>
        <a:xfrm>
          <a:off x="16357600" y="138728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133986</xdr:rowOff>
    </xdr:from>
    <xdr:to>
      <xdr:col>85</xdr:col>
      <xdr:colOff>177800</xdr:colOff>
      <xdr:row>82</xdr:row>
      <xdr:rowOff>64136</xdr:rowOff>
    </xdr:to>
    <xdr:sp macro="" textlink="">
      <xdr:nvSpPr>
        <xdr:cNvPr id="609" name="フローチャート: 判断 608"/>
        <xdr:cNvSpPr/>
      </xdr:nvSpPr>
      <xdr:spPr>
        <a:xfrm>
          <a:off x="162687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114936</xdr:rowOff>
    </xdr:from>
    <xdr:to>
      <xdr:col>81</xdr:col>
      <xdr:colOff>101600</xdr:colOff>
      <xdr:row>82</xdr:row>
      <xdr:rowOff>45086</xdr:rowOff>
    </xdr:to>
    <xdr:sp macro="" textlink="">
      <xdr:nvSpPr>
        <xdr:cNvPr id="610" name="フローチャート: 判断 609"/>
        <xdr:cNvSpPr/>
      </xdr:nvSpPr>
      <xdr:spPr>
        <a:xfrm>
          <a:off x="15430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139700</xdr:rowOff>
    </xdr:from>
    <xdr:to>
      <xdr:col>76</xdr:col>
      <xdr:colOff>165100</xdr:colOff>
      <xdr:row>82</xdr:row>
      <xdr:rowOff>69850</xdr:rowOff>
    </xdr:to>
    <xdr:sp macro="" textlink="">
      <xdr:nvSpPr>
        <xdr:cNvPr id="611" name="フローチャート: 判断 610"/>
        <xdr:cNvSpPr/>
      </xdr:nvSpPr>
      <xdr:spPr>
        <a:xfrm>
          <a:off x="14541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120650</xdr:rowOff>
    </xdr:from>
    <xdr:to>
      <xdr:col>72</xdr:col>
      <xdr:colOff>38100</xdr:colOff>
      <xdr:row>83</xdr:row>
      <xdr:rowOff>50800</xdr:rowOff>
    </xdr:to>
    <xdr:sp macro="" textlink="">
      <xdr:nvSpPr>
        <xdr:cNvPr id="612" name="フローチャート: 判断 611"/>
        <xdr:cNvSpPr/>
      </xdr:nvSpPr>
      <xdr:spPr>
        <a:xfrm>
          <a:off x="13652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3" name="テキスト ボックス 61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4" name="テキスト ボックス 61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5" name="テキスト ボックス 61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6" name="テキスト ボックス 61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7" name="テキスト ボックス 61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636</xdr:rowOff>
    </xdr:from>
    <xdr:to>
      <xdr:col>85</xdr:col>
      <xdr:colOff>177800</xdr:colOff>
      <xdr:row>85</xdr:row>
      <xdr:rowOff>102236</xdr:rowOff>
    </xdr:to>
    <xdr:sp macro="" textlink="">
      <xdr:nvSpPr>
        <xdr:cNvPr id="618" name="楕円 617"/>
        <xdr:cNvSpPr/>
      </xdr:nvSpPr>
      <xdr:spPr>
        <a:xfrm>
          <a:off x="16268700" y="1457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87013</xdr:rowOff>
    </xdr:from>
    <xdr:ext cx="405111" cy="259045"/>
    <xdr:sp macro="" textlink="">
      <xdr:nvSpPr>
        <xdr:cNvPr id="619" name="【児童館】&#10;有形固定資産減価償却率該当値テキスト"/>
        <xdr:cNvSpPr txBox="1"/>
      </xdr:nvSpPr>
      <xdr:spPr>
        <a:xfrm>
          <a:off x="16357600" y="1448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13970</xdr:rowOff>
    </xdr:from>
    <xdr:to>
      <xdr:col>81</xdr:col>
      <xdr:colOff>101600</xdr:colOff>
      <xdr:row>85</xdr:row>
      <xdr:rowOff>115570</xdr:rowOff>
    </xdr:to>
    <xdr:sp macro="" textlink="">
      <xdr:nvSpPr>
        <xdr:cNvPr id="620" name="楕円 619"/>
        <xdr:cNvSpPr/>
      </xdr:nvSpPr>
      <xdr:spPr>
        <a:xfrm>
          <a:off x="15430500" y="1458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51436</xdr:rowOff>
    </xdr:from>
    <xdr:to>
      <xdr:col>85</xdr:col>
      <xdr:colOff>127000</xdr:colOff>
      <xdr:row>85</xdr:row>
      <xdr:rowOff>64770</xdr:rowOff>
    </xdr:to>
    <xdr:cxnSp macro="">
      <xdr:nvCxnSpPr>
        <xdr:cNvPr id="621" name="直線コネクタ 620"/>
        <xdr:cNvCxnSpPr/>
      </xdr:nvCxnSpPr>
      <xdr:spPr>
        <a:xfrm flipV="1">
          <a:off x="15481300" y="14624686"/>
          <a:ext cx="8382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38736</xdr:rowOff>
    </xdr:from>
    <xdr:to>
      <xdr:col>76</xdr:col>
      <xdr:colOff>165100</xdr:colOff>
      <xdr:row>85</xdr:row>
      <xdr:rowOff>140336</xdr:rowOff>
    </xdr:to>
    <xdr:sp macro="" textlink="">
      <xdr:nvSpPr>
        <xdr:cNvPr id="622" name="楕円 621"/>
        <xdr:cNvSpPr/>
      </xdr:nvSpPr>
      <xdr:spPr>
        <a:xfrm>
          <a:off x="14541500" y="1461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64770</xdr:rowOff>
    </xdr:from>
    <xdr:to>
      <xdr:col>81</xdr:col>
      <xdr:colOff>50800</xdr:colOff>
      <xdr:row>85</xdr:row>
      <xdr:rowOff>89536</xdr:rowOff>
    </xdr:to>
    <xdr:cxnSp macro="">
      <xdr:nvCxnSpPr>
        <xdr:cNvPr id="623" name="直線コネクタ 622"/>
        <xdr:cNvCxnSpPr/>
      </xdr:nvCxnSpPr>
      <xdr:spPr>
        <a:xfrm flipV="1">
          <a:off x="14592300" y="14638020"/>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153036</xdr:rowOff>
    </xdr:from>
    <xdr:to>
      <xdr:col>72</xdr:col>
      <xdr:colOff>38100</xdr:colOff>
      <xdr:row>84</xdr:row>
      <xdr:rowOff>83186</xdr:rowOff>
    </xdr:to>
    <xdr:sp macro="" textlink="">
      <xdr:nvSpPr>
        <xdr:cNvPr id="624" name="楕円 623"/>
        <xdr:cNvSpPr/>
      </xdr:nvSpPr>
      <xdr:spPr>
        <a:xfrm>
          <a:off x="13652500" y="1438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32386</xdr:rowOff>
    </xdr:from>
    <xdr:to>
      <xdr:col>76</xdr:col>
      <xdr:colOff>114300</xdr:colOff>
      <xdr:row>85</xdr:row>
      <xdr:rowOff>89536</xdr:rowOff>
    </xdr:to>
    <xdr:cxnSp macro="">
      <xdr:nvCxnSpPr>
        <xdr:cNvPr id="625" name="直線コネクタ 624"/>
        <xdr:cNvCxnSpPr/>
      </xdr:nvCxnSpPr>
      <xdr:spPr>
        <a:xfrm>
          <a:off x="13703300" y="14434186"/>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61613</xdr:rowOff>
    </xdr:from>
    <xdr:ext cx="405111" cy="259045"/>
    <xdr:sp macro="" textlink="">
      <xdr:nvSpPr>
        <xdr:cNvPr id="626" name="n_1aveValue【児童館】&#10;有形固定資産減価償却率"/>
        <xdr:cNvSpPr txBox="1"/>
      </xdr:nvSpPr>
      <xdr:spPr>
        <a:xfrm>
          <a:off x="15266044" y="1377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86377</xdr:rowOff>
    </xdr:from>
    <xdr:ext cx="405111" cy="259045"/>
    <xdr:sp macro="" textlink="">
      <xdr:nvSpPr>
        <xdr:cNvPr id="627" name="n_2aveValue【児童館】&#10;有形固定資産減価償却率"/>
        <xdr:cNvSpPr txBox="1"/>
      </xdr:nvSpPr>
      <xdr:spPr>
        <a:xfrm>
          <a:off x="14389744" y="1380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67327</xdr:rowOff>
    </xdr:from>
    <xdr:ext cx="405111" cy="259045"/>
    <xdr:sp macro="" textlink="">
      <xdr:nvSpPr>
        <xdr:cNvPr id="628" name="n_3aveValue【児童館】&#10;有形固定資産減価償却率"/>
        <xdr:cNvSpPr txBox="1"/>
      </xdr:nvSpPr>
      <xdr:spPr>
        <a:xfrm>
          <a:off x="13500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106697</xdr:rowOff>
    </xdr:from>
    <xdr:ext cx="405111" cy="259045"/>
    <xdr:sp macro="" textlink="">
      <xdr:nvSpPr>
        <xdr:cNvPr id="629" name="n_1mainValue【児童館】&#10;有形固定資産減価償却率"/>
        <xdr:cNvSpPr txBox="1"/>
      </xdr:nvSpPr>
      <xdr:spPr>
        <a:xfrm>
          <a:off x="15266044" y="1467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131463</xdr:rowOff>
    </xdr:from>
    <xdr:ext cx="405111" cy="259045"/>
    <xdr:sp macro="" textlink="">
      <xdr:nvSpPr>
        <xdr:cNvPr id="630" name="n_2mainValue【児童館】&#10;有形固定資産減価償却率"/>
        <xdr:cNvSpPr txBox="1"/>
      </xdr:nvSpPr>
      <xdr:spPr>
        <a:xfrm>
          <a:off x="14389744" y="1470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74313</xdr:rowOff>
    </xdr:from>
    <xdr:ext cx="405111" cy="259045"/>
    <xdr:sp macro="" textlink="">
      <xdr:nvSpPr>
        <xdr:cNvPr id="631" name="n_3mainValue【児童館】&#10;有形固定資産減価償却率"/>
        <xdr:cNvSpPr txBox="1"/>
      </xdr:nvSpPr>
      <xdr:spPr>
        <a:xfrm>
          <a:off x="13500744" y="1447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0" name="テキスト ボックス 63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1" name="直線コネクタ 64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42" name="直線コネクタ 64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3" name="テキスト ボックス 64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4" name="直線コネクタ 64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5" name="テキスト ボックス 64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6" name="直線コネクタ 64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7" name="テキスト ボックス 64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8" name="直線コネクタ 64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9" name="テキスト ボックス 64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50" name="直線コネクタ 64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51" name="テキスト ボックス 65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2" name="直線コネクタ 65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3" name="テキスト ボックス 65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95250</xdr:rowOff>
    </xdr:to>
    <xdr:cxnSp macro="">
      <xdr:nvCxnSpPr>
        <xdr:cNvPr id="655" name="直線コネクタ 654"/>
        <xdr:cNvCxnSpPr/>
      </xdr:nvCxnSpPr>
      <xdr:spPr>
        <a:xfrm flipV="1">
          <a:off x="22160864" y="132778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656" name="【児童館】&#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657" name="直線コネクタ 656"/>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658" name="【児童館】&#10;一人当たり面積最大値テキスト"/>
        <xdr:cNvSpPr txBox="1"/>
      </xdr:nvSpPr>
      <xdr:spPr>
        <a:xfrm>
          <a:off x="22199600" y="1305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659" name="直線コネクタ 658"/>
        <xdr:cNvCxnSpPr/>
      </xdr:nvCxnSpPr>
      <xdr:spPr>
        <a:xfrm>
          <a:off x="22072600" y="1327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137177</xdr:rowOff>
    </xdr:from>
    <xdr:ext cx="469744" cy="259045"/>
    <xdr:sp macro="" textlink="">
      <xdr:nvSpPr>
        <xdr:cNvPr id="660" name="【児童館】&#10;一人当たり面積平均値テキスト"/>
        <xdr:cNvSpPr txBox="1"/>
      </xdr:nvSpPr>
      <xdr:spPr>
        <a:xfrm>
          <a:off x="22199600" y="1436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661" name="フローチャート: 判断 660"/>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101600</xdr:rowOff>
    </xdr:from>
    <xdr:to>
      <xdr:col>112</xdr:col>
      <xdr:colOff>38100</xdr:colOff>
      <xdr:row>84</xdr:row>
      <xdr:rowOff>31750</xdr:rowOff>
    </xdr:to>
    <xdr:sp macro="" textlink="">
      <xdr:nvSpPr>
        <xdr:cNvPr id="662" name="フローチャート: 判断 661"/>
        <xdr:cNvSpPr/>
      </xdr:nvSpPr>
      <xdr:spPr>
        <a:xfrm>
          <a:off x="21272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663" name="フローチャート: 判断 662"/>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139700</xdr:rowOff>
    </xdr:from>
    <xdr:to>
      <xdr:col>102</xdr:col>
      <xdr:colOff>165100</xdr:colOff>
      <xdr:row>84</xdr:row>
      <xdr:rowOff>69850</xdr:rowOff>
    </xdr:to>
    <xdr:sp macro="" textlink="">
      <xdr:nvSpPr>
        <xdr:cNvPr id="664" name="フローチャート: 判断 663"/>
        <xdr:cNvSpPr/>
      </xdr:nvSpPr>
      <xdr:spPr>
        <a:xfrm>
          <a:off x="19494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5" name="テキスト ボックス 66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6" name="テキスト ボックス 66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7" name="テキスト ボックス 66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8" name="テキスト ボックス 66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9" name="テキスト ボックス 66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44450</xdr:rowOff>
    </xdr:from>
    <xdr:to>
      <xdr:col>116</xdr:col>
      <xdr:colOff>114300</xdr:colOff>
      <xdr:row>80</xdr:row>
      <xdr:rowOff>146050</xdr:rowOff>
    </xdr:to>
    <xdr:sp macro="" textlink="">
      <xdr:nvSpPr>
        <xdr:cNvPr id="670" name="楕円 669"/>
        <xdr:cNvSpPr/>
      </xdr:nvSpPr>
      <xdr:spPr>
        <a:xfrm>
          <a:off x="221107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67327</xdr:rowOff>
    </xdr:from>
    <xdr:ext cx="469744" cy="259045"/>
    <xdr:sp macro="" textlink="">
      <xdr:nvSpPr>
        <xdr:cNvPr id="671" name="【児童館】&#10;一人当たり面積該当値テキスト"/>
        <xdr:cNvSpPr txBox="1"/>
      </xdr:nvSpPr>
      <xdr:spPr>
        <a:xfrm>
          <a:off x="22199600" y="1361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63500</xdr:rowOff>
    </xdr:from>
    <xdr:to>
      <xdr:col>112</xdr:col>
      <xdr:colOff>38100</xdr:colOff>
      <xdr:row>80</xdr:row>
      <xdr:rowOff>165100</xdr:rowOff>
    </xdr:to>
    <xdr:sp macro="" textlink="">
      <xdr:nvSpPr>
        <xdr:cNvPr id="672" name="楕円 671"/>
        <xdr:cNvSpPr/>
      </xdr:nvSpPr>
      <xdr:spPr>
        <a:xfrm>
          <a:off x="212725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95250</xdr:rowOff>
    </xdr:from>
    <xdr:to>
      <xdr:col>116</xdr:col>
      <xdr:colOff>63500</xdr:colOff>
      <xdr:row>80</xdr:row>
      <xdr:rowOff>114300</xdr:rowOff>
    </xdr:to>
    <xdr:cxnSp macro="">
      <xdr:nvCxnSpPr>
        <xdr:cNvPr id="673" name="直線コネクタ 672"/>
        <xdr:cNvCxnSpPr/>
      </xdr:nvCxnSpPr>
      <xdr:spPr>
        <a:xfrm flipV="1">
          <a:off x="21323300" y="138112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82550</xdr:rowOff>
    </xdr:from>
    <xdr:to>
      <xdr:col>107</xdr:col>
      <xdr:colOff>101600</xdr:colOff>
      <xdr:row>81</xdr:row>
      <xdr:rowOff>12700</xdr:rowOff>
    </xdr:to>
    <xdr:sp macro="" textlink="">
      <xdr:nvSpPr>
        <xdr:cNvPr id="674" name="楕円 673"/>
        <xdr:cNvSpPr/>
      </xdr:nvSpPr>
      <xdr:spPr>
        <a:xfrm>
          <a:off x="20383500" y="137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114300</xdr:rowOff>
    </xdr:from>
    <xdr:to>
      <xdr:col>111</xdr:col>
      <xdr:colOff>177800</xdr:colOff>
      <xdr:row>80</xdr:row>
      <xdr:rowOff>133350</xdr:rowOff>
    </xdr:to>
    <xdr:cxnSp macro="">
      <xdr:nvCxnSpPr>
        <xdr:cNvPr id="675" name="直線コネクタ 674"/>
        <xdr:cNvCxnSpPr/>
      </xdr:nvCxnSpPr>
      <xdr:spPr>
        <a:xfrm flipV="1">
          <a:off x="20434300" y="13830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120650</xdr:rowOff>
    </xdr:from>
    <xdr:to>
      <xdr:col>102</xdr:col>
      <xdr:colOff>165100</xdr:colOff>
      <xdr:row>81</xdr:row>
      <xdr:rowOff>50800</xdr:rowOff>
    </xdr:to>
    <xdr:sp macro="" textlink="">
      <xdr:nvSpPr>
        <xdr:cNvPr id="676" name="楕円 675"/>
        <xdr:cNvSpPr/>
      </xdr:nvSpPr>
      <xdr:spPr>
        <a:xfrm>
          <a:off x="19494500" y="1383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133350</xdr:rowOff>
    </xdr:from>
    <xdr:to>
      <xdr:col>107</xdr:col>
      <xdr:colOff>50800</xdr:colOff>
      <xdr:row>81</xdr:row>
      <xdr:rowOff>0</xdr:rowOff>
    </xdr:to>
    <xdr:cxnSp macro="">
      <xdr:nvCxnSpPr>
        <xdr:cNvPr id="677" name="直線コネクタ 676"/>
        <xdr:cNvCxnSpPr/>
      </xdr:nvCxnSpPr>
      <xdr:spPr>
        <a:xfrm flipV="1">
          <a:off x="19545300" y="138493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22877</xdr:rowOff>
    </xdr:from>
    <xdr:ext cx="469744" cy="259045"/>
    <xdr:sp macro="" textlink="">
      <xdr:nvSpPr>
        <xdr:cNvPr id="678" name="n_1aveValue【児童館】&#10;一人当たり面積"/>
        <xdr:cNvSpPr txBox="1"/>
      </xdr:nvSpPr>
      <xdr:spPr>
        <a:xfrm>
          <a:off x="210757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679" name="n_2aveValue【児童館】&#10;一人当たり面積"/>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60977</xdr:rowOff>
    </xdr:from>
    <xdr:ext cx="469744" cy="259045"/>
    <xdr:sp macro="" textlink="">
      <xdr:nvSpPr>
        <xdr:cNvPr id="680" name="n_3aveValue【児童館】&#10;一人当たり面積"/>
        <xdr:cNvSpPr txBox="1"/>
      </xdr:nvSpPr>
      <xdr:spPr>
        <a:xfrm>
          <a:off x="193104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10177</xdr:rowOff>
    </xdr:from>
    <xdr:ext cx="469744" cy="259045"/>
    <xdr:sp macro="" textlink="">
      <xdr:nvSpPr>
        <xdr:cNvPr id="681" name="n_1mainValue【児童館】&#10;一人当たり面積"/>
        <xdr:cNvSpPr txBox="1"/>
      </xdr:nvSpPr>
      <xdr:spPr>
        <a:xfrm>
          <a:off x="21075727" y="135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29227</xdr:rowOff>
    </xdr:from>
    <xdr:ext cx="469744" cy="259045"/>
    <xdr:sp macro="" textlink="">
      <xdr:nvSpPr>
        <xdr:cNvPr id="682" name="n_2mainValue【児童館】&#10;一人当たり面積"/>
        <xdr:cNvSpPr txBox="1"/>
      </xdr:nvSpPr>
      <xdr:spPr>
        <a:xfrm>
          <a:off x="20199427" y="1357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67327</xdr:rowOff>
    </xdr:from>
    <xdr:ext cx="469744" cy="259045"/>
    <xdr:sp macro="" textlink="">
      <xdr:nvSpPr>
        <xdr:cNvPr id="683" name="n_3mainValue【児童館】&#10;一人当たり面積"/>
        <xdr:cNvSpPr txBox="1"/>
      </xdr:nvSpPr>
      <xdr:spPr>
        <a:xfrm>
          <a:off x="19310427" y="1361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4" name="正方形/長方形 68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5" name="正方形/長方形 68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6" name="正方形/長方形 68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7" name="正方形/長方形 68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8" name="正方形/長方形 68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9" name="正方形/長方形 68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0" name="正方形/長方形 68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1" name="正方形/長方形 69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2" name="テキスト ボックス 69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3" name="直線コネクタ 69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94" name="テキスト ボックス 69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95" name="直線コネクタ 69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96" name="テキスト ボックス 69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97" name="直線コネクタ 69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98" name="テキスト ボックス 69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99" name="直線コネクタ 69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00" name="テキスト ボックス 69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01" name="直線コネクタ 70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02" name="テキスト ボックス 70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03" name="直線コネクタ 70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04" name="テキスト ボックス 70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5" name="直線コネクタ 70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6" name="テキスト ボックス 70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38100</xdr:rowOff>
    </xdr:to>
    <xdr:cxnSp macro="">
      <xdr:nvCxnSpPr>
        <xdr:cNvPr id="708" name="直線コネクタ 707"/>
        <xdr:cNvCxnSpPr/>
      </xdr:nvCxnSpPr>
      <xdr:spPr>
        <a:xfrm flipV="1">
          <a:off x="16318864" y="17145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41927</xdr:rowOff>
    </xdr:from>
    <xdr:ext cx="405111" cy="259045"/>
    <xdr:sp macro="" textlink="">
      <xdr:nvSpPr>
        <xdr:cNvPr id="709" name="【公民館】&#10;有形固定資産減価償却率最小値テキスト"/>
        <xdr:cNvSpPr txBox="1"/>
      </xdr:nvSpPr>
      <xdr:spPr>
        <a:xfrm>
          <a:off x="16357600" y="185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38100</xdr:rowOff>
    </xdr:from>
    <xdr:to>
      <xdr:col>86</xdr:col>
      <xdr:colOff>25400</xdr:colOff>
      <xdr:row>108</xdr:row>
      <xdr:rowOff>38100</xdr:rowOff>
    </xdr:to>
    <xdr:cxnSp macro="">
      <xdr:nvCxnSpPr>
        <xdr:cNvPr id="710" name="直線コネクタ 709"/>
        <xdr:cNvCxnSpPr/>
      </xdr:nvCxnSpPr>
      <xdr:spPr>
        <a:xfrm>
          <a:off x="16230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711"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12" name="直線コネクタ 711"/>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59072</xdr:rowOff>
    </xdr:from>
    <xdr:ext cx="405111" cy="259045"/>
    <xdr:sp macro="" textlink="">
      <xdr:nvSpPr>
        <xdr:cNvPr id="713" name="【公民館】&#10;有形固定資産減価償却率平均値テキスト"/>
        <xdr:cNvSpPr txBox="1"/>
      </xdr:nvSpPr>
      <xdr:spPr>
        <a:xfrm>
          <a:off x="16357600" y="1788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80645</xdr:rowOff>
    </xdr:from>
    <xdr:to>
      <xdr:col>85</xdr:col>
      <xdr:colOff>177800</xdr:colOff>
      <xdr:row>105</xdr:row>
      <xdr:rowOff>10795</xdr:rowOff>
    </xdr:to>
    <xdr:sp macro="" textlink="">
      <xdr:nvSpPr>
        <xdr:cNvPr id="714" name="フローチャート: 判断 713"/>
        <xdr:cNvSpPr/>
      </xdr:nvSpPr>
      <xdr:spPr>
        <a:xfrm>
          <a:off x="162687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86361</xdr:rowOff>
    </xdr:from>
    <xdr:to>
      <xdr:col>81</xdr:col>
      <xdr:colOff>101600</xdr:colOff>
      <xdr:row>105</xdr:row>
      <xdr:rowOff>16511</xdr:rowOff>
    </xdr:to>
    <xdr:sp macro="" textlink="">
      <xdr:nvSpPr>
        <xdr:cNvPr id="715" name="フローチャート: 判断 714"/>
        <xdr:cNvSpPr/>
      </xdr:nvSpPr>
      <xdr:spPr>
        <a:xfrm>
          <a:off x="15430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101600</xdr:rowOff>
    </xdr:from>
    <xdr:to>
      <xdr:col>76</xdr:col>
      <xdr:colOff>165100</xdr:colOff>
      <xdr:row>105</xdr:row>
      <xdr:rowOff>31750</xdr:rowOff>
    </xdr:to>
    <xdr:sp macro="" textlink="">
      <xdr:nvSpPr>
        <xdr:cNvPr id="716" name="フローチャート: 判断 715"/>
        <xdr:cNvSpPr/>
      </xdr:nvSpPr>
      <xdr:spPr>
        <a:xfrm>
          <a:off x="14541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147320</xdr:rowOff>
    </xdr:from>
    <xdr:to>
      <xdr:col>72</xdr:col>
      <xdr:colOff>38100</xdr:colOff>
      <xdr:row>105</xdr:row>
      <xdr:rowOff>77470</xdr:rowOff>
    </xdr:to>
    <xdr:sp macro="" textlink="">
      <xdr:nvSpPr>
        <xdr:cNvPr id="717" name="フローチャート: 判断 716"/>
        <xdr:cNvSpPr/>
      </xdr:nvSpPr>
      <xdr:spPr>
        <a:xfrm>
          <a:off x="13652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8" name="テキスト ボックス 71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9" name="テキスト ボックス 71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0" name="テキスト ボックス 71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1" name="テキスト ボックス 72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2" name="テキスト ボックス 72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111125</xdr:rowOff>
    </xdr:from>
    <xdr:to>
      <xdr:col>85</xdr:col>
      <xdr:colOff>177800</xdr:colOff>
      <xdr:row>104</xdr:row>
      <xdr:rowOff>41275</xdr:rowOff>
    </xdr:to>
    <xdr:sp macro="" textlink="">
      <xdr:nvSpPr>
        <xdr:cNvPr id="723" name="楕円 722"/>
        <xdr:cNvSpPr/>
      </xdr:nvSpPr>
      <xdr:spPr>
        <a:xfrm>
          <a:off x="16268700" y="1777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134002</xdr:rowOff>
    </xdr:from>
    <xdr:ext cx="405111" cy="259045"/>
    <xdr:sp macro="" textlink="">
      <xdr:nvSpPr>
        <xdr:cNvPr id="724" name="【公民館】&#10;有形固定資産減価償却率該当値テキスト"/>
        <xdr:cNvSpPr txBox="1"/>
      </xdr:nvSpPr>
      <xdr:spPr>
        <a:xfrm>
          <a:off x="16357600" y="1762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147320</xdr:rowOff>
    </xdr:from>
    <xdr:to>
      <xdr:col>81</xdr:col>
      <xdr:colOff>101600</xdr:colOff>
      <xdr:row>104</xdr:row>
      <xdr:rowOff>77470</xdr:rowOff>
    </xdr:to>
    <xdr:sp macro="" textlink="">
      <xdr:nvSpPr>
        <xdr:cNvPr id="725" name="楕円 724"/>
        <xdr:cNvSpPr/>
      </xdr:nvSpPr>
      <xdr:spPr>
        <a:xfrm>
          <a:off x="15430500" y="1780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161925</xdr:rowOff>
    </xdr:from>
    <xdr:to>
      <xdr:col>85</xdr:col>
      <xdr:colOff>127000</xdr:colOff>
      <xdr:row>104</xdr:row>
      <xdr:rowOff>26670</xdr:rowOff>
    </xdr:to>
    <xdr:cxnSp macro="">
      <xdr:nvCxnSpPr>
        <xdr:cNvPr id="726" name="直線コネクタ 725"/>
        <xdr:cNvCxnSpPr/>
      </xdr:nvCxnSpPr>
      <xdr:spPr>
        <a:xfrm flipV="1">
          <a:off x="15481300" y="1782127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12064</xdr:rowOff>
    </xdr:from>
    <xdr:to>
      <xdr:col>76</xdr:col>
      <xdr:colOff>165100</xdr:colOff>
      <xdr:row>104</xdr:row>
      <xdr:rowOff>113664</xdr:rowOff>
    </xdr:to>
    <xdr:sp macro="" textlink="">
      <xdr:nvSpPr>
        <xdr:cNvPr id="727" name="楕円 726"/>
        <xdr:cNvSpPr/>
      </xdr:nvSpPr>
      <xdr:spPr>
        <a:xfrm>
          <a:off x="14541500" y="1784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26670</xdr:rowOff>
    </xdr:from>
    <xdr:to>
      <xdr:col>81</xdr:col>
      <xdr:colOff>50800</xdr:colOff>
      <xdr:row>104</xdr:row>
      <xdr:rowOff>62864</xdr:rowOff>
    </xdr:to>
    <xdr:cxnSp macro="">
      <xdr:nvCxnSpPr>
        <xdr:cNvPr id="728" name="直線コネクタ 727"/>
        <xdr:cNvCxnSpPr/>
      </xdr:nvCxnSpPr>
      <xdr:spPr>
        <a:xfrm flipV="1">
          <a:off x="14592300" y="17857470"/>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114936</xdr:rowOff>
    </xdr:from>
    <xdr:to>
      <xdr:col>72</xdr:col>
      <xdr:colOff>38100</xdr:colOff>
      <xdr:row>104</xdr:row>
      <xdr:rowOff>45086</xdr:rowOff>
    </xdr:to>
    <xdr:sp macro="" textlink="">
      <xdr:nvSpPr>
        <xdr:cNvPr id="729" name="楕円 728"/>
        <xdr:cNvSpPr/>
      </xdr:nvSpPr>
      <xdr:spPr>
        <a:xfrm>
          <a:off x="13652500" y="1777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165736</xdr:rowOff>
    </xdr:from>
    <xdr:to>
      <xdr:col>76</xdr:col>
      <xdr:colOff>114300</xdr:colOff>
      <xdr:row>104</xdr:row>
      <xdr:rowOff>62864</xdr:rowOff>
    </xdr:to>
    <xdr:cxnSp macro="">
      <xdr:nvCxnSpPr>
        <xdr:cNvPr id="730" name="直線コネクタ 729"/>
        <xdr:cNvCxnSpPr/>
      </xdr:nvCxnSpPr>
      <xdr:spPr>
        <a:xfrm>
          <a:off x="13703300" y="17825086"/>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7638</xdr:rowOff>
    </xdr:from>
    <xdr:ext cx="405111" cy="259045"/>
    <xdr:sp macro="" textlink="">
      <xdr:nvSpPr>
        <xdr:cNvPr id="731" name="n_1aveValue【公民館】&#10;有形固定資産減価償却率"/>
        <xdr:cNvSpPr txBox="1"/>
      </xdr:nvSpPr>
      <xdr:spPr>
        <a:xfrm>
          <a:off x="15266044" y="1800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22877</xdr:rowOff>
    </xdr:from>
    <xdr:ext cx="405111" cy="259045"/>
    <xdr:sp macro="" textlink="">
      <xdr:nvSpPr>
        <xdr:cNvPr id="732" name="n_2aveValue【公民館】&#10;有形固定資産減価償却率"/>
        <xdr:cNvSpPr txBox="1"/>
      </xdr:nvSpPr>
      <xdr:spPr>
        <a:xfrm>
          <a:off x="14389744" y="180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68597</xdr:rowOff>
    </xdr:from>
    <xdr:ext cx="405111" cy="259045"/>
    <xdr:sp macro="" textlink="">
      <xdr:nvSpPr>
        <xdr:cNvPr id="733" name="n_3aveValue【公民館】&#10;有形固定資産減価償却率"/>
        <xdr:cNvSpPr txBox="1"/>
      </xdr:nvSpPr>
      <xdr:spPr>
        <a:xfrm>
          <a:off x="13500744"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93997</xdr:rowOff>
    </xdr:from>
    <xdr:ext cx="405111" cy="259045"/>
    <xdr:sp macro="" textlink="">
      <xdr:nvSpPr>
        <xdr:cNvPr id="734" name="n_1mainValue【公民館】&#10;有形固定資産減価償却率"/>
        <xdr:cNvSpPr txBox="1"/>
      </xdr:nvSpPr>
      <xdr:spPr>
        <a:xfrm>
          <a:off x="15266044" y="1758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130191</xdr:rowOff>
    </xdr:from>
    <xdr:ext cx="405111" cy="259045"/>
    <xdr:sp macro="" textlink="">
      <xdr:nvSpPr>
        <xdr:cNvPr id="735" name="n_2mainValue【公民館】&#10;有形固定資産減価償却率"/>
        <xdr:cNvSpPr txBox="1"/>
      </xdr:nvSpPr>
      <xdr:spPr>
        <a:xfrm>
          <a:off x="14389744" y="1761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61613</xdr:rowOff>
    </xdr:from>
    <xdr:ext cx="405111" cy="259045"/>
    <xdr:sp macro="" textlink="">
      <xdr:nvSpPr>
        <xdr:cNvPr id="736" name="n_3mainValue【公民館】&#10;有形固定資産減価償却率"/>
        <xdr:cNvSpPr txBox="1"/>
      </xdr:nvSpPr>
      <xdr:spPr>
        <a:xfrm>
          <a:off x="13500744" y="1754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7" name="正方形/長方形 73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8" name="正方形/長方形 73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9" name="正方形/長方形 73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0" name="正方形/長方形 73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1" name="正方形/長方形 74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2" name="正方形/長方形 74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3" name="正方形/長方形 74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4" name="正方形/長方形 74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5" name="テキスト ボックス 74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6" name="直線コネクタ 74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47" name="直線コネクタ 74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48" name="テキスト ボックス 74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9" name="直線コネクタ 74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50" name="テキスト ボックス 74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51" name="直線コネクタ 75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52" name="テキスト ボックス 75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53" name="直線コネクタ 75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54" name="テキスト ボックス 75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55" name="直線コネクタ 75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56" name="テキスト ボックス 75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7" name="直線コネクタ 75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8" name="テキスト ボックス 75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110489</xdr:rowOff>
    </xdr:from>
    <xdr:to>
      <xdr:col>116</xdr:col>
      <xdr:colOff>62864</xdr:colOff>
      <xdr:row>108</xdr:row>
      <xdr:rowOff>144780</xdr:rowOff>
    </xdr:to>
    <xdr:cxnSp macro="">
      <xdr:nvCxnSpPr>
        <xdr:cNvPr id="760" name="直線コネクタ 759"/>
        <xdr:cNvCxnSpPr/>
      </xdr:nvCxnSpPr>
      <xdr:spPr>
        <a:xfrm flipV="1">
          <a:off x="22160864" y="17084039"/>
          <a:ext cx="0" cy="1577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148607</xdr:rowOff>
    </xdr:from>
    <xdr:ext cx="469744" cy="259045"/>
    <xdr:sp macro="" textlink="">
      <xdr:nvSpPr>
        <xdr:cNvPr id="761" name="【公民館】&#10;一人当たり面積最小値テキスト"/>
        <xdr:cNvSpPr txBox="1"/>
      </xdr:nvSpPr>
      <xdr:spPr>
        <a:xfrm>
          <a:off x="22199600"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144780</xdr:rowOff>
    </xdr:from>
    <xdr:to>
      <xdr:col>116</xdr:col>
      <xdr:colOff>152400</xdr:colOff>
      <xdr:row>108</xdr:row>
      <xdr:rowOff>144780</xdr:rowOff>
    </xdr:to>
    <xdr:cxnSp macro="">
      <xdr:nvCxnSpPr>
        <xdr:cNvPr id="762" name="直線コネクタ 761"/>
        <xdr:cNvCxnSpPr/>
      </xdr:nvCxnSpPr>
      <xdr:spPr>
        <a:xfrm>
          <a:off x="22072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57166</xdr:rowOff>
    </xdr:from>
    <xdr:ext cx="469744" cy="259045"/>
    <xdr:sp macro="" textlink="">
      <xdr:nvSpPr>
        <xdr:cNvPr id="763" name="【公民館】&#10;一人当たり面積最大値テキスト"/>
        <xdr:cNvSpPr txBox="1"/>
      </xdr:nvSpPr>
      <xdr:spPr>
        <a:xfrm>
          <a:off x="22199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110489</xdr:rowOff>
    </xdr:from>
    <xdr:to>
      <xdr:col>116</xdr:col>
      <xdr:colOff>152400</xdr:colOff>
      <xdr:row>99</xdr:row>
      <xdr:rowOff>110489</xdr:rowOff>
    </xdr:to>
    <xdr:cxnSp macro="">
      <xdr:nvCxnSpPr>
        <xdr:cNvPr id="764" name="直線コネクタ 763"/>
        <xdr:cNvCxnSpPr/>
      </xdr:nvCxnSpPr>
      <xdr:spPr>
        <a:xfrm>
          <a:off x="22072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72407</xdr:rowOff>
    </xdr:from>
    <xdr:ext cx="469744" cy="259045"/>
    <xdr:sp macro="" textlink="">
      <xdr:nvSpPr>
        <xdr:cNvPr id="765" name="【公民館】&#10;一人当たり面積平均値テキスト"/>
        <xdr:cNvSpPr txBox="1"/>
      </xdr:nvSpPr>
      <xdr:spPr>
        <a:xfrm>
          <a:off x="22199600" y="1807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766" name="フローチャート: 判断 765"/>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135889</xdr:rowOff>
    </xdr:from>
    <xdr:to>
      <xdr:col>112</xdr:col>
      <xdr:colOff>38100</xdr:colOff>
      <xdr:row>106</xdr:row>
      <xdr:rowOff>66039</xdr:rowOff>
    </xdr:to>
    <xdr:sp macro="" textlink="">
      <xdr:nvSpPr>
        <xdr:cNvPr id="767" name="フローチャート: 判断 766"/>
        <xdr:cNvSpPr/>
      </xdr:nvSpPr>
      <xdr:spPr>
        <a:xfrm>
          <a:off x="21272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116839</xdr:rowOff>
    </xdr:from>
    <xdr:to>
      <xdr:col>107</xdr:col>
      <xdr:colOff>101600</xdr:colOff>
      <xdr:row>106</xdr:row>
      <xdr:rowOff>46989</xdr:rowOff>
    </xdr:to>
    <xdr:sp macro="" textlink="">
      <xdr:nvSpPr>
        <xdr:cNvPr id="768" name="フローチャート: 判断 767"/>
        <xdr:cNvSpPr/>
      </xdr:nvSpPr>
      <xdr:spPr>
        <a:xfrm>
          <a:off x="20383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78739</xdr:rowOff>
    </xdr:from>
    <xdr:to>
      <xdr:col>102</xdr:col>
      <xdr:colOff>165100</xdr:colOff>
      <xdr:row>106</xdr:row>
      <xdr:rowOff>8889</xdr:rowOff>
    </xdr:to>
    <xdr:sp macro="" textlink="">
      <xdr:nvSpPr>
        <xdr:cNvPr id="769" name="フローチャート: 判断 768"/>
        <xdr:cNvSpPr/>
      </xdr:nvSpPr>
      <xdr:spPr>
        <a:xfrm>
          <a:off x="19494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0" name="テキスト ボックス 76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1" name="テキスト ボックス 77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2" name="テキスト ボックス 77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3" name="テキスト ボックス 77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4" name="テキスト ボックス 77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13970</xdr:rowOff>
    </xdr:from>
    <xdr:to>
      <xdr:col>116</xdr:col>
      <xdr:colOff>114300</xdr:colOff>
      <xdr:row>100</xdr:row>
      <xdr:rowOff>115570</xdr:rowOff>
    </xdr:to>
    <xdr:sp macro="" textlink="">
      <xdr:nvSpPr>
        <xdr:cNvPr id="775" name="楕円 774"/>
        <xdr:cNvSpPr/>
      </xdr:nvSpPr>
      <xdr:spPr>
        <a:xfrm>
          <a:off x="22110700" y="1715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100347</xdr:rowOff>
    </xdr:from>
    <xdr:ext cx="469744" cy="259045"/>
    <xdr:sp macro="" textlink="">
      <xdr:nvSpPr>
        <xdr:cNvPr id="776" name="【公民館】&#10;一人当たり面積該当値テキスト"/>
        <xdr:cNvSpPr txBox="1"/>
      </xdr:nvSpPr>
      <xdr:spPr>
        <a:xfrm>
          <a:off x="22199600" y="1707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33020</xdr:rowOff>
    </xdr:from>
    <xdr:to>
      <xdr:col>112</xdr:col>
      <xdr:colOff>38100</xdr:colOff>
      <xdr:row>100</xdr:row>
      <xdr:rowOff>134620</xdr:rowOff>
    </xdr:to>
    <xdr:sp macro="" textlink="">
      <xdr:nvSpPr>
        <xdr:cNvPr id="777" name="楕円 776"/>
        <xdr:cNvSpPr/>
      </xdr:nvSpPr>
      <xdr:spPr>
        <a:xfrm>
          <a:off x="21272500" y="1717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64770</xdr:rowOff>
    </xdr:from>
    <xdr:to>
      <xdr:col>116</xdr:col>
      <xdr:colOff>63500</xdr:colOff>
      <xdr:row>100</xdr:row>
      <xdr:rowOff>83820</xdr:rowOff>
    </xdr:to>
    <xdr:cxnSp macro="">
      <xdr:nvCxnSpPr>
        <xdr:cNvPr id="778" name="直線コネクタ 777"/>
        <xdr:cNvCxnSpPr/>
      </xdr:nvCxnSpPr>
      <xdr:spPr>
        <a:xfrm flipV="1">
          <a:off x="21323300" y="1720977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93980</xdr:rowOff>
    </xdr:from>
    <xdr:to>
      <xdr:col>107</xdr:col>
      <xdr:colOff>101600</xdr:colOff>
      <xdr:row>101</xdr:row>
      <xdr:rowOff>24130</xdr:rowOff>
    </xdr:to>
    <xdr:sp macro="" textlink="">
      <xdr:nvSpPr>
        <xdr:cNvPr id="779" name="楕円 778"/>
        <xdr:cNvSpPr/>
      </xdr:nvSpPr>
      <xdr:spPr>
        <a:xfrm>
          <a:off x="20383500" y="1723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83820</xdr:rowOff>
    </xdr:from>
    <xdr:to>
      <xdr:col>111</xdr:col>
      <xdr:colOff>177800</xdr:colOff>
      <xdr:row>100</xdr:row>
      <xdr:rowOff>144780</xdr:rowOff>
    </xdr:to>
    <xdr:cxnSp macro="">
      <xdr:nvCxnSpPr>
        <xdr:cNvPr id="780" name="直線コネクタ 779"/>
        <xdr:cNvCxnSpPr/>
      </xdr:nvCxnSpPr>
      <xdr:spPr>
        <a:xfrm flipV="1">
          <a:off x="20434300" y="172288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158750</xdr:rowOff>
    </xdr:from>
    <xdr:to>
      <xdr:col>102</xdr:col>
      <xdr:colOff>165100</xdr:colOff>
      <xdr:row>102</xdr:row>
      <xdr:rowOff>88900</xdr:rowOff>
    </xdr:to>
    <xdr:sp macro="" textlink="">
      <xdr:nvSpPr>
        <xdr:cNvPr id="781" name="楕円 780"/>
        <xdr:cNvSpPr/>
      </xdr:nvSpPr>
      <xdr:spPr>
        <a:xfrm>
          <a:off x="19494500" y="1747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144780</xdr:rowOff>
    </xdr:from>
    <xdr:to>
      <xdr:col>107</xdr:col>
      <xdr:colOff>50800</xdr:colOff>
      <xdr:row>102</xdr:row>
      <xdr:rowOff>38100</xdr:rowOff>
    </xdr:to>
    <xdr:cxnSp macro="">
      <xdr:nvCxnSpPr>
        <xdr:cNvPr id="782" name="直線コネクタ 781"/>
        <xdr:cNvCxnSpPr/>
      </xdr:nvCxnSpPr>
      <xdr:spPr>
        <a:xfrm flipV="1">
          <a:off x="19545300" y="1728978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57166</xdr:rowOff>
    </xdr:from>
    <xdr:ext cx="469744" cy="259045"/>
    <xdr:sp macro="" textlink="">
      <xdr:nvSpPr>
        <xdr:cNvPr id="783" name="n_1aveValue【公民館】&#10;一人当たり面積"/>
        <xdr:cNvSpPr txBox="1"/>
      </xdr:nvSpPr>
      <xdr:spPr>
        <a:xfrm>
          <a:off x="210757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38116</xdr:rowOff>
    </xdr:from>
    <xdr:ext cx="469744" cy="259045"/>
    <xdr:sp macro="" textlink="">
      <xdr:nvSpPr>
        <xdr:cNvPr id="784" name="n_2aveValue【公民館】&#10;一人当たり面積"/>
        <xdr:cNvSpPr txBox="1"/>
      </xdr:nvSpPr>
      <xdr:spPr>
        <a:xfrm>
          <a:off x="201994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xdr:rowOff>
    </xdr:from>
    <xdr:ext cx="469744" cy="259045"/>
    <xdr:sp macro="" textlink="">
      <xdr:nvSpPr>
        <xdr:cNvPr id="785" name="n_3aveValue【公民館】&#10;一人当たり面積"/>
        <xdr:cNvSpPr txBox="1"/>
      </xdr:nvSpPr>
      <xdr:spPr>
        <a:xfrm>
          <a:off x="19310427"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98</xdr:row>
      <xdr:rowOff>151147</xdr:rowOff>
    </xdr:from>
    <xdr:ext cx="469744" cy="259045"/>
    <xdr:sp macro="" textlink="">
      <xdr:nvSpPr>
        <xdr:cNvPr id="786" name="n_1mainValue【公民館】&#10;一人当たり面積"/>
        <xdr:cNvSpPr txBox="1"/>
      </xdr:nvSpPr>
      <xdr:spPr>
        <a:xfrm>
          <a:off x="21075727" y="1695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40657</xdr:rowOff>
    </xdr:from>
    <xdr:ext cx="469744" cy="259045"/>
    <xdr:sp macro="" textlink="">
      <xdr:nvSpPr>
        <xdr:cNvPr id="787" name="n_2mainValue【公民館】&#10;一人当たり面積"/>
        <xdr:cNvSpPr txBox="1"/>
      </xdr:nvSpPr>
      <xdr:spPr>
        <a:xfrm>
          <a:off x="20199427" y="1701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105427</xdr:rowOff>
    </xdr:from>
    <xdr:ext cx="469744" cy="259045"/>
    <xdr:sp macro="" textlink="">
      <xdr:nvSpPr>
        <xdr:cNvPr id="788" name="n_3mainValue【公民館】&#10;一人当たり面積"/>
        <xdr:cNvSpPr txBox="1"/>
      </xdr:nvSpPr>
      <xdr:spPr>
        <a:xfrm>
          <a:off x="19310427" y="1725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9" name="正方形/長方形 78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0" name="正方形/長方形 78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1" name="テキスト ボックス 79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000" baseline="0">
              <a:solidFill>
                <a:schemeClr val="dk1"/>
              </a:solidFill>
              <a:effectLst/>
              <a:latin typeface="メイリオ" panose="020B0604030504040204" pitchFamily="50" charset="-128"/>
              <a:ea typeface="メイリオ" panose="020B0604030504040204" pitchFamily="50" charset="-128"/>
              <a:cs typeface="+mn-cs"/>
            </a:rPr>
            <a:t>類似団体と比較し</a:t>
          </a:r>
          <a:r>
            <a:rPr lang="ja-JP" altLang="en-US" sz="1000" baseline="0">
              <a:solidFill>
                <a:schemeClr val="dk1"/>
              </a:solidFill>
              <a:effectLst/>
              <a:latin typeface="メイリオ" panose="020B0604030504040204" pitchFamily="50" charset="-128"/>
              <a:ea typeface="メイリオ" panose="020B0604030504040204" pitchFamily="50" charset="-128"/>
              <a:cs typeface="+mn-cs"/>
            </a:rPr>
            <a:t>、</a:t>
          </a:r>
          <a:r>
            <a:rPr lang="ja-JP" altLang="ja-JP" sz="1000" baseline="0">
              <a:solidFill>
                <a:schemeClr val="dk1"/>
              </a:solidFill>
              <a:effectLst/>
              <a:latin typeface="メイリオ" panose="020B0604030504040204" pitchFamily="50" charset="-128"/>
              <a:ea typeface="メイリオ" panose="020B0604030504040204" pitchFamily="50" charset="-128"/>
              <a:cs typeface="+mn-cs"/>
            </a:rPr>
            <a:t>特に有形固定資産</a:t>
          </a:r>
          <a:r>
            <a:rPr lang="ja-JP" altLang="en-US" sz="1000" baseline="0">
              <a:solidFill>
                <a:schemeClr val="dk1"/>
              </a:solidFill>
              <a:effectLst/>
              <a:latin typeface="メイリオ" panose="020B0604030504040204" pitchFamily="50" charset="-128"/>
              <a:ea typeface="メイリオ" panose="020B0604030504040204" pitchFamily="50" charset="-128"/>
              <a:cs typeface="+mn-cs"/>
            </a:rPr>
            <a:t>の</a:t>
          </a:r>
          <a:r>
            <a:rPr lang="ja-JP" altLang="ja-JP" sz="1000" baseline="0">
              <a:solidFill>
                <a:schemeClr val="dk1"/>
              </a:solidFill>
              <a:effectLst/>
              <a:latin typeface="メイリオ" panose="020B0604030504040204" pitchFamily="50" charset="-128"/>
              <a:ea typeface="メイリオ" panose="020B0604030504040204" pitchFamily="50" charset="-128"/>
              <a:cs typeface="+mn-cs"/>
            </a:rPr>
            <a:t>減価償却率が高くなっている施設は、道路、公民館で</a:t>
          </a:r>
          <a:r>
            <a:rPr lang="ja-JP" altLang="en-US" sz="1000" baseline="0">
              <a:solidFill>
                <a:schemeClr val="dk1"/>
              </a:solidFill>
              <a:effectLst/>
              <a:latin typeface="メイリオ" panose="020B0604030504040204" pitchFamily="50" charset="-128"/>
              <a:ea typeface="メイリオ" panose="020B0604030504040204" pitchFamily="50" charset="-128"/>
              <a:cs typeface="+mn-cs"/>
            </a:rPr>
            <a:t>す</a:t>
          </a:r>
          <a:r>
            <a:rPr lang="ja-JP" altLang="ja-JP" sz="1000" baseline="0">
              <a:solidFill>
                <a:schemeClr val="dk1"/>
              </a:solidFill>
              <a:effectLst/>
              <a:latin typeface="メイリオ" panose="020B0604030504040204" pitchFamily="50" charset="-128"/>
              <a:ea typeface="メイリオ" panose="020B0604030504040204" pitchFamily="50" charset="-128"/>
              <a:cs typeface="+mn-cs"/>
            </a:rPr>
            <a:t>。</a:t>
          </a:r>
          <a:r>
            <a:rPr lang="ja-JP" altLang="en-US" sz="1000" baseline="0">
              <a:solidFill>
                <a:schemeClr val="dk1"/>
              </a:solidFill>
              <a:effectLst/>
              <a:latin typeface="メイリオ" panose="020B0604030504040204" pitchFamily="50" charset="-128"/>
              <a:ea typeface="メイリオ" panose="020B0604030504040204" pitchFamily="50" charset="-128"/>
              <a:cs typeface="+mn-cs"/>
            </a:rPr>
            <a:t>散居村を形成する南砺市では、道路などのインフラは通常の自治体よりも多くなる傾向があります。今後、市として維持していくことが</a:t>
          </a:r>
          <a:r>
            <a:rPr lang="ja-JP" altLang="en-US" sz="900" baseline="0">
              <a:solidFill>
                <a:schemeClr val="dk1"/>
              </a:solidFill>
              <a:effectLst/>
              <a:latin typeface="メイリオ" panose="020B0604030504040204" pitchFamily="50" charset="-128"/>
              <a:ea typeface="メイリオ" panose="020B0604030504040204" pitchFamily="50" charset="-128"/>
              <a:cs typeface="+mn-cs"/>
            </a:rPr>
            <a:t>できる</a:t>
          </a:r>
          <a:r>
            <a:rPr lang="ja-JP" altLang="en-US" sz="1000" baseline="0">
              <a:solidFill>
                <a:schemeClr val="dk1"/>
              </a:solidFill>
              <a:effectLst/>
              <a:latin typeface="メイリオ" panose="020B0604030504040204" pitchFamily="50" charset="-128"/>
              <a:ea typeface="メイリオ" panose="020B0604030504040204" pitchFamily="50" charset="-128"/>
              <a:cs typeface="+mn-cs"/>
            </a:rPr>
            <a:t>インフラの整備と、計画的な維持修繕が重要となります。</a:t>
          </a:r>
          <a:endParaRPr lang="en-US" altLang="ja-JP" sz="1000" baseline="0">
            <a:solidFill>
              <a:schemeClr val="dk1"/>
            </a:solidFill>
            <a:effectLst/>
            <a:latin typeface="メイリオ" panose="020B0604030504040204" pitchFamily="50" charset="-128"/>
            <a:ea typeface="メイリオ" panose="020B0604030504040204" pitchFamily="50" charset="-128"/>
            <a:cs typeface="+mn-cs"/>
          </a:endParaRPr>
        </a:p>
        <a:p>
          <a:pPr fontAlgn="base"/>
          <a:r>
            <a:rPr lang="ja-JP" altLang="en-US" sz="1000" baseline="0">
              <a:solidFill>
                <a:schemeClr val="dk1"/>
              </a:solidFill>
              <a:effectLst/>
              <a:latin typeface="メイリオ" panose="020B0604030504040204" pitchFamily="50" charset="-128"/>
              <a:ea typeface="メイリオ" panose="020B0604030504040204" pitchFamily="50" charset="-128"/>
              <a:cs typeface="+mn-cs"/>
            </a:rPr>
            <a:t>一方</a:t>
          </a:r>
          <a:r>
            <a:rPr lang="ja-JP" altLang="ja-JP" sz="1000" baseline="0">
              <a:solidFill>
                <a:schemeClr val="dk1"/>
              </a:solidFill>
              <a:effectLst/>
              <a:latin typeface="メイリオ" panose="020B0604030504040204" pitchFamily="50" charset="-128"/>
              <a:ea typeface="メイリオ" panose="020B0604030504040204" pitchFamily="50" charset="-128"/>
              <a:cs typeface="+mn-cs"/>
            </a:rPr>
            <a:t>、</a:t>
          </a:r>
          <a:r>
            <a:rPr lang="ja-JP" altLang="en-US" sz="1000" baseline="0">
              <a:solidFill>
                <a:schemeClr val="dk1"/>
              </a:solidFill>
              <a:effectLst/>
              <a:latin typeface="メイリオ" panose="020B0604030504040204" pitchFamily="50" charset="-128"/>
              <a:ea typeface="メイリオ" panose="020B0604030504040204" pitchFamily="50" charset="-128"/>
              <a:cs typeface="+mn-cs"/>
            </a:rPr>
            <a:t>逆に有形固定資産が</a:t>
          </a:r>
          <a:r>
            <a:rPr lang="ja-JP" altLang="ja-JP" sz="1000" baseline="0">
              <a:solidFill>
                <a:schemeClr val="dk1"/>
              </a:solidFill>
              <a:effectLst/>
              <a:latin typeface="メイリオ" panose="020B0604030504040204" pitchFamily="50" charset="-128"/>
              <a:ea typeface="メイリオ" panose="020B0604030504040204" pitchFamily="50" charset="-128"/>
              <a:cs typeface="+mn-cs"/>
            </a:rPr>
            <a:t>低くなっている施設は、保育所、学校施設、児童館</a:t>
          </a:r>
          <a:r>
            <a:rPr lang="ja-JP" altLang="en-US" sz="1000" baseline="0">
              <a:solidFill>
                <a:schemeClr val="dk1"/>
              </a:solidFill>
              <a:effectLst/>
              <a:latin typeface="メイリオ" panose="020B0604030504040204" pitchFamily="50" charset="-128"/>
              <a:ea typeface="メイリオ" panose="020B0604030504040204" pitchFamily="50" charset="-128"/>
              <a:cs typeface="+mn-cs"/>
            </a:rPr>
            <a:t>となりますが、これは以下の理由によるものです。</a:t>
          </a:r>
          <a:endParaRPr lang="ja-JP" altLang="ja-JP" sz="1100">
            <a:effectLst/>
            <a:latin typeface="メイリオ" panose="020B0604030504040204" pitchFamily="50" charset="-128"/>
            <a:ea typeface="メイリオ" panose="020B0604030504040204" pitchFamily="50" charset="-128"/>
          </a:endParaRPr>
        </a:p>
        <a:p>
          <a:pPr eaLnBrk="1" fontAlgn="base" latinLnBrk="0" hangingPunct="1"/>
          <a:r>
            <a:rPr lang="en-US" altLang="ja-JP" sz="1000" baseline="0">
              <a:solidFill>
                <a:schemeClr val="dk1"/>
              </a:solidFill>
              <a:effectLst/>
              <a:latin typeface="メイリオ" panose="020B0604030504040204" pitchFamily="50" charset="-128"/>
              <a:ea typeface="メイリオ" panose="020B0604030504040204" pitchFamily="50" charset="-128"/>
              <a:cs typeface="+mn-cs"/>
            </a:rPr>
            <a:t>【</a:t>
          </a:r>
          <a:r>
            <a:rPr lang="ja-JP" altLang="ja-JP" sz="1000" baseline="0">
              <a:solidFill>
                <a:schemeClr val="dk1"/>
              </a:solidFill>
              <a:effectLst/>
              <a:latin typeface="メイリオ" panose="020B0604030504040204" pitchFamily="50" charset="-128"/>
              <a:ea typeface="メイリオ" panose="020B0604030504040204" pitchFamily="50" charset="-128"/>
              <a:cs typeface="+mn-cs"/>
            </a:rPr>
            <a:t>保育所</a:t>
          </a:r>
          <a:r>
            <a:rPr lang="en-US" altLang="ja-JP" sz="1000" baseline="0">
              <a:solidFill>
                <a:schemeClr val="dk1"/>
              </a:solidFill>
              <a:effectLst/>
              <a:latin typeface="メイリオ" panose="020B0604030504040204" pitchFamily="50" charset="-128"/>
              <a:ea typeface="メイリオ" panose="020B0604030504040204" pitchFamily="50" charset="-128"/>
              <a:cs typeface="+mn-cs"/>
            </a:rPr>
            <a:t>】</a:t>
          </a:r>
          <a:r>
            <a:rPr lang="ja-JP" altLang="en-US" sz="1000" baseline="0">
              <a:solidFill>
                <a:schemeClr val="dk1"/>
              </a:solidFill>
              <a:effectLst/>
              <a:latin typeface="メイリオ" panose="020B0604030504040204" pitchFamily="50" charset="-128"/>
              <a:ea typeface="メイリオ" panose="020B0604030504040204" pitchFamily="50" charset="-128"/>
              <a:cs typeface="+mn-cs"/>
            </a:rPr>
            <a:t>合併後、平成２８年度までに保育園の</a:t>
          </a:r>
          <a:r>
            <a:rPr lang="ja-JP" altLang="ja-JP" sz="1000" baseline="0">
              <a:solidFill>
                <a:schemeClr val="dk1"/>
              </a:solidFill>
              <a:effectLst/>
              <a:latin typeface="メイリオ" panose="020B0604030504040204" pitchFamily="50" charset="-128"/>
              <a:ea typeface="メイリオ" panose="020B0604030504040204" pitchFamily="50" charset="-128"/>
              <a:cs typeface="+mn-cs"/>
            </a:rPr>
            <a:t>統合及び新設</a:t>
          </a:r>
          <a:r>
            <a:rPr lang="ja-JP" altLang="en-US" sz="1000" baseline="0">
              <a:solidFill>
                <a:schemeClr val="dk1"/>
              </a:solidFill>
              <a:effectLst/>
              <a:latin typeface="メイリオ" panose="020B0604030504040204" pitchFamily="50" charset="-128"/>
              <a:ea typeface="メイリオ" panose="020B0604030504040204" pitchFamily="50" charset="-128"/>
              <a:cs typeface="+mn-cs"/>
            </a:rPr>
            <a:t>を実施してきたこと</a:t>
          </a:r>
          <a:r>
            <a:rPr lang="ja-JP" altLang="ja-JP" sz="1000" baseline="0">
              <a:solidFill>
                <a:schemeClr val="dk1"/>
              </a:solidFill>
              <a:effectLst/>
              <a:latin typeface="メイリオ" panose="020B0604030504040204" pitchFamily="50" charset="-128"/>
              <a:ea typeface="メイリオ" panose="020B0604030504040204" pitchFamily="50" charset="-128"/>
              <a:cs typeface="+mn-cs"/>
            </a:rPr>
            <a:t>（保育園数　</a:t>
          </a:r>
          <a:r>
            <a:rPr lang="en-US" altLang="ja-JP" sz="1000" baseline="0">
              <a:solidFill>
                <a:schemeClr val="dk1"/>
              </a:solidFill>
              <a:effectLst/>
              <a:latin typeface="メイリオ" panose="020B0604030504040204" pitchFamily="50" charset="-128"/>
              <a:ea typeface="メイリオ" panose="020B0604030504040204" pitchFamily="50" charset="-128"/>
              <a:cs typeface="+mn-cs"/>
            </a:rPr>
            <a:t>H16</a:t>
          </a:r>
          <a:r>
            <a:rPr lang="ja-JP" altLang="ja-JP" sz="1000" baseline="0">
              <a:solidFill>
                <a:schemeClr val="dk1"/>
              </a:solidFill>
              <a:effectLst/>
              <a:latin typeface="メイリオ" panose="020B0604030504040204" pitchFamily="50" charset="-128"/>
              <a:ea typeface="メイリオ" panose="020B0604030504040204" pitchFamily="50" charset="-128"/>
              <a:cs typeface="+mn-cs"/>
            </a:rPr>
            <a:t>合併時：</a:t>
          </a:r>
          <a:r>
            <a:rPr lang="en-US" altLang="ja-JP" sz="1000" baseline="0">
              <a:solidFill>
                <a:schemeClr val="dk1"/>
              </a:solidFill>
              <a:effectLst/>
              <a:latin typeface="メイリオ" panose="020B0604030504040204" pitchFamily="50" charset="-128"/>
              <a:ea typeface="メイリオ" panose="020B0604030504040204" pitchFamily="50" charset="-128"/>
              <a:cs typeface="+mn-cs"/>
            </a:rPr>
            <a:t>28</a:t>
          </a:r>
          <a:r>
            <a:rPr lang="ja-JP" altLang="ja-JP" sz="1000" baseline="0">
              <a:solidFill>
                <a:schemeClr val="dk1"/>
              </a:solidFill>
              <a:effectLst/>
              <a:latin typeface="メイリオ" panose="020B0604030504040204" pitchFamily="50" charset="-128"/>
              <a:ea typeface="メイリオ" panose="020B0604030504040204" pitchFamily="50" charset="-128"/>
              <a:cs typeface="+mn-cs"/>
            </a:rPr>
            <a:t>→</a:t>
          </a:r>
          <a:r>
            <a:rPr lang="en-US" altLang="ja-JP" sz="1000" baseline="0">
              <a:solidFill>
                <a:schemeClr val="dk1"/>
              </a:solidFill>
              <a:effectLst/>
              <a:latin typeface="メイリオ" panose="020B0604030504040204" pitchFamily="50" charset="-128"/>
              <a:ea typeface="メイリオ" panose="020B0604030504040204" pitchFamily="50" charset="-128"/>
              <a:cs typeface="+mn-cs"/>
            </a:rPr>
            <a:t>H28</a:t>
          </a:r>
          <a:r>
            <a:rPr lang="ja-JP" altLang="en-US" sz="1000" baseline="0">
              <a:solidFill>
                <a:schemeClr val="dk1"/>
              </a:solidFill>
              <a:effectLst/>
              <a:latin typeface="メイリオ" panose="020B0604030504040204" pitchFamily="50" charset="-128"/>
              <a:ea typeface="メイリオ" panose="020B0604030504040204" pitchFamily="50" charset="-128"/>
              <a:cs typeface="+mn-cs"/>
            </a:rPr>
            <a:t>以降：</a:t>
          </a:r>
          <a:r>
            <a:rPr lang="en-US" altLang="ja-JP" sz="1000" baseline="0">
              <a:solidFill>
                <a:schemeClr val="dk1"/>
              </a:solidFill>
              <a:effectLst/>
              <a:latin typeface="メイリオ" panose="020B0604030504040204" pitchFamily="50" charset="-128"/>
              <a:ea typeface="メイリオ" panose="020B0604030504040204" pitchFamily="50" charset="-128"/>
              <a:cs typeface="+mn-cs"/>
            </a:rPr>
            <a:t>12</a:t>
          </a:r>
          <a:r>
            <a:rPr lang="ja-JP" altLang="ja-JP" sz="1000" baseline="0">
              <a:solidFill>
                <a:schemeClr val="dk1"/>
              </a:solidFill>
              <a:effectLst/>
              <a:latin typeface="メイリオ" panose="020B0604030504040204" pitchFamily="50" charset="-128"/>
              <a:ea typeface="メイリオ" panose="020B0604030504040204" pitchFamily="50" charset="-128"/>
              <a:cs typeface="+mn-cs"/>
            </a:rPr>
            <a:t>）</a:t>
          </a:r>
          <a:endParaRPr lang="ja-JP" altLang="ja-JP" sz="1100">
            <a:effectLst/>
            <a:latin typeface="メイリオ" panose="020B0604030504040204" pitchFamily="50" charset="-128"/>
            <a:ea typeface="メイリオ" panose="020B0604030504040204" pitchFamily="50" charset="-128"/>
          </a:endParaRPr>
        </a:p>
        <a:p>
          <a:pPr eaLnBrk="1" fontAlgn="base" latinLnBrk="0" hangingPunct="1"/>
          <a:r>
            <a:rPr lang="en-US" altLang="ja-JP" sz="1000" baseline="0">
              <a:solidFill>
                <a:schemeClr val="dk1"/>
              </a:solidFill>
              <a:effectLst/>
              <a:latin typeface="メイリオ" panose="020B0604030504040204" pitchFamily="50" charset="-128"/>
              <a:ea typeface="メイリオ" panose="020B0604030504040204" pitchFamily="50" charset="-128"/>
              <a:cs typeface="+mn-cs"/>
            </a:rPr>
            <a:t>【</a:t>
          </a:r>
          <a:r>
            <a:rPr lang="ja-JP" altLang="ja-JP" sz="1000" baseline="0">
              <a:solidFill>
                <a:schemeClr val="dk1"/>
              </a:solidFill>
              <a:effectLst/>
              <a:latin typeface="メイリオ" panose="020B0604030504040204" pitchFamily="50" charset="-128"/>
              <a:ea typeface="メイリオ" panose="020B0604030504040204" pitchFamily="50" charset="-128"/>
              <a:cs typeface="+mn-cs"/>
            </a:rPr>
            <a:t>児童館</a:t>
          </a:r>
          <a:r>
            <a:rPr lang="en-US" altLang="ja-JP" sz="1000" baseline="0">
              <a:solidFill>
                <a:schemeClr val="dk1"/>
              </a:solidFill>
              <a:effectLst/>
              <a:latin typeface="メイリオ" panose="020B0604030504040204" pitchFamily="50" charset="-128"/>
              <a:ea typeface="メイリオ" panose="020B0604030504040204" pitchFamily="50" charset="-128"/>
              <a:cs typeface="+mn-cs"/>
            </a:rPr>
            <a:t>】</a:t>
          </a:r>
          <a:r>
            <a:rPr lang="ja-JP" altLang="en-US" sz="1000" baseline="0">
              <a:solidFill>
                <a:schemeClr val="dk1"/>
              </a:solidFill>
              <a:effectLst/>
              <a:latin typeface="メイリオ" panose="020B0604030504040204" pitchFamily="50" charset="-128"/>
              <a:ea typeface="メイリオ" panose="020B0604030504040204" pitchFamily="50" charset="-128"/>
              <a:cs typeface="+mn-cs"/>
            </a:rPr>
            <a:t>保育園と同様、合併特例債等を活用し、</a:t>
          </a:r>
          <a:r>
            <a:rPr lang="ja-JP" altLang="ja-JP" sz="1000" baseline="0">
              <a:solidFill>
                <a:schemeClr val="dk1"/>
              </a:solidFill>
              <a:effectLst/>
              <a:latin typeface="メイリオ" panose="020B0604030504040204" pitchFamily="50" charset="-128"/>
              <a:ea typeface="メイリオ" panose="020B0604030504040204" pitchFamily="50" charset="-128"/>
              <a:cs typeface="+mn-cs"/>
            </a:rPr>
            <a:t>新設及び改築に取り組んできた</a:t>
          </a:r>
          <a:r>
            <a:rPr lang="ja-JP" altLang="en-US" sz="1000" baseline="0">
              <a:solidFill>
                <a:schemeClr val="dk1"/>
              </a:solidFill>
              <a:effectLst/>
              <a:latin typeface="メイリオ" panose="020B0604030504040204" pitchFamily="50" charset="-128"/>
              <a:ea typeface="メイリオ" panose="020B0604030504040204" pitchFamily="50" charset="-128"/>
              <a:cs typeface="+mn-cs"/>
            </a:rPr>
            <a:t>こと</a:t>
          </a:r>
          <a:r>
            <a:rPr lang="ja-JP" altLang="ja-JP" sz="1000" baseline="0">
              <a:solidFill>
                <a:schemeClr val="dk1"/>
              </a:solidFill>
              <a:effectLst/>
              <a:latin typeface="メイリオ" panose="020B0604030504040204" pitchFamily="50" charset="-128"/>
              <a:ea typeface="メイリオ" panose="020B0604030504040204" pitchFamily="50" charset="-128"/>
              <a:cs typeface="+mn-cs"/>
            </a:rPr>
            <a:t>（児童館数　</a:t>
          </a:r>
          <a:r>
            <a:rPr lang="en-US" altLang="ja-JP" sz="1000" baseline="0">
              <a:solidFill>
                <a:schemeClr val="dk1"/>
              </a:solidFill>
              <a:effectLst/>
              <a:latin typeface="メイリオ" panose="020B0604030504040204" pitchFamily="50" charset="-128"/>
              <a:ea typeface="メイリオ" panose="020B0604030504040204" pitchFamily="50" charset="-128"/>
              <a:cs typeface="+mn-cs"/>
            </a:rPr>
            <a:t>H16</a:t>
          </a:r>
          <a:r>
            <a:rPr lang="ja-JP" altLang="ja-JP" sz="1000" baseline="0">
              <a:solidFill>
                <a:schemeClr val="dk1"/>
              </a:solidFill>
              <a:effectLst/>
              <a:latin typeface="メイリオ" panose="020B0604030504040204" pitchFamily="50" charset="-128"/>
              <a:ea typeface="メイリオ" panose="020B0604030504040204" pitchFamily="50" charset="-128"/>
              <a:cs typeface="+mn-cs"/>
            </a:rPr>
            <a:t>合併時：</a:t>
          </a:r>
          <a:r>
            <a:rPr lang="en-US" altLang="ja-JP" sz="1000" baseline="0">
              <a:solidFill>
                <a:schemeClr val="dk1"/>
              </a:solidFill>
              <a:effectLst/>
              <a:latin typeface="メイリオ" panose="020B0604030504040204" pitchFamily="50" charset="-128"/>
              <a:ea typeface="メイリオ" panose="020B0604030504040204" pitchFamily="50" charset="-128"/>
              <a:cs typeface="+mn-cs"/>
            </a:rPr>
            <a:t>3</a:t>
          </a:r>
          <a:r>
            <a:rPr lang="ja-JP" altLang="ja-JP" sz="1000" baseline="0">
              <a:solidFill>
                <a:schemeClr val="dk1"/>
              </a:solidFill>
              <a:effectLst/>
              <a:latin typeface="メイリオ" panose="020B0604030504040204" pitchFamily="50" charset="-128"/>
              <a:ea typeface="メイリオ" panose="020B0604030504040204" pitchFamily="50" charset="-128"/>
              <a:cs typeface="+mn-cs"/>
            </a:rPr>
            <a:t>→</a:t>
          </a:r>
          <a:r>
            <a:rPr lang="en-US" altLang="ja-JP" sz="1000" baseline="0">
              <a:solidFill>
                <a:schemeClr val="dk1"/>
              </a:solidFill>
              <a:effectLst/>
              <a:latin typeface="メイリオ" panose="020B0604030504040204" pitchFamily="50" charset="-128"/>
              <a:ea typeface="メイリオ" panose="020B0604030504040204" pitchFamily="50" charset="-128"/>
              <a:cs typeface="+mn-cs"/>
            </a:rPr>
            <a:t>H26 </a:t>
          </a:r>
          <a:r>
            <a:rPr lang="ja-JP" altLang="en-US" sz="1000" baseline="0">
              <a:solidFill>
                <a:schemeClr val="dk1"/>
              </a:solidFill>
              <a:effectLst/>
              <a:latin typeface="メイリオ" panose="020B0604030504040204" pitchFamily="50" charset="-128"/>
              <a:ea typeface="メイリオ" panose="020B0604030504040204" pitchFamily="50" charset="-128"/>
              <a:cs typeface="+mn-cs"/>
            </a:rPr>
            <a:t>以降</a:t>
          </a:r>
          <a:r>
            <a:rPr lang="ja-JP" altLang="ja-JP" sz="1000" baseline="0">
              <a:solidFill>
                <a:schemeClr val="dk1"/>
              </a:solidFill>
              <a:effectLst/>
              <a:latin typeface="メイリオ" panose="020B0604030504040204" pitchFamily="50" charset="-128"/>
              <a:ea typeface="メイリオ" panose="020B0604030504040204" pitchFamily="50" charset="-128"/>
              <a:cs typeface="+mn-cs"/>
            </a:rPr>
            <a:t>：</a:t>
          </a:r>
          <a:r>
            <a:rPr lang="en-US" altLang="ja-JP" sz="1000" baseline="0">
              <a:solidFill>
                <a:schemeClr val="dk1"/>
              </a:solidFill>
              <a:effectLst/>
              <a:latin typeface="メイリオ" panose="020B0604030504040204" pitchFamily="50" charset="-128"/>
              <a:ea typeface="メイリオ" panose="020B0604030504040204" pitchFamily="50" charset="-128"/>
              <a:cs typeface="+mn-cs"/>
            </a:rPr>
            <a:t>4</a:t>
          </a:r>
          <a:r>
            <a:rPr lang="ja-JP" altLang="ja-JP" sz="1000" baseline="0">
              <a:solidFill>
                <a:schemeClr val="dk1"/>
              </a:solidFill>
              <a:effectLst/>
              <a:latin typeface="メイリオ" panose="020B0604030504040204" pitchFamily="50" charset="-128"/>
              <a:ea typeface="メイリオ" panose="020B0604030504040204" pitchFamily="50" charset="-128"/>
              <a:cs typeface="+mn-cs"/>
            </a:rPr>
            <a:t>）</a:t>
          </a:r>
          <a:endParaRPr lang="ja-JP" altLang="ja-JP" sz="1100">
            <a:effectLst/>
            <a:latin typeface="メイリオ" panose="020B0604030504040204" pitchFamily="50" charset="-128"/>
            <a:ea typeface="メイリオ" panose="020B0604030504040204" pitchFamily="50" charset="-128"/>
          </a:endParaRPr>
        </a:p>
        <a:p>
          <a:pPr eaLnBrk="1" fontAlgn="base" latinLnBrk="0" hangingPunct="1"/>
          <a:r>
            <a:rPr lang="en-US" altLang="ja-JP" sz="1000" baseline="0">
              <a:solidFill>
                <a:schemeClr val="dk1"/>
              </a:solidFill>
              <a:effectLst/>
              <a:latin typeface="メイリオ" panose="020B0604030504040204" pitchFamily="50" charset="-128"/>
              <a:ea typeface="メイリオ" panose="020B0604030504040204" pitchFamily="50" charset="-128"/>
              <a:cs typeface="+mn-cs"/>
            </a:rPr>
            <a:t>【</a:t>
          </a:r>
          <a:r>
            <a:rPr lang="ja-JP" altLang="ja-JP" sz="1000" baseline="0">
              <a:solidFill>
                <a:schemeClr val="dk1"/>
              </a:solidFill>
              <a:effectLst/>
              <a:latin typeface="メイリオ" panose="020B0604030504040204" pitchFamily="50" charset="-128"/>
              <a:ea typeface="メイリオ" panose="020B0604030504040204" pitchFamily="50" charset="-128"/>
              <a:cs typeface="+mn-cs"/>
            </a:rPr>
            <a:t>学校施設</a:t>
          </a:r>
          <a:r>
            <a:rPr lang="en-US" altLang="ja-JP" sz="1000" baseline="0">
              <a:solidFill>
                <a:schemeClr val="dk1"/>
              </a:solidFill>
              <a:effectLst/>
              <a:latin typeface="メイリオ" panose="020B0604030504040204" pitchFamily="50" charset="-128"/>
              <a:ea typeface="メイリオ" panose="020B0604030504040204" pitchFamily="50" charset="-128"/>
              <a:cs typeface="+mn-cs"/>
            </a:rPr>
            <a:t>】</a:t>
          </a:r>
          <a:r>
            <a:rPr lang="ja-JP" altLang="en-US" sz="1000" baseline="0">
              <a:solidFill>
                <a:schemeClr val="dk1"/>
              </a:solidFill>
              <a:effectLst/>
              <a:latin typeface="メイリオ" panose="020B0604030504040204" pitchFamily="50" charset="-128"/>
              <a:ea typeface="メイリオ" panose="020B0604030504040204" pitchFamily="50" charset="-128"/>
              <a:cs typeface="+mn-cs"/>
            </a:rPr>
            <a:t>小中学校の</a:t>
          </a:r>
          <a:r>
            <a:rPr lang="ja-JP" altLang="ja-JP" sz="1000" baseline="0">
              <a:solidFill>
                <a:schemeClr val="dk1"/>
              </a:solidFill>
              <a:effectLst/>
              <a:latin typeface="メイリオ" panose="020B0604030504040204" pitchFamily="50" charset="-128"/>
              <a:ea typeface="メイリオ" panose="020B0604030504040204" pitchFamily="50" charset="-128"/>
              <a:cs typeface="+mn-cs"/>
            </a:rPr>
            <a:t>統合及び</a:t>
          </a:r>
          <a:r>
            <a:rPr lang="ja-JP" altLang="en-US" sz="1000" baseline="0">
              <a:solidFill>
                <a:schemeClr val="dk1"/>
              </a:solidFill>
              <a:effectLst/>
              <a:latin typeface="メイリオ" panose="020B0604030504040204" pitchFamily="50" charset="-128"/>
              <a:ea typeface="メイリオ" panose="020B0604030504040204" pitchFamily="50" charset="-128"/>
              <a:cs typeface="+mn-cs"/>
            </a:rPr>
            <a:t>既存校の</a:t>
          </a:r>
          <a:r>
            <a:rPr lang="ja-JP" altLang="ja-JP" sz="1000" baseline="0">
              <a:solidFill>
                <a:schemeClr val="dk1"/>
              </a:solidFill>
              <a:effectLst/>
              <a:latin typeface="メイリオ" panose="020B0604030504040204" pitchFamily="50" charset="-128"/>
              <a:ea typeface="メイリオ" panose="020B0604030504040204" pitchFamily="50" charset="-128"/>
              <a:cs typeface="+mn-cs"/>
            </a:rPr>
            <a:t>長寿命化</a:t>
          </a:r>
          <a:r>
            <a:rPr lang="ja-JP" altLang="en-US" sz="1000" baseline="0">
              <a:solidFill>
                <a:schemeClr val="dk1"/>
              </a:solidFill>
              <a:effectLst/>
              <a:latin typeface="メイリオ" panose="020B0604030504040204" pitchFamily="50" charset="-128"/>
              <a:ea typeface="メイリオ" panose="020B0604030504040204" pitchFamily="50" charset="-128"/>
              <a:cs typeface="+mn-cs"/>
            </a:rPr>
            <a:t>改修を計画的に実施してきたこと</a:t>
          </a:r>
          <a:r>
            <a:rPr lang="en-US" altLang="ja-JP" sz="1000" baseline="0">
              <a:solidFill>
                <a:schemeClr val="dk1"/>
              </a:solidFill>
              <a:effectLst/>
              <a:latin typeface="メイリオ" panose="020B0604030504040204" pitchFamily="50" charset="-128"/>
              <a:ea typeface="メイリオ" panose="020B0604030504040204" pitchFamily="50" charset="-128"/>
              <a:cs typeface="+mn-cs"/>
            </a:rPr>
            <a:t>※</a:t>
          </a:r>
          <a:r>
            <a:rPr lang="ja-JP" altLang="en-US" sz="1000" baseline="0">
              <a:solidFill>
                <a:schemeClr val="dk1"/>
              </a:solidFill>
              <a:effectLst/>
              <a:latin typeface="メイリオ" panose="020B0604030504040204" pitchFamily="50" charset="-128"/>
              <a:ea typeface="メイリオ" panose="020B0604030504040204" pitchFamily="50" charset="-128"/>
              <a:cs typeface="+mn-cs"/>
            </a:rPr>
            <a:t>今後、義務教育学校の整備も予定</a:t>
          </a:r>
          <a:r>
            <a:rPr lang="ja-JP" altLang="ja-JP" sz="1000" baseline="0">
              <a:solidFill>
                <a:schemeClr val="dk1"/>
              </a:solidFill>
              <a:effectLst/>
              <a:latin typeface="メイリオ" panose="020B0604030504040204" pitchFamily="50" charset="-128"/>
              <a:ea typeface="メイリオ" panose="020B0604030504040204" pitchFamily="50" charset="-128"/>
              <a:cs typeface="+mn-cs"/>
            </a:rPr>
            <a:t>（小学校数　</a:t>
          </a:r>
          <a:r>
            <a:rPr lang="en-US" altLang="ja-JP" sz="1000" baseline="0">
              <a:solidFill>
                <a:schemeClr val="dk1"/>
              </a:solidFill>
              <a:effectLst/>
              <a:latin typeface="メイリオ" panose="020B0604030504040204" pitchFamily="50" charset="-128"/>
              <a:ea typeface="メイリオ" panose="020B0604030504040204" pitchFamily="50" charset="-128"/>
              <a:cs typeface="+mn-cs"/>
            </a:rPr>
            <a:t>H16</a:t>
          </a:r>
          <a:r>
            <a:rPr lang="ja-JP" altLang="ja-JP" sz="1000" baseline="0">
              <a:solidFill>
                <a:schemeClr val="dk1"/>
              </a:solidFill>
              <a:effectLst/>
              <a:latin typeface="メイリオ" panose="020B0604030504040204" pitchFamily="50" charset="-128"/>
              <a:ea typeface="メイリオ" panose="020B0604030504040204" pitchFamily="50" charset="-128"/>
              <a:cs typeface="+mn-cs"/>
            </a:rPr>
            <a:t>合併時</a:t>
          </a:r>
          <a:r>
            <a:rPr lang="ja-JP" altLang="en-US" sz="1000" baseline="0">
              <a:solidFill>
                <a:schemeClr val="dk1"/>
              </a:solidFill>
              <a:effectLst/>
              <a:latin typeface="メイリオ" panose="020B0604030504040204" pitchFamily="50" charset="-128"/>
              <a:ea typeface="メイリオ" panose="020B0604030504040204" pitchFamily="50" charset="-128"/>
              <a:cs typeface="+mn-cs"/>
            </a:rPr>
            <a:t>：</a:t>
          </a:r>
          <a:r>
            <a:rPr lang="en-US" altLang="ja-JP" sz="1000" baseline="0">
              <a:solidFill>
                <a:schemeClr val="dk1"/>
              </a:solidFill>
              <a:effectLst/>
              <a:latin typeface="メイリオ" panose="020B0604030504040204" pitchFamily="50" charset="-128"/>
              <a:ea typeface="メイリオ" panose="020B0604030504040204" pitchFamily="50" charset="-128"/>
              <a:cs typeface="+mn-cs"/>
            </a:rPr>
            <a:t>11</a:t>
          </a:r>
          <a:r>
            <a:rPr lang="ja-JP" altLang="ja-JP" sz="1000" baseline="0">
              <a:solidFill>
                <a:schemeClr val="dk1"/>
              </a:solidFill>
              <a:effectLst/>
              <a:latin typeface="メイリオ" panose="020B0604030504040204" pitchFamily="50" charset="-128"/>
              <a:ea typeface="メイリオ" panose="020B0604030504040204" pitchFamily="50" charset="-128"/>
              <a:cs typeface="+mn-cs"/>
            </a:rPr>
            <a:t>→</a:t>
          </a:r>
          <a:r>
            <a:rPr lang="en-US" altLang="ja-JP" sz="1000" baseline="0">
              <a:solidFill>
                <a:schemeClr val="dk1"/>
              </a:solidFill>
              <a:effectLst/>
              <a:latin typeface="メイリオ" panose="020B0604030504040204" pitchFamily="50" charset="-128"/>
              <a:ea typeface="メイリオ" panose="020B0604030504040204" pitchFamily="50" charset="-128"/>
              <a:cs typeface="+mn-cs"/>
            </a:rPr>
            <a:t>H26</a:t>
          </a:r>
          <a:r>
            <a:rPr lang="ja-JP" altLang="en-US" sz="1000" baseline="0">
              <a:solidFill>
                <a:schemeClr val="dk1"/>
              </a:solidFill>
              <a:effectLst/>
              <a:latin typeface="メイリオ" panose="020B0604030504040204" pitchFamily="50" charset="-128"/>
              <a:ea typeface="メイリオ" panose="020B0604030504040204" pitchFamily="50" charset="-128"/>
              <a:cs typeface="+mn-cs"/>
            </a:rPr>
            <a:t>以降：</a:t>
          </a:r>
          <a:r>
            <a:rPr lang="en-US" altLang="ja-JP" sz="1000" baseline="0">
              <a:solidFill>
                <a:schemeClr val="dk1"/>
              </a:solidFill>
              <a:effectLst/>
              <a:latin typeface="メイリオ" panose="020B0604030504040204" pitchFamily="50" charset="-128"/>
              <a:ea typeface="メイリオ" panose="020B0604030504040204" pitchFamily="50" charset="-128"/>
              <a:cs typeface="+mn-cs"/>
            </a:rPr>
            <a:t>9</a:t>
          </a:r>
          <a:r>
            <a:rPr lang="ja-JP" altLang="ja-JP" sz="1000" baseline="0">
              <a:solidFill>
                <a:schemeClr val="dk1"/>
              </a:solidFill>
              <a:effectLst/>
              <a:latin typeface="メイリオ" panose="020B0604030504040204" pitchFamily="50" charset="-128"/>
              <a:ea typeface="メイリオ" panose="020B0604030504040204" pitchFamily="50" charset="-128"/>
              <a:cs typeface="+mn-cs"/>
            </a:rPr>
            <a:t>、中学校数　</a:t>
          </a:r>
          <a:r>
            <a:rPr lang="en-US" altLang="ja-JP" sz="1000" baseline="0">
              <a:solidFill>
                <a:schemeClr val="dk1"/>
              </a:solidFill>
              <a:effectLst/>
              <a:latin typeface="メイリオ" panose="020B0604030504040204" pitchFamily="50" charset="-128"/>
              <a:ea typeface="メイリオ" panose="020B0604030504040204" pitchFamily="50" charset="-128"/>
              <a:cs typeface="+mn-cs"/>
            </a:rPr>
            <a:t>H16</a:t>
          </a:r>
          <a:r>
            <a:rPr lang="ja-JP" altLang="ja-JP" sz="1000" baseline="0">
              <a:solidFill>
                <a:schemeClr val="dk1"/>
              </a:solidFill>
              <a:effectLst/>
              <a:latin typeface="メイリオ" panose="020B0604030504040204" pitchFamily="50" charset="-128"/>
              <a:ea typeface="メイリオ" panose="020B0604030504040204" pitchFamily="50" charset="-128"/>
              <a:cs typeface="+mn-cs"/>
            </a:rPr>
            <a:t>合併時</a:t>
          </a:r>
          <a:r>
            <a:rPr lang="ja-JP" altLang="en-US" sz="1000" baseline="0">
              <a:solidFill>
                <a:schemeClr val="dk1"/>
              </a:solidFill>
              <a:effectLst/>
              <a:latin typeface="メイリオ" panose="020B0604030504040204" pitchFamily="50" charset="-128"/>
              <a:ea typeface="メイリオ" panose="020B0604030504040204" pitchFamily="50" charset="-128"/>
              <a:cs typeface="+mn-cs"/>
            </a:rPr>
            <a:t>：</a:t>
          </a:r>
          <a:r>
            <a:rPr lang="en-US" altLang="ja-JP" sz="1000" baseline="0">
              <a:solidFill>
                <a:schemeClr val="dk1"/>
              </a:solidFill>
              <a:effectLst/>
              <a:latin typeface="メイリオ" panose="020B0604030504040204" pitchFamily="50" charset="-128"/>
              <a:ea typeface="メイリオ" panose="020B0604030504040204" pitchFamily="50" charset="-128"/>
              <a:cs typeface="+mn-cs"/>
            </a:rPr>
            <a:t>9</a:t>
          </a:r>
          <a:r>
            <a:rPr lang="ja-JP" altLang="ja-JP" sz="1000" baseline="0">
              <a:solidFill>
                <a:schemeClr val="dk1"/>
              </a:solidFill>
              <a:effectLst/>
              <a:latin typeface="メイリオ" panose="020B0604030504040204" pitchFamily="50" charset="-128"/>
              <a:ea typeface="メイリオ" panose="020B0604030504040204" pitchFamily="50" charset="-128"/>
              <a:cs typeface="+mn-cs"/>
            </a:rPr>
            <a:t>→</a:t>
          </a:r>
          <a:r>
            <a:rPr lang="en-US" altLang="ja-JP" sz="1000" baseline="0">
              <a:solidFill>
                <a:schemeClr val="dk1"/>
              </a:solidFill>
              <a:effectLst/>
              <a:latin typeface="メイリオ" panose="020B0604030504040204" pitchFamily="50" charset="-128"/>
              <a:ea typeface="メイリオ" panose="020B0604030504040204" pitchFamily="50" charset="-128"/>
              <a:cs typeface="+mn-cs"/>
            </a:rPr>
            <a:t>H21</a:t>
          </a:r>
          <a:r>
            <a:rPr lang="ja-JP" altLang="en-US" sz="1000" baseline="0">
              <a:solidFill>
                <a:schemeClr val="dk1"/>
              </a:solidFill>
              <a:effectLst/>
              <a:latin typeface="メイリオ" panose="020B0604030504040204" pitchFamily="50" charset="-128"/>
              <a:ea typeface="メイリオ" panose="020B0604030504040204" pitchFamily="50" charset="-128"/>
              <a:cs typeface="+mn-cs"/>
            </a:rPr>
            <a:t>以降：</a:t>
          </a:r>
          <a:r>
            <a:rPr lang="en-US" altLang="ja-JP" sz="1000" baseline="0">
              <a:solidFill>
                <a:schemeClr val="dk1"/>
              </a:solidFill>
              <a:effectLst/>
              <a:latin typeface="メイリオ" panose="020B0604030504040204" pitchFamily="50" charset="-128"/>
              <a:ea typeface="メイリオ" panose="020B0604030504040204" pitchFamily="50" charset="-128"/>
              <a:cs typeface="+mn-cs"/>
            </a:rPr>
            <a:t>8</a:t>
          </a:r>
          <a:r>
            <a:rPr lang="ja-JP" altLang="ja-JP" sz="1000" baseline="0">
              <a:solidFill>
                <a:schemeClr val="dk1"/>
              </a:solidFill>
              <a:effectLst/>
              <a:latin typeface="メイリオ" panose="020B0604030504040204" pitchFamily="50" charset="-128"/>
              <a:ea typeface="メイリオ" panose="020B0604030504040204" pitchFamily="50" charset="-128"/>
              <a:cs typeface="+mn-cs"/>
            </a:rPr>
            <a:t>）</a:t>
          </a:r>
          <a:endParaRPr lang="ja-JP" altLang="ja-JP" sz="1100">
            <a:effectLst/>
            <a:latin typeface="メイリオ" panose="020B0604030504040204" pitchFamily="50" charset="-128"/>
            <a:ea typeface="メイリオ" panose="020B060403050404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富山県南砺市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51,056
50,202
668.64
35,826,502
33,505,883
1,802,441
21,050,256
43,492,771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66403</xdr:rowOff>
    </xdr:from>
    <xdr:to>
      <xdr:col>24</xdr:col>
      <xdr:colOff>62865</xdr:colOff>
      <xdr:row>41</xdr:row>
      <xdr:rowOff>108857</xdr:rowOff>
    </xdr:to>
    <xdr:cxnSp macro="">
      <xdr:nvCxnSpPr>
        <xdr:cNvPr id="57" name="直線コネクタ 56"/>
        <xdr:cNvCxnSpPr/>
      </xdr:nvCxnSpPr>
      <xdr:spPr>
        <a:xfrm flipV="1">
          <a:off x="4634865" y="572425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112684</xdr:rowOff>
    </xdr:from>
    <xdr:ext cx="340478" cy="259045"/>
    <xdr:sp macro="" textlink="">
      <xdr:nvSpPr>
        <xdr:cNvPr id="58" name="【図書館】&#10;有形固定資産減価償却率最小値テキスト"/>
        <xdr:cNvSpPr txBox="1"/>
      </xdr:nvSpPr>
      <xdr:spPr>
        <a:xfrm>
          <a:off x="4673600" y="7142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108857</xdr:rowOff>
    </xdr:from>
    <xdr:to>
      <xdr:col>24</xdr:col>
      <xdr:colOff>152400</xdr:colOff>
      <xdr:row>41</xdr:row>
      <xdr:rowOff>108857</xdr:rowOff>
    </xdr:to>
    <xdr:cxnSp macro="">
      <xdr:nvCxnSpPr>
        <xdr:cNvPr id="59" name="直線コネクタ 58"/>
        <xdr:cNvCxnSpPr/>
      </xdr:nvCxnSpPr>
      <xdr:spPr>
        <a:xfrm>
          <a:off x="4546600" y="713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13080</xdr:rowOff>
    </xdr:from>
    <xdr:ext cx="405111" cy="259045"/>
    <xdr:sp macro="" textlink="">
      <xdr:nvSpPr>
        <xdr:cNvPr id="60" name="【図書館】&#10;有形固定資産減価償却率最大値テキスト"/>
        <xdr:cNvSpPr txBox="1"/>
      </xdr:nvSpPr>
      <xdr:spPr>
        <a:xfrm>
          <a:off x="4673600" y="5499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66403</xdr:rowOff>
    </xdr:from>
    <xdr:to>
      <xdr:col>24</xdr:col>
      <xdr:colOff>152400</xdr:colOff>
      <xdr:row>33</xdr:row>
      <xdr:rowOff>66403</xdr:rowOff>
    </xdr:to>
    <xdr:cxnSp macro="">
      <xdr:nvCxnSpPr>
        <xdr:cNvPr id="61" name="直線コネクタ 60"/>
        <xdr:cNvCxnSpPr/>
      </xdr:nvCxnSpPr>
      <xdr:spPr>
        <a:xfrm>
          <a:off x="4546600" y="572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77305</xdr:rowOff>
    </xdr:from>
    <xdr:ext cx="405111" cy="259045"/>
    <xdr:sp macro="" textlink="">
      <xdr:nvSpPr>
        <xdr:cNvPr id="62" name="【図書館】&#10;有形固定資産減価償却率平均値テキスト"/>
        <xdr:cNvSpPr txBox="1"/>
      </xdr:nvSpPr>
      <xdr:spPr>
        <a:xfrm>
          <a:off x="4673600" y="6420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63" name="フローチャート: 判断 62"/>
        <xdr:cNvSpPr/>
      </xdr:nvSpPr>
      <xdr:spPr>
        <a:xfrm>
          <a:off x="45847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35197</xdr:rowOff>
    </xdr:from>
    <xdr:to>
      <xdr:col>20</xdr:col>
      <xdr:colOff>38100</xdr:colOff>
      <xdr:row>38</xdr:row>
      <xdr:rowOff>136797</xdr:rowOff>
    </xdr:to>
    <xdr:sp macro="" textlink="">
      <xdr:nvSpPr>
        <xdr:cNvPr id="64" name="フローチャート: 判断 63"/>
        <xdr:cNvSpPr/>
      </xdr:nvSpPr>
      <xdr:spPr>
        <a:xfrm>
          <a:off x="3746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58057</xdr:rowOff>
    </xdr:from>
    <xdr:to>
      <xdr:col>15</xdr:col>
      <xdr:colOff>101600</xdr:colOff>
      <xdr:row>38</xdr:row>
      <xdr:rowOff>159657</xdr:rowOff>
    </xdr:to>
    <xdr:sp macro="" textlink="">
      <xdr:nvSpPr>
        <xdr:cNvPr id="65" name="フローチャート: 判断 64"/>
        <xdr:cNvSpPr/>
      </xdr:nvSpPr>
      <xdr:spPr>
        <a:xfrm>
          <a:off x="2857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90715</xdr:rowOff>
    </xdr:from>
    <xdr:to>
      <xdr:col>10</xdr:col>
      <xdr:colOff>165100</xdr:colOff>
      <xdr:row>39</xdr:row>
      <xdr:rowOff>20865</xdr:rowOff>
    </xdr:to>
    <xdr:sp macro="" textlink="">
      <xdr:nvSpPr>
        <xdr:cNvPr id="66" name="フローチャート: 判断 65"/>
        <xdr:cNvSpPr/>
      </xdr:nvSpPr>
      <xdr:spPr>
        <a:xfrm>
          <a:off x="1968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22134</xdr:rowOff>
    </xdr:from>
    <xdr:to>
      <xdr:col>24</xdr:col>
      <xdr:colOff>114300</xdr:colOff>
      <xdr:row>37</xdr:row>
      <xdr:rowOff>123734</xdr:rowOff>
    </xdr:to>
    <xdr:sp macro="" textlink="">
      <xdr:nvSpPr>
        <xdr:cNvPr id="72" name="楕円 71"/>
        <xdr:cNvSpPr/>
      </xdr:nvSpPr>
      <xdr:spPr>
        <a:xfrm>
          <a:off x="4584700" y="636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45011</xdr:rowOff>
    </xdr:from>
    <xdr:ext cx="405111" cy="259045"/>
    <xdr:sp macro="" textlink="">
      <xdr:nvSpPr>
        <xdr:cNvPr id="73" name="【図書館】&#10;有形固定資産減価償却率該当値テキスト"/>
        <xdr:cNvSpPr txBox="1"/>
      </xdr:nvSpPr>
      <xdr:spPr>
        <a:xfrm>
          <a:off x="4673600" y="621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54792</xdr:rowOff>
    </xdr:from>
    <xdr:to>
      <xdr:col>20</xdr:col>
      <xdr:colOff>38100</xdr:colOff>
      <xdr:row>37</xdr:row>
      <xdr:rowOff>156392</xdr:rowOff>
    </xdr:to>
    <xdr:sp macro="" textlink="">
      <xdr:nvSpPr>
        <xdr:cNvPr id="74" name="楕円 73"/>
        <xdr:cNvSpPr/>
      </xdr:nvSpPr>
      <xdr:spPr>
        <a:xfrm>
          <a:off x="3746500" y="639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72934</xdr:rowOff>
    </xdr:from>
    <xdr:to>
      <xdr:col>24</xdr:col>
      <xdr:colOff>63500</xdr:colOff>
      <xdr:row>37</xdr:row>
      <xdr:rowOff>105592</xdr:rowOff>
    </xdr:to>
    <xdr:cxnSp macro="">
      <xdr:nvCxnSpPr>
        <xdr:cNvPr id="75" name="直線コネクタ 74"/>
        <xdr:cNvCxnSpPr/>
      </xdr:nvCxnSpPr>
      <xdr:spPr>
        <a:xfrm flipV="1">
          <a:off x="3797300" y="6416584"/>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85816</xdr:rowOff>
    </xdr:from>
    <xdr:to>
      <xdr:col>15</xdr:col>
      <xdr:colOff>101600</xdr:colOff>
      <xdr:row>38</xdr:row>
      <xdr:rowOff>15966</xdr:rowOff>
    </xdr:to>
    <xdr:sp macro="" textlink="">
      <xdr:nvSpPr>
        <xdr:cNvPr id="76" name="楕円 75"/>
        <xdr:cNvSpPr/>
      </xdr:nvSpPr>
      <xdr:spPr>
        <a:xfrm>
          <a:off x="2857500" y="642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105592</xdr:rowOff>
    </xdr:from>
    <xdr:to>
      <xdr:col>19</xdr:col>
      <xdr:colOff>177800</xdr:colOff>
      <xdr:row>37</xdr:row>
      <xdr:rowOff>136616</xdr:rowOff>
    </xdr:to>
    <xdr:cxnSp macro="">
      <xdr:nvCxnSpPr>
        <xdr:cNvPr id="77" name="直線コネクタ 76"/>
        <xdr:cNvCxnSpPr/>
      </xdr:nvCxnSpPr>
      <xdr:spPr>
        <a:xfrm flipV="1">
          <a:off x="2908300" y="6449242"/>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116840</xdr:rowOff>
    </xdr:from>
    <xdr:to>
      <xdr:col>10</xdr:col>
      <xdr:colOff>165100</xdr:colOff>
      <xdr:row>38</xdr:row>
      <xdr:rowOff>46990</xdr:rowOff>
    </xdr:to>
    <xdr:sp macro="" textlink="">
      <xdr:nvSpPr>
        <xdr:cNvPr id="78" name="楕円 77"/>
        <xdr:cNvSpPr/>
      </xdr:nvSpPr>
      <xdr:spPr>
        <a:xfrm>
          <a:off x="1968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136616</xdr:rowOff>
    </xdr:from>
    <xdr:to>
      <xdr:col>15</xdr:col>
      <xdr:colOff>50800</xdr:colOff>
      <xdr:row>37</xdr:row>
      <xdr:rowOff>167640</xdr:rowOff>
    </xdr:to>
    <xdr:cxnSp macro="">
      <xdr:nvCxnSpPr>
        <xdr:cNvPr id="79" name="直線コネクタ 78"/>
        <xdr:cNvCxnSpPr/>
      </xdr:nvCxnSpPr>
      <xdr:spPr>
        <a:xfrm flipV="1">
          <a:off x="2019300" y="648026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127924</xdr:rowOff>
    </xdr:from>
    <xdr:ext cx="405111" cy="259045"/>
    <xdr:sp macro="" textlink="">
      <xdr:nvSpPr>
        <xdr:cNvPr id="80" name="n_1aveValue【図書館】&#10;有形固定資産減価償却率"/>
        <xdr:cNvSpPr txBox="1"/>
      </xdr:nvSpPr>
      <xdr:spPr>
        <a:xfrm>
          <a:off x="3582044"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150784</xdr:rowOff>
    </xdr:from>
    <xdr:ext cx="405111" cy="259045"/>
    <xdr:sp macro="" textlink="">
      <xdr:nvSpPr>
        <xdr:cNvPr id="81" name="n_2aveValue【図書館】&#10;有形固定資産減価償却率"/>
        <xdr:cNvSpPr txBox="1"/>
      </xdr:nvSpPr>
      <xdr:spPr>
        <a:xfrm>
          <a:off x="2705744"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11992</xdr:rowOff>
    </xdr:from>
    <xdr:ext cx="405111" cy="259045"/>
    <xdr:sp macro="" textlink="">
      <xdr:nvSpPr>
        <xdr:cNvPr id="82" name="n_3aveValue【図書館】&#10;有形固定資産減価償却率"/>
        <xdr:cNvSpPr txBox="1"/>
      </xdr:nvSpPr>
      <xdr:spPr>
        <a:xfrm>
          <a:off x="18167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1469</xdr:rowOff>
    </xdr:from>
    <xdr:ext cx="405111" cy="259045"/>
    <xdr:sp macro="" textlink="">
      <xdr:nvSpPr>
        <xdr:cNvPr id="83" name="n_1mainValue【図書館】&#10;有形固定資産減価償却率"/>
        <xdr:cNvSpPr txBox="1"/>
      </xdr:nvSpPr>
      <xdr:spPr>
        <a:xfrm>
          <a:off x="3582044" y="617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32493</xdr:rowOff>
    </xdr:from>
    <xdr:ext cx="405111" cy="259045"/>
    <xdr:sp macro="" textlink="">
      <xdr:nvSpPr>
        <xdr:cNvPr id="84" name="n_2mainValue【図書館】&#10;有形固定資産減価償却率"/>
        <xdr:cNvSpPr txBox="1"/>
      </xdr:nvSpPr>
      <xdr:spPr>
        <a:xfrm>
          <a:off x="2705744" y="620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63517</xdr:rowOff>
    </xdr:from>
    <xdr:ext cx="405111" cy="259045"/>
    <xdr:sp macro="" textlink="">
      <xdr:nvSpPr>
        <xdr:cNvPr id="85" name="n_3mainValue【図書館】&#10;有形固定資産減価償却率"/>
        <xdr:cNvSpPr txBox="1"/>
      </xdr:nvSpPr>
      <xdr:spPr>
        <a:xfrm>
          <a:off x="1816744"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19050</xdr:rowOff>
    </xdr:from>
    <xdr:to>
      <xdr:col>54</xdr:col>
      <xdr:colOff>189865</xdr:colOff>
      <xdr:row>41</xdr:row>
      <xdr:rowOff>107950</xdr:rowOff>
    </xdr:to>
    <xdr:cxnSp macro="">
      <xdr:nvCxnSpPr>
        <xdr:cNvPr id="109" name="直線コネクタ 108"/>
        <xdr:cNvCxnSpPr/>
      </xdr:nvCxnSpPr>
      <xdr:spPr>
        <a:xfrm flipV="1">
          <a:off x="10476865" y="56769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0"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1" name="直線コネクタ 110"/>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137177</xdr:rowOff>
    </xdr:from>
    <xdr:ext cx="469744" cy="259045"/>
    <xdr:sp macro="" textlink="">
      <xdr:nvSpPr>
        <xdr:cNvPr id="112" name="【図書館】&#10;一人当たり面積最大値テキスト"/>
        <xdr:cNvSpPr txBox="1"/>
      </xdr:nvSpPr>
      <xdr:spPr>
        <a:xfrm>
          <a:off x="105156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19050</xdr:rowOff>
    </xdr:from>
    <xdr:to>
      <xdr:col>55</xdr:col>
      <xdr:colOff>88900</xdr:colOff>
      <xdr:row>33</xdr:row>
      <xdr:rowOff>19050</xdr:rowOff>
    </xdr:to>
    <xdr:cxnSp macro="">
      <xdr:nvCxnSpPr>
        <xdr:cNvPr id="113" name="直線コネクタ 112"/>
        <xdr:cNvCxnSpPr/>
      </xdr:nvCxnSpPr>
      <xdr:spPr>
        <a:xfrm>
          <a:off x="10388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14" name="【図書館】&#10;一人当たり面積平均値テキスト"/>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15" name="フローチャート: 判断 114"/>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50800</xdr:rowOff>
    </xdr:from>
    <xdr:to>
      <xdr:col>50</xdr:col>
      <xdr:colOff>165100</xdr:colOff>
      <xdr:row>38</xdr:row>
      <xdr:rowOff>152400</xdr:rowOff>
    </xdr:to>
    <xdr:sp macro="" textlink="">
      <xdr:nvSpPr>
        <xdr:cNvPr id="116" name="フローチャート: 判断 115"/>
        <xdr:cNvSpPr/>
      </xdr:nvSpPr>
      <xdr:spPr>
        <a:xfrm>
          <a:off x="9588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7" name="フローチャート: 判断 116"/>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18" name="フローチャート: 判断 117"/>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6350</xdr:rowOff>
    </xdr:from>
    <xdr:to>
      <xdr:col>55</xdr:col>
      <xdr:colOff>50800</xdr:colOff>
      <xdr:row>33</xdr:row>
      <xdr:rowOff>107950</xdr:rowOff>
    </xdr:to>
    <xdr:sp macro="" textlink="">
      <xdr:nvSpPr>
        <xdr:cNvPr id="124" name="楕円 123"/>
        <xdr:cNvSpPr/>
      </xdr:nvSpPr>
      <xdr:spPr>
        <a:xfrm>
          <a:off x="104267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92727</xdr:rowOff>
    </xdr:from>
    <xdr:ext cx="469744" cy="259045"/>
    <xdr:sp macro="" textlink="">
      <xdr:nvSpPr>
        <xdr:cNvPr id="125" name="【図書館】&#10;一人当たり面積該当値テキスト"/>
        <xdr:cNvSpPr txBox="1"/>
      </xdr:nvSpPr>
      <xdr:spPr>
        <a:xfrm>
          <a:off x="10515600" y="557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31750</xdr:rowOff>
    </xdr:from>
    <xdr:to>
      <xdr:col>50</xdr:col>
      <xdr:colOff>165100</xdr:colOff>
      <xdr:row>33</xdr:row>
      <xdr:rowOff>133350</xdr:rowOff>
    </xdr:to>
    <xdr:sp macro="" textlink="">
      <xdr:nvSpPr>
        <xdr:cNvPr id="126" name="楕円 125"/>
        <xdr:cNvSpPr/>
      </xdr:nvSpPr>
      <xdr:spPr>
        <a:xfrm>
          <a:off x="9588500" y="56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57150</xdr:rowOff>
    </xdr:from>
    <xdr:to>
      <xdr:col>55</xdr:col>
      <xdr:colOff>0</xdr:colOff>
      <xdr:row>33</xdr:row>
      <xdr:rowOff>82550</xdr:rowOff>
    </xdr:to>
    <xdr:cxnSp macro="">
      <xdr:nvCxnSpPr>
        <xdr:cNvPr id="127" name="直線コネクタ 126"/>
        <xdr:cNvCxnSpPr/>
      </xdr:nvCxnSpPr>
      <xdr:spPr>
        <a:xfrm flipV="1">
          <a:off x="9639300" y="57150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44450</xdr:rowOff>
    </xdr:from>
    <xdr:to>
      <xdr:col>46</xdr:col>
      <xdr:colOff>38100</xdr:colOff>
      <xdr:row>33</xdr:row>
      <xdr:rowOff>146050</xdr:rowOff>
    </xdr:to>
    <xdr:sp macro="" textlink="">
      <xdr:nvSpPr>
        <xdr:cNvPr id="128" name="楕円 127"/>
        <xdr:cNvSpPr/>
      </xdr:nvSpPr>
      <xdr:spPr>
        <a:xfrm>
          <a:off x="8699500" y="570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82550</xdr:rowOff>
    </xdr:from>
    <xdr:to>
      <xdr:col>50</xdr:col>
      <xdr:colOff>114300</xdr:colOff>
      <xdr:row>33</xdr:row>
      <xdr:rowOff>95250</xdr:rowOff>
    </xdr:to>
    <xdr:cxnSp macro="">
      <xdr:nvCxnSpPr>
        <xdr:cNvPr id="129" name="直線コネクタ 128"/>
        <xdr:cNvCxnSpPr/>
      </xdr:nvCxnSpPr>
      <xdr:spPr>
        <a:xfrm flipV="1">
          <a:off x="8750300" y="5740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82550</xdr:rowOff>
    </xdr:from>
    <xdr:to>
      <xdr:col>41</xdr:col>
      <xdr:colOff>101600</xdr:colOff>
      <xdr:row>34</xdr:row>
      <xdr:rowOff>12700</xdr:rowOff>
    </xdr:to>
    <xdr:sp macro="" textlink="">
      <xdr:nvSpPr>
        <xdr:cNvPr id="130" name="楕円 129"/>
        <xdr:cNvSpPr/>
      </xdr:nvSpPr>
      <xdr:spPr>
        <a:xfrm>
          <a:off x="78105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33</xdr:row>
      <xdr:rowOff>95250</xdr:rowOff>
    </xdr:from>
    <xdr:to>
      <xdr:col>45</xdr:col>
      <xdr:colOff>177800</xdr:colOff>
      <xdr:row>33</xdr:row>
      <xdr:rowOff>133350</xdr:rowOff>
    </xdr:to>
    <xdr:cxnSp macro="">
      <xdr:nvCxnSpPr>
        <xdr:cNvPr id="131" name="直線コネクタ 130"/>
        <xdr:cNvCxnSpPr/>
      </xdr:nvCxnSpPr>
      <xdr:spPr>
        <a:xfrm flipV="1">
          <a:off x="7861300" y="5753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143527</xdr:rowOff>
    </xdr:from>
    <xdr:ext cx="469744" cy="259045"/>
    <xdr:sp macro="" textlink="">
      <xdr:nvSpPr>
        <xdr:cNvPr id="132" name="n_1aveValue【図書館】&#10;一人当たり面積"/>
        <xdr:cNvSpPr txBox="1"/>
      </xdr:nvSpPr>
      <xdr:spPr>
        <a:xfrm>
          <a:off x="93917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33" name="n_2aveValue【図書館】&#10;一人当たり面積"/>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156227</xdr:rowOff>
    </xdr:from>
    <xdr:ext cx="469744" cy="259045"/>
    <xdr:sp macro="" textlink="">
      <xdr:nvSpPr>
        <xdr:cNvPr id="134" name="n_3aveValue【図書館】&#10;一人当たり面積"/>
        <xdr:cNvSpPr txBox="1"/>
      </xdr:nvSpPr>
      <xdr:spPr>
        <a:xfrm>
          <a:off x="7626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31</xdr:row>
      <xdr:rowOff>149877</xdr:rowOff>
    </xdr:from>
    <xdr:ext cx="469744" cy="259045"/>
    <xdr:sp macro="" textlink="">
      <xdr:nvSpPr>
        <xdr:cNvPr id="135" name="n_1mainValue【図書館】&#10;一人当たり面積"/>
        <xdr:cNvSpPr txBox="1"/>
      </xdr:nvSpPr>
      <xdr:spPr>
        <a:xfrm>
          <a:off x="9391727" y="546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31</xdr:row>
      <xdr:rowOff>162577</xdr:rowOff>
    </xdr:from>
    <xdr:ext cx="469744" cy="259045"/>
    <xdr:sp macro="" textlink="">
      <xdr:nvSpPr>
        <xdr:cNvPr id="136" name="n_2mainValue【図書館】&#10;一人当たり面積"/>
        <xdr:cNvSpPr txBox="1"/>
      </xdr:nvSpPr>
      <xdr:spPr>
        <a:xfrm>
          <a:off x="8515427" y="54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32</xdr:row>
      <xdr:rowOff>29227</xdr:rowOff>
    </xdr:from>
    <xdr:ext cx="469744" cy="259045"/>
    <xdr:sp macro="" textlink="">
      <xdr:nvSpPr>
        <xdr:cNvPr id="137" name="n_3mainValue【図書館】&#10;一人当たり面積"/>
        <xdr:cNvSpPr txBox="1"/>
      </xdr:nvSpPr>
      <xdr:spPr>
        <a:xfrm>
          <a:off x="7626427" y="55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42454</xdr:rowOff>
    </xdr:from>
    <xdr:to>
      <xdr:col>24</xdr:col>
      <xdr:colOff>62865</xdr:colOff>
      <xdr:row>64</xdr:row>
      <xdr:rowOff>66947</xdr:rowOff>
    </xdr:to>
    <xdr:cxnSp macro="">
      <xdr:nvCxnSpPr>
        <xdr:cNvPr id="163" name="直線コネクタ 162"/>
        <xdr:cNvCxnSpPr/>
      </xdr:nvCxnSpPr>
      <xdr:spPr>
        <a:xfrm flipV="1">
          <a:off x="4634865" y="9472204"/>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70774</xdr:rowOff>
    </xdr:from>
    <xdr:ext cx="340478" cy="259045"/>
    <xdr:sp macro="" textlink="">
      <xdr:nvSpPr>
        <xdr:cNvPr id="164" name="【体育館・プール】&#10;有形固定資産減価償却率最小値テキスト"/>
        <xdr:cNvSpPr txBox="1"/>
      </xdr:nvSpPr>
      <xdr:spPr>
        <a:xfrm>
          <a:off x="4673600" y="110435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66947</xdr:rowOff>
    </xdr:from>
    <xdr:to>
      <xdr:col>24</xdr:col>
      <xdr:colOff>152400</xdr:colOff>
      <xdr:row>64</xdr:row>
      <xdr:rowOff>66947</xdr:rowOff>
    </xdr:to>
    <xdr:cxnSp macro="">
      <xdr:nvCxnSpPr>
        <xdr:cNvPr id="165" name="直線コネクタ 164"/>
        <xdr:cNvCxnSpPr/>
      </xdr:nvCxnSpPr>
      <xdr:spPr>
        <a:xfrm>
          <a:off x="4546600" y="11039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160581</xdr:rowOff>
    </xdr:from>
    <xdr:ext cx="405111" cy="259045"/>
    <xdr:sp macro="" textlink="">
      <xdr:nvSpPr>
        <xdr:cNvPr id="166" name="【体育館・プール】&#10;有形固定資産減価償却率最大値テキスト"/>
        <xdr:cNvSpPr txBox="1"/>
      </xdr:nvSpPr>
      <xdr:spPr>
        <a:xfrm>
          <a:off x="4673600" y="9247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42454</xdr:rowOff>
    </xdr:from>
    <xdr:to>
      <xdr:col>24</xdr:col>
      <xdr:colOff>152400</xdr:colOff>
      <xdr:row>55</xdr:row>
      <xdr:rowOff>42454</xdr:rowOff>
    </xdr:to>
    <xdr:cxnSp macro="">
      <xdr:nvCxnSpPr>
        <xdr:cNvPr id="167" name="直線コネクタ 166"/>
        <xdr:cNvCxnSpPr/>
      </xdr:nvCxnSpPr>
      <xdr:spPr>
        <a:xfrm>
          <a:off x="4546600" y="947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86377</xdr:rowOff>
    </xdr:from>
    <xdr:ext cx="405111" cy="259045"/>
    <xdr:sp macro="" textlink="">
      <xdr:nvSpPr>
        <xdr:cNvPr id="168" name="【体育館・プール】&#10;有形固定資産減価償却率平均値テキスト"/>
        <xdr:cNvSpPr txBox="1"/>
      </xdr:nvSpPr>
      <xdr:spPr>
        <a:xfrm>
          <a:off x="4673600" y="9859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63500</xdr:rowOff>
    </xdr:from>
    <xdr:to>
      <xdr:col>24</xdr:col>
      <xdr:colOff>114300</xdr:colOff>
      <xdr:row>58</xdr:row>
      <xdr:rowOff>165100</xdr:rowOff>
    </xdr:to>
    <xdr:sp macro="" textlink="">
      <xdr:nvSpPr>
        <xdr:cNvPr id="169" name="フローチャート: 判断 168"/>
        <xdr:cNvSpPr/>
      </xdr:nvSpPr>
      <xdr:spPr>
        <a:xfrm>
          <a:off x="45847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120650</xdr:rowOff>
    </xdr:from>
    <xdr:to>
      <xdr:col>20</xdr:col>
      <xdr:colOff>38100</xdr:colOff>
      <xdr:row>59</xdr:row>
      <xdr:rowOff>50800</xdr:rowOff>
    </xdr:to>
    <xdr:sp macro="" textlink="">
      <xdr:nvSpPr>
        <xdr:cNvPr id="170" name="フローチャート: 判断 169"/>
        <xdr:cNvSpPr/>
      </xdr:nvSpPr>
      <xdr:spPr>
        <a:xfrm>
          <a:off x="3746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123916</xdr:rowOff>
    </xdr:from>
    <xdr:to>
      <xdr:col>15</xdr:col>
      <xdr:colOff>101600</xdr:colOff>
      <xdr:row>59</xdr:row>
      <xdr:rowOff>54066</xdr:rowOff>
    </xdr:to>
    <xdr:sp macro="" textlink="">
      <xdr:nvSpPr>
        <xdr:cNvPr id="171" name="フローチャート: 判断 170"/>
        <xdr:cNvSpPr/>
      </xdr:nvSpPr>
      <xdr:spPr>
        <a:xfrm>
          <a:off x="28575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150041</xdr:rowOff>
    </xdr:from>
    <xdr:to>
      <xdr:col>10</xdr:col>
      <xdr:colOff>165100</xdr:colOff>
      <xdr:row>59</xdr:row>
      <xdr:rowOff>80191</xdr:rowOff>
    </xdr:to>
    <xdr:sp macro="" textlink="">
      <xdr:nvSpPr>
        <xdr:cNvPr id="172" name="フローチャート: 判断 171"/>
        <xdr:cNvSpPr/>
      </xdr:nvSpPr>
      <xdr:spPr>
        <a:xfrm>
          <a:off x="1968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24312</xdr:rowOff>
    </xdr:from>
    <xdr:to>
      <xdr:col>24</xdr:col>
      <xdr:colOff>114300</xdr:colOff>
      <xdr:row>59</xdr:row>
      <xdr:rowOff>125912</xdr:rowOff>
    </xdr:to>
    <xdr:sp macro="" textlink="">
      <xdr:nvSpPr>
        <xdr:cNvPr id="178" name="楕円 177"/>
        <xdr:cNvSpPr/>
      </xdr:nvSpPr>
      <xdr:spPr>
        <a:xfrm>
          <a:off x="4584700" y="1013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2739</xdr:rowOff>
    </xdr:from>
    <xdr:ext cx="405111" cy="259045"/>
    <xdr:sp macro="" textlink="">
      <xdr:nvSpPr>
        <xdr:cNvPr id="179" name="【体育館・プール】&#10;有形固定資産減価償却率該当値テキスト"/>
        <xdr:cNvSpPr txBox="1"/>
      </xdr:nvSpPr>
      <xdr:spPr>
        <a:xfrm>
          <a:off x="4673600" y="10118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50437</xdr:rowOff>
    </xdr:from>
    <xdr:to>
      <xdr:col>20</xdr:col>
      <xdr:colOff>38100</xdr:colOff>
      <xdr:row>59</xdr:row>
      <xdr:rowOff>152037</xdr:rowOff>
    </xdr:to>
    <xdr:sp macro="" textlink="">
      <xdr:nvSpPr>
        <xdr:cNvPr id="180" name="楕円 179"/>
        <xdr:cNvSpPr/>
      </xdr:nvSpPr>
      <xdr:spPr>
        <a:xfrm>
          <a:off x="3746500" y="1016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75112</xdr:rowOff>
    </xdr:from>
    <xdr:to>
      <xdr:col>24</xdr:col>
      <xdr:colOff>63500</xdr:colOff>
      <xdr:row>59</xdr:row>
      <xdr:rowOff>101237</xdr:rowOff>
    </xdr:to>
    <xdr:cxnSp macro="">
      <xdr:nvCxnSpPr>
        <xdr:cNvPr id="181" name="直線コネクタ 180"/>
        <xdr:cNvCxnSpPr/>
      </xdr:nvCxnSpPr>
      <xdr:spPr>
        <a:xfrm flipV="1">
          <a:off x="3797300" y="10190662"/>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84727</xdr:rowOff>
    </xdr:from>
    <xdr:to>
      <xdr:col>15</xdr:col>
      <xdr:colOff>101600</xdr:colOff>
      <xdr:row>60</xdr:row>
      <xdr:rowOff>14877</xdr:rowOff>
    </xdr:to>
    <xdr:sp macro="" textlink="">
      <xdr:nvSpPr>
        <xdr:cNvPr id="182" name="楕円 181"/>
        <xdr:cNvSpPr/>
      </xdr:nvSpPr>
      <xdr:spPr>
        <a:xfrm>
          <a:off x="2857500" y="1020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101237</xdr:rowOff>
    </xdr:from>
    <xdr:to>
      <xdr:col>19</xdr:col>
      <xdr:colOff>177800</xdr:colOff>
      <xdr:row>59</xdr:row>
      <xdr:rowOff>135527</xdr:rowOff>
    </xdr:to>
    <xdr:cxnSp macro="">
      <xdr:nvCxnSpPr>
        <xdr:cNvPr id="183" name="直線コネクタ 182"/>
        <xdr:cNvCxnSpPr/>
      </xdr:nvCxnSpPr>
      <xdr:spPr>
        <a:xfrm flipV="1">
          <a:off x="2908300" y="1021678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148409</xdr:rowOff>
    </xdr:from>
    <xdr:to>
      <xdr:col>10</xdr:col>
      <xdr:colOff>165100</xdr:colOff>
      <xdr:row>60</xdr:row>
      <xdr:rowOff>78559</xdr:rowOff>
    </xdr:to>
    <xdr:sp macro="" textlink="">
      <xdr:nvSpPr>
        <xdr:cNvPr id="184" name="楕円 183"/>
        <xdr:cNvSpPr/>
      </xdr:nvSpPr>
      <xdr:spPr>
        <a:xfrm>
          <a:off x="1968500" y="1026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135527</xdr:rowOff>
    </xdr:from>
    <xdr:to>
      <xdr:col>15</xdr:col>
      <xdr:colOff>50800</xdr:colOff>
      <xdr:row>60</xdr:row>
      <xdr:rowOff>27759</xdr:rowOff>
    </xdr:to>
    <xdr:cxnSp macro="">
      <xdr:nvCxnSpPr>
        <xdr:cNvPr id="185" name="直線コネクタ 184"/>
        <xdr:cNvCxnSpPr/>
      </xdr:nvCxnSpPr>
      <xdr:spPr>
        <a:xfrm flipV="1">
          <a:off x="2019300" y="10251077"/>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67327</xdr:rowOff>
    </xdr:from>
    <xdr:ext cx="405111" cy="259045"/>
    <xdr:sp macro="" textlink="">
      <xdr:nvSpPr>
        <xdr:cNvPr id="186" name="n_1aveValue【体育館・プール】&#10;有形固定資産減価償却率"/>
        <xdr:cNvSpPr txBox="1"/>
      </xdr:nvSpPr>
      <xdr:spPr>
        <a:xfrm>
          <a:off x="35820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70593</xdr:rowOff>
    </xdr:from>
    <xdr:ext cx="405111" cy="259045"/>
    <xdr:sp macro="" textlink="">
      <xdr:nvSpPr>
        <xdr:cNvPr id="187" name="n_2aveValue【体育館・プール】&#10;有形固定資産減価償却率"/>
        <xdr:cNvSpPr txBox="1"/>
      </xdr:nvSpPr>
      <xdr:spPr>
        <a:xfrm>
          <a:off x="2705744" y="984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96718</xdr:rowOff>
    </xdr:from>
    <xdr:ext cx="405111" cy="259045"/>
    <xdr:sp macro="" textlink="">
      <xdr:nvSpPr>
        <xdr:cNvPr id="188" name="n_3aveValue【体育館・プール】&#10;有形固定資産減価償却率"/>
        <xdr:cNvSpPr txBox="1"/>
      </xdr:nvSpPr>
      <xdr:spPr>
        <a:xfrm>
          <a:off x="18167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143164</xdr:rowOff>
    </xdr:from>
    <xdr:ext cx="405111" cy="259045"/>
    <xdr:sp macro="" textlink="">
      <xdr:nvSpPr>
        <xdr:cNvPr id="189" name="n_1mainValue【体育館・プール】&#10;有形固定資産減価償却率"/>
        <xdr:cNvSpPr txBox="1"/>
      </xdr:nvSpPr>
      <xdr:spPr>
        <a:xfrm>
          <a:off x="3582044" y="1025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6004</xdr:rowOff>
    </xdr:from>
    <xdr:ext cx="405111" cy="259045"/>
    <xdr:sp macro="" textlink="">
      <xdr:nvSpPr>
        <xdr:cNvPr id="190" name="n_2mainValue【体育館・プール】&#10;有形固定資産減価償却率"/>
        <xdr:cNvSpPr txBox="1"/>
      </xdr:nvSpPr>
      <xdr:spPr>
        <a:xfrm>
          <a:off x="27057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69686</xdr:rowOff>
    </xdr:from>
    <xdr:ext cx="405111" cy="259045"/>
    <xdr:sp macro="" textlink="">
      <xdr:nvSpPr>
        <xdr:cNvPr id="191" name="n_3mainValue【体育館・プール】&#10;有形固定資産減価償却率"/>
        <xdr:cNvSpPr txBox="1"/>
      </xdr:nvSpPr>
      <xdr:spPr>
        <a:xfrm>
          <a:off x="1816744" y="10356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3" name="テキスト ボックス 20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5" name="テキスト ボックス 20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7" name="テキスト ボックス 20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9" name="テキスト ボックス 20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1" name="テキスト ボックス 21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3" name="テキスト ボックス 21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168021</xdr:rowOff>
    </xdr:from>
    <xdr:to>
      <xdr:col>54</xdr:col>
      <xdr:colOff>189865</xdr:colOff>
      <xdr:row>64</xdr:row>
      <xdr:rowOff>66294</xdr:rowOff>
    </xdr:to>
    <xdr:cxnSp macro="">
      <xdr:nvCxnSpPr>
        <xdr:cNvPr id="215" name="直線コネクタ 214"/>
        <xdr:cNvCxnSpPr/>
      </xdr:nvCxnSpPr>
      <xdr:spPr>
        <a:xfrm flipV="1">
          <a:off x="10476865" y="9426321"/>
          <a:ext cx="0" cy="1612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70121</xdr:rowOff>
    </xdr:from>
    <xdr:ext cx="469744" cy="259045"/>
    <xdr:sp macro="" textlink="">
      <xdr:nvSpPr>
        <xdr:cNvPr id="216" name="【体育館・プール】&#10;一人当たり面積最小値テキスト"/>
        <xdr:cNvSpPr txBox="1"/>
      </xdr:nvSpPr>
      <xdr:spPr>
        <a:xfrm>
          <a:off x="10515600" y="1104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66294</xdr:rowOff>
    </xdr:from>
    <xdr:to>
      <xdr:col>55</xdr:col>
      <xdr:colOff>88900</xdr:colOff>
      <xdr:row>64</xdr:row>
      <xdr:rowOff>66294</xdr:rowOff>
    </xdr:to>
    <xdr:cxnSp macro="">
      <xdr:nvCxnSpPr>
        <xdr:cNvPr id="217" name="直線コネクタ 216"/>
        <xdr:cNvCxnSpPr/>
      </xdr:nvCxnSpPr>
      <xdr:spPr>
        <a:xfrm>
          <a:off x="10388600" y="1103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114698</xdr:rowOff>
    </xdr:from>
    <xdr:ext cx="469744" cy="259045"/>
    <xdr:sp macro="" textlink="">
      <xdr:nvSpPr>
        <xdr:cNvPr id="218" name="【体育館・プール】&#10;一人当たり面積最大値テキスト"/>
        <xdr:cNvSpPr txBox="1"/>
      </xdr:nvSpPr>
      <xdr:spPr>
        <a:xfrm>
          <a:off x="10515600" y="920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168021</xdr:rowOff>
    </xdr:from>
    <xdr:to>
      <xdr:col>55</xdr:col>
      <xdr:colOff>88900</xdr:colOff>
      <xdr:row>54</xdr:row>
      <xdr:rowOff>168021</xdr:rowOff>
    </xdr:to>
    <xdr:cxnSp macro="">
      <xdr:nvCxnSpPr>
        <xdr:cNvPr id="219" name="直線コネクタ 218"/>
        <xdr:cNvCxnSpPr/>
      </xdr:nvCxnSpPr>
      <xdr:spPr>
        <a:xfrm>
          <a:off x="10388600" y="9426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84599</xdr:rowOff>
    </xdr:from>
    <xdr:ext cx="469744" cy="259045"/>
    <xdr:sp macro="" textlink="">
      <xdr:nvSpPr>
        <xdr:cNvPr id="220" name="【体育館・プール】&#10;一人当たり面積平均値テキスト"/>
        <xdr:cNvSpPr txBox="1"/>
      </xdr:nvSpPr>
      <xdr:spPr>
        <a:xfrm>
          <a:off x="10515600" y="10885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106172</xdr:rowOff>
    </xdr:from>
    <xdr:to>
      <xdr:col>55</xdr:col>
      <xdr:colOff>50800</xdr:colOff>
      <xdr:row>64</xdr:row>
      <xdr:rowOff>36322</xdr:rowOff>
    </xdr:to>
    <xdr:sp macro="" textlink="">
      <xdr:nvSpPr>
        <xdr:cNvPr id="221" name="フローチャート: 判断 220"/>
        <xdr:cNvSpPr/>
      </xdr:nvSpPr>
      <xdr:spPr>
        <a:xfrm>
          <a:off x="10426700" y="1090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109601</xdr:rowOff>
    </xdr:from>
    <xdr:to>
      <xdr:col>50</xdr:col>
      <xdr:colOff>165100</xdr:colOff>
      <xdr:row>64</xdr:row>
      <xdr:rowOff>39751</xdr:rowOff>
    </xdr:to>
    <xdr:sp macro="" textlink="">
      <xdr:nvSpPr>
        <xdr:cNvPr id="222" name="フローチャート: 判断 221"/>
        <xdr:cNvSpPr/>
      </xdr:nvSpPr>
      <xdr:spPr>
        <a:xfrm>
          <a:off x="9588500" y="1091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131699</xdr:rowOff>
    </xdr:from>
    <xdr:to>
      <xdr:col>46</xdr:col>
      <xdr:colOff>38100</xdr:colOff>
      <xdr:row>64</xdr:row>
      <xdr:rowOff>61849</xdr:rowOff>
    </xdr:to>
    <xdr:sp macro="" textlink="">
      <xdr:nvSpPr>
        <xdr:cNvPr id="223" name="フローチャート: 判断 222"/>
        <xdr:cNvSpPr/>
      </xdr:nvSpPr>
      <xdr:spPr>
        <a:xfrm>
          <a:off x="8699500" y="1093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127127</xdr:rowOff>
    </xdr:from>
    <xdr:to>
      <xdr:col>41</xdr:col>
      <xdr:colOff>101600</xdr:colOff>
      <xdr:row>64</xdr:row>
      <xdr:rowOff>57277</xdr:rowOff>
    </xdr:to>
    <xdr:sp macro="" textlink="">
      <xdr:nvSpPr>
        <xdr:cNvPr id="224" name="フローチャート: 判断 223"/>
        <xdr:cNvSpPr/>
      </xdr:nvSpPr>
      <xdr:spPr>
        <a:xfrm>
          <a:off x="7810500" y="1092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87503</xdr:rowOff>
    </xdr:from>
    <xdr:to>
      <xdr:col>55</xdr:col>
      <xdr:colOff>50800</xdr:colOff>
      <xdr:row>63</xdr:row>
      <xdr:rowOff>17653</xdr:rowOff>
    </xdr:to>
    <xdr:sp macro="" textlink="">
      <xdr:nvSpPr>
        <xdr:cNvPr id="230" name="楕円 229"/>
        <xdr:cNvSpPr/>
      </xdr:nvSpPr>
      <xdr:spPr>
        <a:xfrm>
          <a:off x="10426700" y="1071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110380</xdr:rowOff>
    </xdr:from>
    <xdr:ext cx="469744" cy="259045"/>
    <xdr:sp macro="" textlink="">
      <xdr:nvSpPr>
        <xdr:cNvPr id="231" name="【体育館・プール】&#10;一人当たり面積該当値テキスト"/>
        <xdr:cNvSpPr txBox="1"/>
      </xdr:nvSpPr>
      <xdr:spPr>
        <a:xfrm>
          <a:off x="10515600" y="1056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91694</xdr:rowOff>
    </xdr:from>
    <xdr:to>
      <xdr:col>50</xdr:col>
      <xdr:colOff>165100</xdr:colOff>
      <xdr:row>63</xdr:row>
      <xdr:rowOff>21844</xdr:rowOff>
    </xdr:to>
    <xdr:sp macro="" textlink="">
      <xdr:nvSpPr>
        <xdr:cNvPr id="232" name="楕円 231"/>
        <xdr:cNvSpPr/>
      </xdr:nvSpPr>
      <xdr:spPr>
        <a:xfrm>
          <a:off x="9588500" y="107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138303</xdr:rowOff>
    </xdr:from>
    <xdr:to>
      <xdr:col>55</xdr:col>
      <xdr:colOff>0</xdr:colOff>
      <xdr:row>62</xdr:row>
      <xdr:rowOff>142494</xdr:rowOff>
    </xdr:to>
    <xdr:cxnSp macro="">
      <xdr:nvCxnSpPr>
        <xdr:cNvPr id="233" name="直線コネクタ 232"/>
        <xdr:cNvCxnSpPr/>
      </xdr:nvCxnSpPr>
      <xdr:spPr>
        <a:xfrm flipV="1">
          <a:off x="9639300" y="10768203"/>
          <a:ext cx="8382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95885</xdr:rowOff>
    </xdr:from>
    <xdr:to>
      <xdr:col>46</xdr:col>
      <xdr:colOff>38100</xdr:colOff>
      <xdr:row>63</xdr:row>
      <xdr:rowOff>26035</xdr:rowOff>
    </xdr:to>
    <xdr:sp macro="" textlink="">
      <xdr:nvSpPr>
        <xdr:cNvPr id="234" name="楕円 233"/>
        <xdr:cNvSpPr/>
      </xdr:nvSpPr>
      <xdr:spPr>
        <a:xfrm>
          <a:off x="8699500" y="1072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142494</xdr:rowOff>
    </xdr:from>
    <xdr:to>
      <xdr:col>50</xdr:col>
      <xdr:colOff>114300</xdr:colOff>
      <xdr:row>62</xdr:row>
      <xdr:rowOff>146685</xdr:rowOff>
    </xdr:to>
    <xdr:cxnSp macro="">
      <xdr:nvCxnSpPr>
        <xdr:cNvPr id="235" name="直線コネクタ 234"/>
        <xdr:cNvCxnSpPr/>
      </xdr:nvCxnSpPr>
      <xdr:spPr>
        <a:xfrm flipV="1">
          <a:off x="8750300" y="10772394"/>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52832</xdr:rowOff>
    </xdr:from>
    <xdr:to>
      <xdr:col>41</xdr:col>
      <xdr:colOff>101600</xdr:colOff>
      <xdr:row>62</xdr:row>
      <xdr:rowOff>154432</xdr:rowOff>
    </xdr:to>
    <xdr:sp macro="" textlink="">
      <xdr:nvSpPr>
        <xdr:cNvPr id="236" name="楕円 235"/>
        <xdr:cNvSpPr/>
      </xdr:nvSpPr>
      <xdr:spPr>
        <a:xfrm>
          <a:off x="7810500" y="1068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103632</xdr:rowOff>
    </xdr:from>
    <xdr:to>
      <xdr:col>45</xdr:col>
      <xdr:colOff>177800</xdr:colOff>
      <xdr:row>62</xdr:row>
      <xdr:rowOff>146685</xdr:rowOff>
    </xdr:to>
    <xdr:cxnSp macro="">
      <xdr:nvCxnSpPr>
        <xdr:cNvPr id="237" name="直線コネクタ 236"/>
        <xdr:cNvCxnSpPr/>
      </xdr:nvCxnSpPr>
      <xdr:spPr>
        <a:xfrm>
          <a:off x="7861300" y="10733532"/>
          <a:ext cx="889000" cy="4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30878</xdr:rowOff>
    </xdr:from>
    <xdr:ext cx="469744" cy="259045"/>
    <xdr:sp macro="" textlink="">
      <xdr:nvSpPr>
        <xdr:cNvPr id="238" name="n_1aveValue【体育館・プール】&#10;一人当たり面積"/>
        <xdr:cNvSpPr txBox="1"/>
      </xdr:nvSpPr>
      <xdr:spPr>
        <a:xfrm>
          <a:off x="9391727" y="1100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52976</xdr:rowOff>
    </xdr:from>
    <xdr:ext cx="469744" cy="259045"/>
    <xdr:sp macro="" textlink="">
      <xdr:nvSpPr>
        <xdr:cNvPr id="239" name="n_2aveValue【体育館・プール】&#10;一人当たり面積"/>
        <xdr:cNvSpPr txBox="1"/>
      </xdr:nvSpPr>
      <xdr:spPr>
        <a:xfrm>
          <a:off x="8515427" y="1102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48404</xdr:rowOff>
    </xdr:from>
    <xdr:ext cx="469744" cy="259045"/>
    <xdr:sp macro="" textlink="">
      <xdr:nvSpPr>
        <xdr:cNvPr id="240" name="n_3aveValue【体育館・プール】&#10;一人当たり面積"/>
        <xdr:cNvSpPr txBox="1"/>
      </xdr:nvSpPr>
      <xdr:spPr>
        <a:xfrm>
          <a:off x="7626427" y="1102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38371</xdr:rowOff>
    </xdr:from>
    <xdr:ext cx="469744" cy="259045"/>
    <xdr:sp macro="" textlink="">
      <xdr:nvSpPr>
        <xdr:cNvPr id="241" name="n_1mainValue【体育館・プール】&#10;一人当たり面積"/>
        <xdr:cNvSpPr txBox="1"/>
      </xdr:nvSpPr>
      <xdr:spPr>
        <a:xfrm>
          <a:off x="9391727" y="10496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42562</xdr:rowOff>
    </xdr:from>
    <xdr:ext cx="469744" cy="259045"/>
    <xdr:sp macro="" textlink="">
      <xdr:nvSpPr>
        <xdr:cNvPr id="242" name="n_2mainValue【体育館・プール】&#10;一人当たり面積"/>
        <xdr:cNvSpPr txBox="1"/>
      </xdr:nvSpPr>
      <xdr:spPr>
        <a:xfrm>
          <a:off x="8515427" y="1050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170959</xdr:rowOff>
    </xdr:from>
    <xdr:ext cx="469744" cy="259045"/>
    <xdr:sp macro="" textlink="">
      <xdr:nvSpPr>
        <xdr:cNvPr id="243" name="n_3mainValue【体育館・プール】&#10;一人当たり面積"/>
        <xdr:cNvSpPr txBox="1"/>
      </xdr:nvSpPr>
      <xdr:spPr>
        <a:xfrm>
          <a:off x="7626427" y="10457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4" name="テキスト ボックス 25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5" name="直線コネクタ 25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6" name="テキスト ボックス 25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7" name="直線コネクタ 25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8" name="テキスト ボックス 25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9" name="直線コネクタ 25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0" name="テキスト ボックス 25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1" name="直線コネクタ 26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2" name="テキスト ボックス 26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3" name="直線コネクタ 26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4" name="テキスト ボックス 26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6" name="テキスト ボックス 26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86</xdr:row>
      <xdr:rowOff>9525</xdr:rowOff>
    </xdr:to>
    <xdr:cxnSp macro="">
      <xdr:nvCxnSpPr>
        <xdr:cNvPr id="268" name="直線コネクタ 267"/>
        <xdr:cNvCxnSpPr/>
      </xdr:nvCxnSpPr>
      <xdr:spPr>
        <a:xfrm flipV="1">
          <a:off x="4634865" y="1334452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13352</xdr:rowOff>
    </xdr:from>
    <xdr:ext cx="405111" cy="259045"/>
    <xdr:sp macro="" textlink="">
      <xdr:nvSpPr>
        <xdr:cNvPr id="269" name="【福祉施設】&#10;有形固定資産減価償却率最小値テキスト"/>
        <xdr:cNvSpPr txBox="1"/>
      </xdr:nvSpPr>
      <xdr:spPr>
        <a:xfrm>
          <a:off x="4673600" y="1475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xdr:rowOff>
    </xdr:from>
    <xdr:to>
      <xdr:col>24</xdr:col>
      <xdr:colOff>152400</xdr:colOff>
      <xdr:row>86</xdr:row>
      <xdr:rowOff>9525</xdr:rowOff>
    </xdr:to>
    <xdr:cxnSp macro="">
      <xdr:nvCxnSpPr>
        <xdr:cNvPr id="270" name="直線コネクタ 269"/>
        <xdr:cNvCxnSpPr/>
      </xdr:nvCxnSpPr>
      <xdr:spPr>
        <a:xfrm>
          <a:off x="4546600" y="1475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71" name="【福祉施設】&#10;有形固定資産減価償却率最大値テキスト"/>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72" name="直線コネクタ 271"/>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80663</xdr:rowOff>
    </xdr:from>
    <xdr:ext cx="405111" cy="259045"/>
    <xdr:sp macro="" textlink="">
      <xdr:nvSpPr>
        <xdr:cNvPr id="273" name="【福祉施設】&#10;有形固定資産減価償却率平均値テキスト"/>
        <xdr:cNvSpPr txBox="1"/>
      </xdr:nvSpPr>
      <xdr:spPr>
        <a:xfrm>
          <a:off x="4673600" y="139681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57786</xdr:rowOff>
    </xdr:from>
    <xdr:to>
      <xdr:col>24</xdr:col>
      <xdr:colOff>114300</xdr:colOff>
      <xdr:row>82</xdr:row>
      <xdr:rowOff>159386</xdr:rowOff>
    </xdr:to>
    <xdr:sp macro="" textlink="">
      <xdr:nvSpPr>
        <xdr:cNvPr id="274" name="フローチャート: 判断 273"/>
        <xdr:cNvSpPr/>
      </xdr:nvSpPr>
      <xdr:spPr>
        <a:xfrm>
          <a:off x="45847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101600</xdr:rowOff>
    </xdr:from>
    <xdr:to>
      <xdr:col>20</xdr:col>
      <xdr:colOff>38100</xdr:colOff>
      <xdr:row>83</xdr:row>
      <xdr:rowOff>31750</xdr:rowOff>
    </xdr:to>
    <xdr:sp macro="" textlink="">
      <xdr:nvSpPr>
        <xdr:cNvPr id="275" name="フローチャート: 判断 274"/>
        <xdr:cNvSpPr/>
      </xdr:nvSpPr>
      <xdr:spPr>
        <a:xfrm>
          <a:off x="3746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74930</xdr:rowOff>
    </xdr:from>
    <xdr:to>
      <xdr:col>15</xdr:col>
      <xdr:colOff>101600</xdr:colOff>
      <xdr:row>83</xdr:row>
      <xdr:rowOff>5080</xdr:rowOff>
    </xdr:to>
    <xdr:sp macro="" textlink="">
      <xdr:nvSpPr>
        <xdr:cNvPr id="276" name="フローチャート: 判断 275"/>
        <xdr:cNvSpPr/>
      </xdr:nvSpPr>
      <xdr:spPr>
        <a:xfrm>
          <a:off x="2857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170180</xdr:rowOff>
    </xdr:from>
    <xdr:to>
      <xdr:col>10</xdr:col>
      <xdr:colOff>165100</xdr:colOff>
      <xdr:row>83</xdr:row>
      <xdr:rowOff>100330</xdr:rowOff>
    </xdr:to>
    <xdr:sp macro="" textlink="">
      <xdr:nvSpPr>
        <xdr:cNvPr id="277" name="フローチャート: 判断 276"/>
        <xdr:cNvSpPr/>
      </xdr:nvSpPr>
      <xdr:spPr>
        <a:xfrm>
          <a:off x="196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46355</xdr:rowOff>
    </xdr:from>
    <xdr:to>
      <xdr:col>24</xdr:col>
      <xdr:colOff>114300</xdr:colOff>
      <xdr:row>85</xdr:row>
      <xdr:rowOff>147955</xdr:rowOff>
    </xdr:to>
    <xdr:sp macro="" textlink="">
      <xdr:nvSpPr>
        <xdr:cNvPr id="283" name="楕円 282"/>
        <xdr:cNvSpPr/>
      </xdr:nvSpPr>
      <xdr:spPr>
        <a:xfrm>
          <a:off x="4584700" y="1461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132732</xdr:rowOff>
    </xdr:from>
    <xdr:ext cx="405111" cy="259045"/>
    <xdr:sp macro="" textlink="">
      <xdr:nvSpPr>
        <xdr:cNvPr id="284" name="【福祉施設】&#10;有形固定資産減価償却率該当値テキスト"/>
        <xdr:cNvSpPr txBox="1"/>
      </xdr:nvSpPr>
      <xdr:spPr>
        <a:xfrm>
          <a:off x="4673600" y="14534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88264</xdr:rowOff>
    </xdr:from>
    <xdr:to>
      <xdr:col>20</xdr:col>
      <xdr:colOff>38100</xdr:colOff>
      <xdr:row>86</xdr:row>
      <xdr:rowOff>18414</xdr:rowOff>
    </xdr:to>
    <xdr:sp macro="" textlink="">
      <xdr:nvSpPr>
        <xdr:cNvPr id="285" name="楕円 284"/>
        <xdr:cNvSpPr/>
      </xdr:nvSpPr>
      <xdr:spPr>
        <a:xfrm>
          <a:off x="3746500" y="1466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97155</xdr:rowOff>
    </xdr:from>
    <xdr:to>
      <xdr:col>24</xdr:col>
      <xdr:colOff>63500</xdr:colOff>
      <xdr:row>85</xdr:row>
      <xdr:rowOff>139064</xdr:rowOff>
    </xdr:to>
    <xdr:cxnSp macro="">
      <xdr:nvCxnSpPr>
        <xdr:cNvPr id="286" name="直線コネクタ 285"/>
        <xdr:cNvCxnSpPr/>
      </xdr:nvCxnSpPr>
      <xdr:spPr>
        <a:xfrm flipV="1">
          <a:off x="3797300" y="14670405"/>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170180</xdr:rowOff>
    </xdr:from>
    <xdr:to>
      <xdr:col>10</xdr:col>
      <xdr:colOff>165100</xdr:colOff>
      <xdr:row>86</xdr:row>
      <xdr:rowOff>100330</xdr:rowOff>
    </xdr:to>
    <xdr:sp macro="" textlink="">
      <xdr:nvSpPr>
        <xdr:cNvPr id="287" name="楕円 286"/>
        <xdr:cNvSpPr/>
      </xdr:nvSpPr>
      <xdr:spPr>
        <a:xfrm>
          <a:off x="1968500" y="1474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48277</xdr:rowOff>
    </xdr:from>
    <xdr:ext cx="405111" cy="259045"/>
    <xdr:sp macro="" textlink="">
      <xdr:nvSpPr>
        <xdr:cNvPr id="288" name="n_1aveValue【福祉施設】&#10;有形固定資産減価償却率"/>
        <xdr:cNvSpPr txBox="1"/>
      </xdr:nvSpPr>
      <xdr:spPr>
        <a:xfrm>
          <a:off x="35820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21607</xdr:rowOff>
    </xdr:from>
    <xdr:ext cx="405111" cy="259045"/>
    <xdr:sp macro="" textlink="">
      <xdr:nvSpPr>
        <xdr:cNvPr id="289" name="n_2aveValue【福祉施設】&#10;有形固定資産減価償却率"/>
        <xdr:cNvSpPr txBox="1"/>
      </xdr:nvSpPr>
      <xdr:spPr>
        <a:xfrm>
          <a:off x="2705744" y="1390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116857</xdr:rowOff>
    </xdr:from>
    <xdr:ext cx="405111" cy="259045"/>
    <xdr:sp macro="" textlink="">
      <xdr:nvSpPr>
        <xdr:cNvPr id="290" name="n_3aveValue【福祉施設】&#10;有形固定資産減価償却率"/>
        <xdr:cNvSpPr txBox="1"/>
      </xdr:nvSpPr>
      <xdr:spPr>
        <a:xfrm>
          <a:off x="1816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9541</xdr:rowOff>
    </xdr:from>
    <xdr:ext cx="405111" cy="259045"/>
    <xdr:sp macro="" textlink="">
      <xdr:nvSpPr>
        <xdr:cNvPr id="291" name="n_1mainValue【福祉施設】&#10;有形固定資産減価償却率"/>
        <xdr:cNvSpPr txBox="1"/>
      </xdr:nvSpPr>
      <xdr:spPr>
        <a:xfrm>
          <a:off x="3582044" y="1475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91457</xdr:rowOff>
    </xdr:from>
    <xdr:ext cx="405111" cy="259045"/>
    <xdr:sp macro="" textlink="">
      <xdr:nvSpPr>
        <xdr:cNvPr id="292" name="n_3mainValue【福祉施設】&#10;有形固定資産減価償却率"/>
        <xdr:cNvSpPr txBox="1"/>
      </xdr:nvSpPr>
      <xdr:spPr>
        <a:xfrm>
          <a:off x="1816744" y="1483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3" name="正方形/長方形 29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4" name="正方形/長方形 29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5" name="正方形/長方形 29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6" name="正方形/長方形 29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7" name="正方形/長方形 29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8" name="正方形/長方形 29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9" name="正方形/長方形 29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0" name="正方形/長方形 29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1" name="テキスト ボックス 30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2" name="直線コネクタ 30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3" name="直線コネクタ 302"/>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4" name="テキスト ボックス 303"/>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5" name="直線コネクタ 304"/>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6" name="テキスト ボックス 305"/>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7" name="直線コネクタ 306"/>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8" name="テキスト ボックス 307"/>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09" name="直線コネクタ 308"/>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0" name="テキスト ボックス 309"/>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1" name="直線コネクタ 310"/>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2" name="テキスト ボックス 311"/>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3" name="直線コネクタ 312"/>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4" name="テキスト ボックス 313"/>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6" name="テキスト ボックス 31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44631</xdr:rowOff>
    </xdr:from>
    <xdr:to>
      <xdr:col>54</xdr:col>
      <xdr:colOff>189865</xdr:colOff>
      <xdr:row>86</xdr:row>
      <xdr:rowOff>158931</xdr:rowOff>
    </xdr:to>
    <xdr:cxnSp macro="">
      <xdr:nvCxnSpPr>
        <xdr:cNvPr id="318" name="直線コネクタ 317"/>
        <xdr:cNvCxnSpPr/>
      </xdr:nvCxnSpPr>
      <xdr:spPr>
        <a:xfrm flipV="1">
          <a:off x="10476865" y="1341773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19" name="【福祉施設】&#10;一人当たり面積最小値テキスト"/>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20" name="直線コネクタ 319"/>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162758</xdr:rowOff>
    </xdr:from>
    <xdr:ext cx="469744" cy="259045"/>
    <xdr:sp macro="" textlink="">
      <xdr:nvSpPr>
        <xdr:cNvPr id="321" name="【福祉施設】&#10;一人当たり面積最大値テキスト"/>
        <xdr:cNvSpPr txBox="1"/>
      </xdr:nvSpPr>
      <xdr:spPr>
        <a:xfrm>
          <a:off x="10515600" y="1319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44631</xdr:rowOff>
    </xdr:from>
    <xdr:to>
      <xdr:col>55</xdr:col>
      <xdr:colOff>88900</xdr:colOff>
      <xdr:row>78</xdr:row>
      <xdr:rowOff>44631</xdr:rowOff>
    </xdr:to>
    <xdr:cxnSp macro="">
      <xdr:nvCxnSpPr>
        <xdr:cNvPr id="322" name="直線コネクタ 321"/>
        <xdr:cNvCxnSpPr/>
      </xdr:nvCxnSpPr>
      <xdr:spPr>
        <a:xfrm>
          <a:off x="10388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151872</xdr:rowOff>
    </xdr:from>
    <xdr:ext cx="469744" cy="259045"/>
    <xdr:sp macro="" textlink="">
      <xdr:nvSpPr>
        <xdr:cNvPr id="323" name="【福祉施設】&#10;一人当たり面積平均値テキスト"/>
        <xdr:cNvSpPr txBox="1"/>
      </xdr:nvSpPr>
      <xdr:spPr>
        <a:xfrm>
          <a:off x="10515600" y="14553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1995</xdr:rowOff>
    </xdr:from>
    <xdr:to>
      <xdr:col>55</xdr:col>
      <xdr:colOff>50800</xdr:colOff>
      <xdr:row>85</xdr:row>
      <xdr:rowOff>103595</xdr:rowOff>
    </xdr:to>
    <xdr:sp macro="" textlink="">
      <xdr:nvSpPr>
        <xdr:cNvPr id="324" name="フローチャート: 判断 323"/>
        <xdr:cNvSpPr/>
      </xdr:nvSpPr>
      <xdr:spPr>
        <a:xfrm>
          <a:off x="104267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15058</xdr:rowOff>
    </xdr:from>
    <xdr:to>
      <xdr:col>50</xdr:col>
      <xdr:colOff>165100</xdr:colOff>
      <xdr:row>85</xdr:row>
      <xdr:rowOff>116658</xdr:rowOff>
    </xdr:to>
    <xdr:sp macro="" textlink="">
      <xdr:nvSpPr>
        <xdr:cNvPr id="325" name="フローチャート: 判断 324"/>
        <xdr:cNvSpPr/>
      </xdr:nvSpPr>
      <xdr:spPr>
        <a:xfrm>
          <a:off x="9588500" y="145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34652</xdr:rowOff>
    </xdr:from>
    <xdr:to>
      <xdr:col>46</xdr:col>
      <xdr:colOff>38100</xdr:colOff>
      <xdr:row>85</xdr:row>
      <xdr:rowOff>136252</xdr:rowOff>
    </xdr:to>
    <xdr:sp macro="" textlink="">
      <xdr:nvSpPr>
        <xdr:cNvPr id="326" name="フローチャート: 判断 325"/>
        <xdr:cNvSpPr/>
      </xdr:nvSpPr>
      <xdr:spPr>
        <a:xfrm>
          <a:off x="8699500" y="1460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28121</xdr:rowOff>
    </xdr:from>
    <xdr:to>
      <xdr:col>41</xdr:col>
      <xdr:colOff>101600</xdr:colOff>
      <xdr:row>85</xdr:row>
      <xdr:rowOff>129721</xdr:rowOff>
    </xdr:to>
    <xdr:sp macro="" textlink="">
      <xdr:nvSpPr>
        <xdr:cNvPr id="327" name="フローチャート: 判断 326"/>
        <xdr:cNvSpPr/>
      </xdr:nvSpPr>
      <xdr:spPr>
        <a:xfrm>
          <a:off x="7810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165281</xdr:rowOff>
    </xdr:from>
    <xdr:to>
      <xdr:col>55</xdr:col>
      <xdr:colOff>50800</xdr:colOff>
      <xdr:row>78</xdr:row>
      <xdr:rowOff>95431</xdr:rowOff>
    </xdr:to>
    <xdr:sp macro="" textlink="">
      <xdr:nvSpPr>
        <xdr:cNvPr id="333" name="楕円 332"/>
        <xdr:cNvSpPr/>
      </xdr:nvSpPr>
      <xdr:spPr>
        <a:xfrm>
          <a:off x="10426700" y="1336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118308</xdr:rowOff>
    </xdr:from>
    <xdr:ext cx="469744" cy="259045"/>
    <xdr:sp macro="" textlink="">
      <xdr:nvSpPr>
        <xdr:cNvPr id="334" name="【福祉施設】&#10;一人当たり面積該当値テキスト"/>
        <xdr:cNvSpPr txBox="1"/>
      </xdr:nvSpPr>
      <xdr:spPr>
        <a:xfrm>
          <a:off x="10515600" y="13319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16692</xdr:rowOff>
    </xdr:from>
    <xdr:to>
      <xdr:col>50</xdr:col>
      <xdr:colOff>165100</xdr:colOff>
      <xdr:row>78</xdr:row>
      <xdr:rowOff>118292</xdr:rowOff>
    </xdr:to>
    <xdr:sp macro="" textlink="">
      <xdr:nvSpPr>
        <xdr:cNvPr id="335" name="楕円 334"/>
        <xdr:cNvSpPr/>
      </xdr:nvSpPr>
      <xdr:spPr>
        <a:xfrm>
          <a:off x="9588500" y="1338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44631</xdr:rowOff>
    </xdr:from>
    <xdr:to>
      <xdr:col>55</xdr:col>
      <xdr:colOff>0</xdr:colOff>
      <xdr:row>78</xdr:row>
      <xdr:rowOff>67492</xdr:rowOff>
    </xdr:to>
    <xdr:cxnSp macro="">
      <xdr:nvCxnSpPr>
        <xdr:cNvPr id="336" name="直線コネクタ 335"/>
        <xdr:cNvCxnSpPr/>
      </xdr:nvCxnSpPr>
      <xdr:spPr>
        <a:xfrm flipV="1">
          <a:off x="9639300" y="13417731"/>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52614</xdr:rowOff>
    </xdr:from>
    <xdr:to>
      <xdr:col>41</xdr:col>
      <xdr:colOff>101600</xdr:colOff>
      <xdr:row>78</xdr:row>
      <xdr:rowOff>154214</xdr:rowOff>
    </xdr:to>
    <xdr:sp macro="" textlink="">
      <xdr:nvSpPr>
        <xdr:cNvPr id="337" name="楕円 336"/>
        <xdr:cNvSpPr/>
      </xdr:nvSpPr>
      <xdr:spPr>
        <a:xfrm>
          <a:off x="7810500" y="1342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107785</xdr:rowOff>
    </xdr:from>
    <xdr:ext cx="469744" cy="259045"/>
    <xdr:sp macro="" textlink="">
      <xdr:nvSpPr>
        <xdr:cNvPr id="338" name="n_1aveValue【福祉施設】&#10;一人当たり面積"/>
        <xdr:cNvSpPr txBox="1"/>
      </xdr:nvSpPr>
      <xdr:spPr>
        <a:xfrm>
          <a:off x="9391727" y="1468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152779</xdr:rowOff>
    </xdr:from>
    <xdr:ext cx="469744" cy="259045"/>
    <xdr:sp macro="" textlink="">
      <xdr:nvSpPr>
        <xdr:cNvPr id="339" name="n_2aveValue【福祉施設】&#10;一人当たり面積"/>
        <xdr:cNvSpPr txBox="1"/>
      </xdr:nvSpPr>
      <xdr:spPr>
        <a:xfrm>
          <a:off x="8515427" y="1438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120848</xdr:rowOff>
    </xdr:from>
    <xdr:ext cx="469744" cy="259045"/>
    <xdr:sp macro="" textlink="">
      <xdr:nvSpPr>
        <xdr:cNvPr id="340" name="n_3aveValue【福祉施設】&#10;一人当たり面積"/>
        <xdr:cNvSpPr txBox="1"/>
      </xdr:nvSpPr>
      <xdr:spPr>
        <a:xfrm>
          <a:off x="7626427" y="146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76</xdr:row>
      <xdr:rowOff>134819</xdr:rowOff>
    </xdr:from>
    <xdr:ext cx="469744" cy="259045"/>
    <xdr:sp macro="" textlink="">
      <xdr:nvSpPr>
        <xdr:cNvPr id="341" name="n_1mainValue【福祉施設】&#10;一人当たり面積"/>
        <xdr:cNvSpPr txBox="1"/>
      </xdr:nvSpPr>
      <xdr:spPr>
        <a:xfrm>
          <a:off x="9391727" y="1316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76</xdr:row>
      <xdr:rowOff>170741</xdr:rowOff>
    </xdr:from>
    <xdr:ext cx="469744" cy="259045"/>
    <xdr:sp macro="" textlink="">
      <xdr:nvSpPr>
        <xdr:cNvPr id="342" name="n_3mainValue【福祉施設】&#10;一人当たり面積"/>
        <xdr:cNvSpPr txBox="1"/>
      </xdr:nvSpPr>
      <xdr:spPr>
        <a:xfrm>
          <a:off x="7626427" y="13200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3" name="正方形/長方形 34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4" name="正方形/長方形 34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5" name="正方形/長方形 34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6" name="正方形/長方形 34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7" name="正方形/長方形 34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8" name="正方形/長方形 34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9" name="正方形/長方形 34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0" name="正方形/長方形 34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1" name="テキスト ボックス 35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2" name="直線コネクタ 35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3" name="直線コネクタ 35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4" name="テキスト ボックス 353"/>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5" name="直線コネクタ 35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6" name="テキスト ボックス 35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57" name="直線コネクタ 35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58" name="テキスト ボックス 35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59" name="直線コネクタ 35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0" name="テキスト ボックス 35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1" name="直線コネクタ 36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2" name="テキスト ボックス 36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3" name="直線コネクタ 36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4" name="テキスト ボックス 363"/>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5" name="直線コネクタ 36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6" name="テキスト ボックス 36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128451</xdr:rowOff>
    </xdr:from>
    <xdr:to>
      <xdr:col>24</xdr:col>
      <xdr:colOff>62865</xdr:colOff>
      <xdr:row>108</xdr:row>
      <xdr:rowOff>79466</xdr:rowOff>
    </xdr:to>
    <xdr:cxnSp macro="">
      <xdr:nvCxnSpPr>
        <xdr:cNvPr id="368" name="直線コネクタ 367"/>
        <xdr:cNvCxnSpPr/>
      </xdr:nvCxnSpPr>
      <xdr:spPr>
        <a:xfrm flipV="1">
          <a:off x="4634865" y="17102001"/>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83293</xdr:rowOff>
    </xdr:from>
    <xdr:ext cx="340478" cy="259045"/>
    <xdr:sp macro="" textlink="">
      <xdr:nvSpPr>
        <xdr:cNvPr id="369" name="【市民会館】&#10;有形固定資産減価償却率最小値テキスト"/>
        <xdr:cNvSpPr txBox="1"/>
      </xdr:nvSpPr>
      <xdr:spPr>
        <a:xfrm>
          <a:off x="4673600" y="1859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79466</xdr:rowOff>
    </xdr:from>
    <xdr:to>
      <xdr:col>24</xdr:col>
      <xdr:colOff>152400</xdr:colOff>
      <xdr:row>108</xdr:row>
      <xdr:rowOff>79466</xdr:rowOff>
    </xdr:to>
    <xdr:cxnSp macro="">
      <xdr:nvCxnSpPr>
        <xdr:cNvPr id="370" name="直線コネクタ 369"/>
        <xdr:cNvCxnSpPr/>
      </xdr:nvCxnSpPr>
      <xdr:spPr>
        <a:xfrm>
          <a:off x="4546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75128</xdr:rowOff>
    </xdr:from>
    <xdr:ext cx="405111" cy="259045"/>
    <xdr:sp macro="" textlink="">
      <xdr:nvSpPr>
        <xdr:cNvPr id="371" name="【市民会館】&#10;有形固定資産減価償却率最大値テキスト"/>
        <xdr:cNvSpPr txBox="1"/>
      </xdr:nvSpPr>
      <xdr:spPr>
        <a:xfrm>
          <a:off x="4673600" y="1687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128451</xdr:rowOff>
    </xdr:from>
    <xdr:to>
      <xdr:col>24</xdr:col>
      <xdr:colOff>152400</xdr:colOff>
      <xdr:row>99</xdr:row>
      <xdr:rowOff>128451</xdr:rowOff>
    </xdr:to>
    <xdr:cxnSp macro="">
      <xdr:nvCxnSpPr>
        <xdr:cNvPr id="372" name="直線コネクタ 371"/>
        <xdr:cNvCxnSpPr/>
      </xdr:nvCxnSpPr>
      <xdr:spPr>
        <a:xfrm>
          <a:off x="4546600" y="1710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3827</xdr:rowOff>
    </xdr:from>
    <xdr:ext cx="405111" cy="259045"/>
    <xdr:sp macro="" textlink="">
      <xdr:nvSpPr>
        <xdr:cNvPr id="373" name="【市民会館】&#10;有形固定資産減価償却率平均値テキスト"/>
        <xdr:cNvSpPr txBox="1"/>
      </xdr:nvSpPr>
      <xdr:spPr>
        <a:xfrm>
          <a:off x="4673600" y="1783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25400</xdr:rowOff>
    </xdr:from>
    <xdr:to>
      <xdr:col>24</xdr:col>
      <xdr:colOff>114300</xdr:colOff>
      <xdr:row>104</xdr:row>
      <xdr:rowOff>127000</xdr:rowOff>
    </xdr:to>
    <xdr:sp macro="" textlink="">
      <xdr:nvSpPr>
        <xdr:cNvPr id="374" name="フローチャート: 判断 373"/>
        <xdr:cNvSpPr/>
      </xdr:nvSpPr>
      <xdr:spPr>
        <a:xfrm>
          <a:off x="45847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35198</xdr:rowOff>
    </xdr:from>
    <xdr:to>
      <xdr:col>20</xdr:col>
      <xdr:colOff>38100</xdr:colOff>
      <xdr:row>104</xdr:row>
      <xdr:rowOff>136798</xdr:rowOff>
    </xdr:to>
    <xdr:sp macro="" textlink="">
      <xdr:nvSpPr>
        <xdr:cNvPr id="375" name="フローチャート: 判断 374"/>
        <xdr:cNvSpPr/>
      </xdr:nvSpPr>
      <xdr:spPr>
        <a:xfrm>
          <a:off x="3746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20501</xdr:rowOff>
    </xdr:from>
    <xdr:to>
      <xdr:col>15</xdr:col>
      <xdr:colOff>101600</xdr:colOff>
      <xdr:row>104</xdr:row>
      <xdr:rowOff>122101</xdr:rowOff>
    </xdr:to>
    <xdr:sp macro="" textlink="">
      <xdr:nvSpPr>
        <xdr:cNvPr id="376" name="フローチャート: 判断 375"/>
        <xdr:cNvSpPr/>
      </xdr:nvSpPr>
      <xdr:spPr>
        <a:xfrm>
          <a:off x="2857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377" name="フローチャート: 判断 376"/>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8" name="テキスト ボックス 37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9" name="テキスト ボックス 37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0" name="テキスト ボックス 37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1" name="テキスト ボックス 38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2" name="テキスト ボックス 38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110308</xdr:rowOff>
    </xdr:from>
    <xdr:to>
      <xdr:col>24</xdr:col>
      <xdr:colOff>114300</xdr:colOff>
      <xdr:row>104</xdr:row>
      <xdr:rowOff>40458</xdr:rowOff>
    </xdr:to>
    <xdr:sp macro="" textlink="">
      <xdr:nvSpPr>
        <xdr:cNvPr id="383" name="楕円 382"/>
        <xdr:cNvSpPr/>
      </xdr:nvSpPr>
      <xdr:spPr>
        <a:xfrm>
          <a:off x="4584700" y="1776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133185</xdr:rowOff>
    </xdr:from>
    <xdr:ext cx="405111" cy="259045"/>
    <xdr:sp macro="" textlink="">
      <xdr:nvSpPr>
        <xdr:cNvPr id="384" name="【市民会館】&#10;有形固定資産減価償却率該当値テキスト"/>
        <xdr:cNvSpPr txBox="1"/>
      </xdr:nvSpPr>
      <xdr:spPr>
        <a:xfrm>
          <a:off x="4673600" y="17621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139700</xdr:rowOff>
    </xdr:from>
    <xdr:to>
      <xdr:col>20</xdr:col>
      <xdr:colOff>38100</xdr:colOff>
      <xdr:row>104</xdr:row>
      <xdr:rowOff>69850</xdr:rowOff>
    </xdr:to>
    <xdr:sp macro="" textlink="">
      <xdr:nvSpPr>
        <xdr:cNvPr id="385" name="楕円 384"/>
        <xdr:cNvSpPr/>
      </xdr:nvSpPr>
      <xdr:spPr>
        <a:xfrm>
          <a:off x="3746500" y="177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161108</xdr:rowOff>
    </xdr:from>
    <xdr:to>
      <xdr:col>24</xdr:col>
      <xdr:colOff>63500</xdr:colOff>
      <xdr:row>104</xdr:row>
      <xdr:rowOff>19050</xdr:rowOff>
    </xdr:to>
    <xdr:cxnSp macro="">
      <xdr:nvCxnSpPr>
        <xdr:cNvPr id="386" name="直線コネクタ 385"/>
        <xdr:cNvCxnSpPr/>
      </xdr:nvCxnSpPr>
      <xdr:spPr>
        <a:xfrm flipV="1">
          <a:off x="3797300" y="17820458"/>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165826</xdr:rowOff>
    </xdr:from>
    <xdr:to>
      <xdr:col>15</xdr:col>
      <xdr:colOff>101600</xdr:colOff>
      <xdr:row>104</xdr:row>
      <xdr:rowOff>95976</xdr:rowOff>
    </xdr:to>
    <xdr:sp macro="" textlink="">
      <xdr:nvSpPr>
        <xdr:cNvPr id="387" name="楕円 386"/>
        <xdr:cNvSpPr/>
      </xdr:nvSpPr>
      <xdr:spPr>
        <a:xfrm>
          <a:off x="2857500" y="1782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19050</xdr:rowOff>
    </xdr:from>
    <xdr:to>
      <xdr:col>19</xdr:col>
      <xdr:colOff>177800</xdr:colOff>
      <xdr:row>104</xdr:row>
      <xdr:rowOff>45176</xdr:rowOff>
    </xdr:to>
    <xdr:cxnSp macro="">
      <xdr:nvCxnSpPr>
        <xdr:cNvPr id="388" name="直線コネクタ 387"/>
        <xdr:cNvCxnSpPr/>
      </xdr:nvCxnSpPr>
      <xdr:spPr>
        <a:xfrm flipV="1">
          <a:off x="2908300" y="1784985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147864</xdr:rowOff>
    </xdr:from>
    <xdr:to>
      <xdr:col>10</xdr:col>
      <xdr:colOff>165100</xdr:colOff>
      <xdr:row>104</xdr:row>
      <xdr:rowOff>78014</xdr:rowOff>
    </xdr:to>
    <xdr:sp macro="" textlink="">
      <xdr:nvSpPr>
        <xdr:cNvPr id="389" name="楕円 388"/>
        <xdr:cNvSpPr/>
      </xdr:nvSpPr>
      <xdr:spPr>
        <a:xfrm>
          <a:off x="1968500" y="1780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27214</xdr:rowOff>
    </xdr:from>
    <xdr:to>
      <xdr:col>15</xdr:col>
      <xdr:colOff>50800</xdr:colOff>
      <xdr:row>104</xdr:row>
      <xdr:rowOff>45176</xdr:rowOff>
    </xdr:to>
    <xdr:cxnSp macro="">
      <xdr:nvCxnSpPr>
        <xdr:cNvPr id="390" name="直線コネクタ 389"/>
        <xdr:cNvCxnSpPr/>
      </xdr:nvCxnSpPr>
      <xdr:spPr>
        <a:xfrm>
          <a:off x="2019300" y="17858014"/>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127925</xdr:rowOff>
    </xdr:from>
    <xdr:ext cx="405111" cy="259045"/>
    <xdr:sp macro="" textlink="">
      <xdr:nvSpPr>
        <xdr:cNvPr id="391" name="n_1aveValue【市民会館】&#10;有形固定資産減価償却率"/>
        <xdr:cNvSpPr txBox="1"/>
      </xdr:nvSpPr>
      <xdr:spPr>
        <a:xfrm>
          <a:off x="3582044"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113228</xdr:rowOff>
    </xdr:from>
    <xdr:ext cx="405111" cy="259045"/>
    <xdr:sp macro="" textlink="">
      <xdr:nvSpPr>
        <xdr:cNvPr id="392" name="n_2aveValue【市民会館】&#10;有形固定資産減価償却率"/>
        <xdr:cNvSpPr txBox="1"/>
      </xdr:nvSpPr>
      <xdr:spPr>
        <a:xfrm>
          <a:off x="2705744"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108329</xdr:rowOff>
    </xdr:from>
    <xdr:ext cx="405111" cy="259045"/>
    <xdr:sp macro="" textlink="">
      <xdr:nvSpPr>
        <xdr:cNvPr id="393" name="n_3aveValue【市民会館】&#10;有形固定資産減価償却率"/>
        <xdr:cNvSpPr txBox="1"/>
      </xdr:nvSpPr>
      <xdr:spPr>
        <a:xfrm>
          <a:off x="1816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86377</xdr:rowOff>
    </xdr:from>
    <xdr:ext cx="405111" cy="259045"/>
    <xdr:sp macro="" textlink="">
      <xdr:nvSpPr>
        <xdr:cNvPr id="394" name="n_1mainValue【市民会館】&#10;有形固定資産減価償却率"/>
        <xdr:cNvSpPr txBox="1"/>
      </xdr:nvSpPr>
      <xdr:spPr>
        <a:xfrm>
          <a:off x="3582044"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112503</xdr:rowOff>
    </xdr:from>
    <xdr:ext cx="405111" cy="259045"/>
    <xdr:sp macro="" textlink="">
      <xdr:nvSpPr>
        <xdr:cNvPr id="395" name="n_2mainValue【市民会館】&#10;有形固定資産減価償却率"/>
        <xdr:cNvSpPr txBox="1"/>
      </xdr:nvSpPr>
      <xdr:spPr>
        <a:xfrm>
          <a:off x="2705744" y="1760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94541</xdr:rowOff>
    </xdr:from>
    <xdr:ext cx="405111" cy="259045"/>
    <xdr:sp macro="" textlink="">
      <xdr:nvSpPr>
        <xdr:cNvPr id="396" name="n_3mainValue【市民会館】&#10;有形固定資産減価償却率"/>
        <xdr:cNvSpPr txBox="1"/>
      </xdr:nvSpPr>
      <xdr:spPr>
        <a:xfrm>
          <a:off x="1816744" y="1758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7" name="正方形/長方形 39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8" name="正方形/長方形 39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9" name="正方形/長方形 39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0" name="正方形/長方形 39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1" name="正方形/長方形 40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2" name="正方形/長方形 40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3" name="正方形/長方形 40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4" name="正方形/長方形 40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5" name="テキスト ボックス 40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6" name="直線コネクタ 40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07" name="直線コネクタ 406"/>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08" name="テキスト ボックス 407"/>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09" name="直線コネクタ 408"/>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10" name="テキスト ボックス 409"/>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11" name="直線コネクタ 410"/>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12" name="テキスト ボックス 411"/>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13" name="直線コネクタ 412"/>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14" name="テキスト ボックス 413"/>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15" name="直線コネクタ 414"/>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16" name="テキスト ボックス 415"/>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17" name="直線コネクタ 416"/>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18" name="テキスト ボックス 417"/>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9" name="直線コネクタ 41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0" name="テキスト ボックス 41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97427</xdr:rowOff>
    </xdr:from>
    <xdr:to>
      <xdr:col>54</xdr:col>
      <xdr:colOff>189865</xdr:colOff>
      <xdr:row>108</xdr:row>
      <xdr:rowOff>151312</xdr:rowOff>
    </xdr:to>
    <xdr:cxnSp macro="">
      <xdr:nvCxnSpPr>
        <xdr:cNvPr id="422" name="直線コネクタ 421"/>
        <xdr:cNvCxnSpPr/>
      </xdr:nvCxnSpPr>
      <xdr:spPr>
        <a:xfrm flipV="1">
          <a:off x="10476865" y="17070977"/>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23"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24" name="直線コネクタ 423"/>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44104</xdr:rowOff>
    </xdr:from>
    <xdr:ext cx="469744" cy="259045"/>
    <xdr:sp macro="" textlink="">
      <xdr:nvSpPr>
        <xdr:cNvPr id="425" name="【市民会館】&#10;一人当たり面積最大値テキスト"/>
        <xdr:cNvSpPr txBox="1"/>
      </xdr:nvSpPr>
      <xdr:spPr>
        <a:xfrm>
          <a:off x="10515600" y="1684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97427</xdr:rowOff>
    </xdr:from>
    <xdr:to>
      <xdr:col>55</xdr:col>
      <xdr:colOff>88900</xdr:colOff>
      <xdr:row>99</xdr:row>
      <xdr:rowOff>97427</xdr:rowOff>
    </xdr:to>
    <xdr:cxnSp macro="">
      <xdr:nvCxnSpPr>
        <xdr:cNvPr id="426" name="直線コネクタ 425"/>
        <xdr:cNvCxnSpPr/>
      </xdr:nvCxnSpPr>
      <xdr:spPr>
        <a:xfrm>
          <a:off x="10388600" y="17070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39750</xdr:rowOff>
    </xdr:from>
    <xdr:ext cx="469744" cy="259045"/>
    <xdr:sp macro="" textlink="">
      <xdr:nvSpPr>
        <xdr:cNvPr id="427" name="【市民会館】&#10;一人当たり面積平均値テキスト"/>
        <xdr:cNvSpPr txBox="1"/>
      </xdr:nvSpPr>
      <xdr:spPr>
        <a:xfrm>
          <a:off x="10515600" y="182134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61323</xdr:rowOff>
    </xdr:from>
    <xdr:to>
      <xdr:col>55</xdr:col>
      <xdr:colOff>50800</xdr:colOff>
      <xdr:row>106</xdr:row>
      <xdr:rowOff>162923</xdr:rowOff>
    </xdr:to>
    <xdr:sp macro="" textlink="">
      <xdr:nvSpPr>
        <xdr:cNvPr id="428" name="フローチャート: 判断 427"/>
        <xdr:cNvSpPr/>
      </xdr:nvSpPr>
      <xdr:spPr>
        <a:xfrm>
          <a:off x="104267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51526</xdr:rowOff>
    </xdr:from>
    <xdr:to>
      <xdr:col>50</xdr:col>
      <xdr:colOff>165100</xdr:colOff>
      <xdr:row>106</xdr:row>
      <xdr:rowOff>153126</xdr:rowOff>
    </xdr:to>
    <xdr:sp macro="" textlink="">
      <xdr:nvSpPr>
        <xdr:cNvPr id="429" name="フローチャート: 判断 428"/>
        <xdr:cNvSpPr/>
      </xdr:nvSpPr>
      <xdr:spPr>
        <a:xfrm>
          <a:off x="9588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430" name="フローチャート: 判断 429"/>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58057</xdr:rowOff>
    </xdr:from>
    <xdr:to>
      <xdr:col>41</xdr:col>
      <xdr:colOff>101600</xdr:colOff>
      <xdr:row>106</xdr:row>
      <xdr:rowOff>159657</xdr:rowOff>
    </xdr:to>
    <xdr:sp macro="" textlink="">
      <xdr:nvSpPr>
        <xdr:cNvPr id="431" name="フローチャート: 判断 430"/>
        <xdr:cNvSpPr/>
      </xdr:nvSpPr>
      <xdr:spPr>
        <a:xfrm>
          <a:off x="7810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2" name="テキスト ボックス 43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3" name="テキスト ボックス 43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4" name="テキスト ボックス 43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5" name="テキスト ボックス 43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6" name="テキスト ボックス 43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79284</xdr:rowOff>
    </xdr:from>
    <xdr:to>
      <xdr:col>55</xdr:col>
      <xdr:colOff>50800</xdr:colOff>
      <xdr:row>104</xdr:row>
      <xdr:rowOff>9434</xdr:rowOff>
    </xdr:to>
    <xdr:sp macro="" textlink="">
      <xdr:nvSpPr>
        <xdr:cNvPr id="437" name="楕円 436"/>
        <xdr:cNvSpPr/>
      </xdr:nvSpPr>
      <xdr:spPr>
        <a:xfrm>
          <a:off x="10426700" y="1773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102161</xdr:rowOff>
    </xdr:from>
    <xdr:ext cx="469744" cy="259045"/>
    <xdr:sp macro="" textlink="">
      <xdr:nvSpPr>
        <xdr:cNvPr id="438" name="【市民会館】&#10;一人当たり面積該当値テキスト"/>
        <xdr:cNvSpPr txBox="1"/>
      </xdr:nvSpPr>
      <xdr:spPr>
        <a:xfrm>
          <a:off x="10515600" y="17590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92348</xdr:rowOff>
    </xdr:from>
    <xdr:to>
      <xdr:col>50</xdr:col>
      <xdr:colOff>165100</xdr:colOff>
      <xdr:row>104</xdr:row>
      <xdr:rowOff>22498</xdr:rowOff>
    </xdr:to>
    <xdr:sp macro="" textlink="">
      <xdr:nvSpPr>
        <xdr:cNvPr id="439" name="楕円 438"/>
        <xdr:cNvSpPr/>
      </xdr:nvSpPr>
      <xdr:spPr>
        <a:xfrm>
          <a:off x="9588500" y="1775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130084</xdr:rowOff>
    </xdr:from>
    <xdr:to>
      <xdr:col>55</xdr:col>
      <xdr:colOff>0</xdr:colOff>
      <xdr:row>103</xdr:row>
      <xdr:rowOff>143148</xdr:rowOff>
    </xdr:to>
    <xdr:cxnSp macro="">
      <xdr:nvCxnSpPr>
        <xdr:cNvPr id="440" name="直線コネクタ 439"/>
        <xdr:cNvCxnSpPr/>
      </xdr:nvCxnSpPr>
      <xdr:spPr>
        <a:xfrm flipV="1">
          <a:off x="9639300" y="17789434"/>
          <a:ext cx="8382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105411</xdr:rowOff>
    </xdr:from>
    <xdr:to>
      <xdr:col>46</xdr:col>
      <xdr:colOff>38100</xdr:colOff>
      <xdr:row>104</xdr:row>
      <xdr:rowOff>35561</xdr:rowOff>
    </xdr:to>
    <xdr:sp macro="" textlink="">
      <xdr:nvSpPr>
        <xdr:cNvPr id="441" name="楕円 440"/>
        <xdr:cNvSpPr/>
      </xdr:nvSpPr>
      <xdr:spPr>
        <a:xfrm>
          <a:off x="86995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143148</xdr:rowOff>
    </xdr:from>
    <xdr:to>
      <xdr:col>50</xdr:col>
      <xdr:colOff>114300</xdr:colOff>
      <xdr:row>103</xdr:row>
      <xdr:rowOff>156211</xdr:rowOff>
    </xdr:to>
    <xdr:cxnSp macro="">
      <xdr:nvCxnSpPr>
        <xdr:cNvPr id="442" name="直線コネクタ 441"/>
        <xdr:cNvCxnSpPr/>
      </xdr:nvCxnSpPr>
      <xdr:spPr>
        <a:xfrm flipV="1">
          <a:off x="8750300" y="17802498"/>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120106</xdr:rowOff>
    </xdr:from>
    <xdr:to>
      <xdr:col>41</xdr:col>
      <xdr:colOff>101600</xdr:colOff>
      <xdr:row>103</xdr:row>
      <xdr:rowOff>50256</xdr:rowOff>
    </xdr:to>
    <xdr:sp macro="" textlink="">
      <xdr:nvSpPr>
        <xdr:cNvPr id="443" name="楕円 442"/>
        <xdr:cNvSpPr/>
      </xdr:nvSpPr>
      <xdr:spPr>
        <a:xfrm>
          <a:off x="7810500" y="1760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170906</xdr:rowOff>
    </xdr:from>
    <xdr:to>
      <xdr:col>45</xdr:col>
      <xdr:colOff>177800</xdr:colOff>
      <xdr:row>103</xdr:row>
      <xdr:rowOff>156211</xdr:rowOff>
    </xdr:to>
    <xdr:cxnSp macro="">
      <xdr:nvCxnSpPr>
        <xdr:cNvPr id="444" name="直線コネクタ 443"/>
        <xdr:cNvCxnSpPr/>
      </xdr:nvCxnSpPr>
      <xdr:spPr>
        <a:xfrm>
          <a:off x="7861300" y="17658806"/>
          <a:ext cx="889000" cy="15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144253</xdr:rowOff>
    </xdr:from>
    <xdr:ext cx="469744" cy="259045"/>
    <xdr:sp macro="" textlink="">
      <xdr:nvSpPr>
        <xdr:cNvPr id="445" name="n_1aveValue【市民会館】&#10;一人当たり面積"/>
        <xdr:cNvSpPr txBox="1"/>
      </xdr:nvSpPr>
      <xdr:spPr>
        <a:xfrm>
          <a:off x="9391727" y="183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150784</xdr:rowOff>
    </xdr:from>
    <xdr:ext cx="469744" cy="259045"/>
    <xdr:sp macro="" textlink="">
      <xdr:nvSpPr>
        <xdr:cNvPr id="446" name="n_2aveValue【市民会館】&#10;一人当たり面積"/>
        <xdr:cNvSpPr txBox="1"/>
      </xdr:nvSpPr>
      <xdr:spPr>
        <a:xfrm>
          <a:off x="8515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150784</xdr:rowOff>
    </xdr:from>
    <xdr:ext cx="469744" cy="259045"/>
    <xdr:sp macro="" textlink="">
      <xdr:nvSpPr>
        <xdr:cNvPr id="447" name="n_3aveValue【市民会館】&#10;一人当たり面積"/>
        <xdr:cNvSpPr txBox="1"/>
      </xdr:nvSpPr>
      <xdr:spPr>
        <a:xfrm>
          <a:off x="7626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39025</xdr:rowOff>
    </xdr:from>
    <xdr:ext cx="469744" cy="259045"/>
    <xdr:sp macro="" textlink="">
      <xdr:nvSpPr>
        <xdr:cNvPr id="448" name="n_1mainValue【市民会館】&#10;一人当たり面積"/>
        <xdr:cNvSpPr txBox="1"/>
      </xdr:nvSpPr>
      <xdr:spPr>
        <a:xfrm>
          <a:off x="9391727" y="17526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52088</xdr:rowOff>
    </xdr:from>
    <xdr:ext cx="469744" cy="259045"/>
    <xdr:sp macro="" textlink="">
      <xdr:nvSpPr>
        <xdr:cNvPr id="449" name="n_2mainValue【市民会館】&#10;一人当たり面積"/>
        <xdr:cNvSpPr txBox="1"/>
      </xdr:nvSpPr>
      <xdr:spPr>
        <a:xfrm>
          <a:off x="8515427" y="1753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66783</xdr:rowOff>
    </xdr:from>
    <xdr:ext cx="469744" cy="259045"/>
    <xdr:sp macro="" textlink="">
      <xdr:nvSpPr>
        <xdr:cNvPr id="450" name="n_3mainValue【市民会館】&#10;一人当たり面積"/>
        <xdr:cNvSpPr txBox="1"/>
      </xdr:nvSpPr>
      <xdr:spPr>
        <a:xfrm>
          <a:off x="7626427" y="1738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1" name="正方形/長方形 45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2" name="正方形/長方形 45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3" name="正方形/長方形 45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4" name="正方形/長方形 45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5" name="正方形/長方形 45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6" name="正方形/長方形 45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7" name="正方形/長方形 45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8" name="正方形/長方形 457"/>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59" name="正方形/長方形 45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0" name="正方形/長方形 45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1" name="正方形/長方形 46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2" name="正方形/長方形 46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3" name="正方形/長方形 46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4" name="正方形/長方形 46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5" name="正方形/長方形 46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6" name="正方形/長方形 465"/>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67" name="正方形/長方形 46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8" name="正方形/長方形 46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9" name="正方形/長方形 46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0" name="正方形/長方形 46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1" name="正方形/長方形 47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2" name="正方形/長方形 47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3" name="正方形/長方形 47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4" name="正方形/長方形 47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5" name="テキスト ボックス 47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6" name="直線コネクタ 47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77" name="直線コネクタ 47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78" name="テキスト ボックス 477"/>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79" name="直線コネクタ 47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0" name="テキスト ボックス 47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1" name="直線コネクタ 48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2" name="テキスト ボックス 48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3" name="直線コネクタ 48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4" name="テキスト ボックス 48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5" name="直線コネクタ 48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6" name="テキスト ボックス 48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7" name="直線コネクタ 48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88" name="テキスト ボックス 487"/>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9" name="直線コネクタ 48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0" name="テキスト ボックス 48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97972</xdr:rowOff>
    </xdr:to>
    <xdr:cxnSp macro="">
      <xdr:nvCxnSpPr>
        <xdr:cNvPr id="492" name="直線コネクタ 491"/>
        <xdr:cNvCxnSpPr/>
      </xdr:nvCxnSpPr>
      <xdr:spPr>
        <a:xfrm flipV="1">
          <a:off x="16318864" y="94705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493" name="【保健センター・保健所】&#10;有形固定資産減価償却率最小値テキスト"/>
        <xdr:cNvSpPr txBox="1"/>
      </xdr:nvSpPr>
      <xdr:spPr>
        <a:xfrm>
          <a:off x="16357600" y="1107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494" name="直線コネクタ 493"/>
        <xdr:cNvCxnSpPr/>
      </xdr:nvCxnSpPr>
      <xdr:spPr>
        <a:xfrm>
          <a:off x="16230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95"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96" name="直線コネクタ 495"/>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146793</xdr:rowOff>
    </xdr:from>
    <xdr:ext cx="405111" cy="259045"/>
    <xdr:sp macro="" textlink="">
      <xdr:nvSpPr>
        <xdr:cNvPr id="497" name="【保健センター・保健所】&#10;有形固定資産減価償却率平均値テキスト"/>
        <xdr:cNvSpPr txBox="1"/>
      </xdr:nvSpPr>
      <xdr:spPr>
        <a:xfrm>
          <a:off x="16357600" y="10090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498" name="フローチャート: 判断 497"/>
        <xdr:cNvSpPr/>
      </xdr:nvSpPr>
      <xdr:spPr>
        <a:xfrm>
          <a:off x="162687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154940</xdr:rowOff>
    </xdr:from>
    <xdr:to>
      <xdr:col>81</xdr:col>
      <xdr:colOff>101600</xdr:colOff>
      <xdr:row>60</xdr:row>
      <xdr:rowOff>85090</xdr:rowOff>
    </xdr:to>
    <xdr:sp macro="" textlink="">
      <xdr:nvSpPr>
        <xdr:cNvPr id="499" name="フローチャート: 判断 498"/>
        <xdr:cNvSpPr/>
      </xdr:nvSpPr>
      <xdr:spPr>
        <a:xfrm>
          <a:off x="15430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1451</xdr:rowOff>
    </xdr:from>
    <xdr:to>
      <xdr:col>76</xdr:col>
      <xdr:colOff>165100</xdr:colOff>
      <xdr:row>60</xdr:row>
      <xdr:rowOff>103051</xdr:rowOff>
    </xdr:to>
    <xdr:sp macro="" textlink="">
      <xdr:nvSpPr>
        <xdr:cNvPr id="500" name="フローチャート: 判断 499"/>
        <xdr:cNvSpPr/>
      </xdr:nvSpPr>
      <xdr:spPr>
        <a:xfrm>
          <a:off x="14541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153307</xdr:rowOff>
    </xdr:from>
    <xdr:to>
      <xdr:col>72</xdr:col>
      <xdr:colOff>38100</xdr:colOff>
      <xdr:row>60</xdr:row>
      <xdr:rowOff>83457</xdr:rowOff>
    </xdr:to>
    <xdr:sp macro="" textlink="">
      <xdr:nvSpPr>
        <xdr:cNvPr id="501" name="フローチャート: 判断 500"/>
        <xdr:cNvSpPr/>
      </xdr:nvSpPr>
      <xdr:spPr>
        <a:xfrm>
          <a:off x="13652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2" name="テキスト ボックス 50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3" name="テキスト ボックス 50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4" name="テキスト ボックス 50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5" name="テキスト ボックス 50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6" name="テキスト ボックス 50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107587</xdr:rowOff>
    </xdr:from>
    <xdr:to>
      <xdr:col>85</xdr:col>
      <xdr:colOff>177800</xdr:colOff>
      <xdr:row>62</xdr:row>
      <xdr:rowOff>37737</xdr:rowOff>
    </xdr:to>
    <xdr:sp macro="" textlink="">
      <xdr:nvSpPr>
        <xdr:cNvPr id="507" name="楕円 506"/>
        <xdr:cNvSpPr/>
      </xdr:nvSpPr>
      <xdr:spPr>
        <a:xfrm>
          <a:off x="16268700" y="1056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86014</xdr:rowOff>
    </xdr:from>
    <xdr:ext cx="405111" cy="259045"/>
    <xdr:sp macro="" textlink="">
      <xdr:nvSpPr>
        <xdr:cNvPr id="508" name="【保健センター・保健所】&#10;有形固定資産減価償却率該当値テキスト"/>
        <xdr:cNvSpPr txBox="1"/>
      </xdr:nvSpPr>
      <xdr:spPr>
        <a:xfrm>
          <a:off x="16357600" y="1054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166370</xdr:rowOff>
    </xdr:from>
    <xdr:to>
      <xdr:col>81</xdr:col>
      <xdr:colOff>101600</xdr:colOff>
      <xdr:row>62</xdr:row>
      <xdr:rowOff>96520</xdr:rowOff>
    </xdr:to>
    <xdr:sp macro="" textlink="">
      <xdr:nvSpPr>
        <xdr:cNvPr id="509" name="楕円 508"/>
        <xdr:cNvSpPr/>
      </xdr:nvSpPr>
      <xdr:spPr>
        <a:xfrm>
          <a:off x="15430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158387</xdr:rowOff>
    </xdr:from>
    <xdr:to>
      <xdr:col>85</xdr:col>
      <xdr:colOff>127000</xdr:colOff>
      <xdr:row>62</xdr:row>
      <xdr:rowOff>45720</xdr:rowOff>
    </xdr:to>
    <xdr:cxnSp macro="">
      <xdr:nvCxnSpPr>
        <xdr:cNvPr id="510" name="直線コネクタ 509"/>
        <xdr:cNvCxnSpPr/>
      </xdr:nvCxnSpPr>
      <xdr:spPr>
        <a:xfrm flipV="1">
          <a:off x="15481300" y="10616837"/>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66766</xdr:rowOff>
    </xdr:from>
    <xdr:to>
      <xdr:col>76</xdr:col>
      <xdr:colOff>165100</xdr:colOff>
      <xdr:row>62</xdr:row>
      <xdr:rowOff>168366</xdr:rowOff>
    </xdr:to>
    <xdr:sp macro="" textlink="">
      <xdr:nvSpPr>
        <xdr:cNvPr id="511" name="楕円 510"/>
        <xdr:cNvSpPr/>
      </xdr:nvSpPr>
      <xdr:spPr>
        <a:xfrm>
          <a:off x="14541500" y="1069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45720</xdr:rowOff>
    </xdr:from>
    <xdr:to>
      <xdr:col>81</xdr:col>
      <xdr:colOff>50800</xdr:colOff>
      <xdr:row>62</xdr:row>
      <xdr:rowOff>117566</xdr:rowOff>
    </xdr:to>
    <xdr:cxnSp macro="">
      <xdr:nvCxnSpPr>
        <xdr:cNvPr id="512" name="直線コネクタ 511"/>
        <xdr:cNvCxnSpPr/>
      </xdr:nvCxnSpPr>
      <xdr:spPr>
        <a:xfrm flipV="1">
          <a:off x="14592300" y="10675620"/>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104322</xdr:rowOff>
    </xdr:from>
    <xdr:to>
      <xdr:col>72</xdr:col>
      <xdr:colOff>38100</xdr:colOff>
      <xdr:row>61</xdr:row>
      <xdr:rowOff>34472</xdr:rowOff>
    </xdr:to>
    <xdr:sp macro="" textlink="">
      <xdr:nvSpPr>
        <xdr:cNvPr id="513" name="楕円 512"/>
        <xdr:cNvSpPr/>
      </xdr:nvSpPr>
      <xdr:spPr>
        <a:xfrm>
          <a:off x="13652500" y="1039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155122</xdr:rowOff>
    </xdr:from>
    <xdr:to>
      <xdr:col>76</xdr:col>
      <xdr:colOff>114300</xdr:colOff>
      <xdr:row>62</xdr:row>
      <xdr:rowOff>117566</xdr:rowOff>
    </xdr:to>
    <xdr:cxnSp macro="">
      <xdr:nvCxnSpPr>
        <xdr:cNvPr id="514" name="直線コネクタ 513"/>
        <xdr:cNvCxnSpPr/>
      </xdr:nvCxnSpPr>
      <xdr:spPr>
        <a:xfrm>
          <a:off x="13703300" y="10442122"/>
          <a:ext cx="889000" cy="30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101617</xdr:rowOff>
    </xdr:from>
    <xdr:ext cx="405111" cy="259045"/>
    <xdr:sp macro="" textlink="">
      <xdr:nvSpPr>
        <xdr:cNvPr id="515" name="n_1aveValue【保健センター・保健所】&#10;有形固定資産減価償却率"/>
        <xdr:cNvSpPr txBox="1"/>
      </xdr:nvSpPr>
      <xdr:spPr>
        <a:xfrm>
          <a:off x="152660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119578</xdr:rowOff>
    </xdr:from>
    <xdr:ext cx="405111" cy="259045"/>
    <xdr:sp macro="" textlink="">
      <xdr:nvSpPr>
        <xdr:cNvPr id="516" name="n_2aveValue【保健センター・保健所】&#10;有形固定資産減価償却率"/>
        <xdr:cNvSpPr txBox="1"/>
      </xdr:nvSpPr>
      <xdr:spPr>
        <a:xfrm>
          <a:off x="14389744" y="1006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99984</xdr:rowOff>
    </xdr:from>
    <xdr:ext cx="405111" cy="259045"/>
    <xdr:sp macro="" textlink="">
      <xdr:nvSpPr>
        <xdr:cNvPr id="517" name="n_3aveValue【保健センター・保健所】&#10;有形固定資産減価償却率"/>
        <xdr:cNvSpPr txBox="1"/>
      </xdr:nvSpPr>
      <xdr:spPr>
        <a:xfrm>
          <a:off x="13500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87647</xdr:rowOff>
    </xdr:from>
    <xdr:ext cx="405111" cy="259045"/>
    <xdr:sp macro="" textlink="">
      <xdr:nvSpPr>
        <xdr:cNvPr id="518" name="n_1mainValue【保健センター・保健所】&#10;有形固定資産減価償却率"/>
        <xdr:cNvSpPr txBox="1"/>
      </xdr:nvSpPr>
      <xdr:spPr>
        <a:xfrm>
          <a:off x="15266044" y="1071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159493</xdr:rowOff>
    </xdr:from>
    <xdr:ext cx="405111" cy="259045"/>
    <xdr:sp macro="" textlink="">
      <xdr:nvSpPr>
        <xdr:cNvPr id="519" name="n_2mainValue【保健センター・保健所】&#10;有形固定資産減価償却率"/>
        <xdr:cNvSpPr txBox="1"/>
      </xdr:nvSpPr>
      <xdr:spPr>
        <a:xfrm>
          <a:off x="14389744" y="1078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25599</xdr:rowOff>
    </xdr:from>
    <xdr:ext cx="405111" cy="259045"/>
    <xdr:sp macro="" textlink="">
      <xdr:nvSpPr>
        <xdr:cNvPr id="520" name="n_3mainValue【保健センター・保健所】&#10;有形固定資産減価償却率"/>
        <xdr:cNvSpPr txBox="1"/>
      </xdr:nvSpPr>
      <xdr:spPr>
        <a:xfrm>
          <a:off x="13500744" y="1048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1" name="正方形/長方形 52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2" name="正方形/長方形 52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3" name="正方形/長方形 52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4" name="正方形/長方形 52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5" name="正方形/長方形 52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6" name="正方形/長方形 52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7" name="正方形/長方形 52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8" name="正方形/長方形 52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9" name="テキスト ボックス 52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0" name="直線コネクタ 52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31" name="直線コネクタ 53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2" name="テキスト ボックス 53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3" name="直線コネクタ 53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34" name="テキスト ボックス 53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5" name="直線コネクタ 53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6" name="テキスト ボックス 53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7" name="直線コネクタ 53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38" name="テキスト ボックス 53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39" name="直線コネクタ 53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40" name="テキスト ボックス 539"/>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1" name="直線コネクタ 54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42" name="テキスト ボックス 541"/>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3" name="直線コネクタ 54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4" name="テキスト ボックス 54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65315</xdr:rowOff>
    </xdr:from>
    <xdr:to>
      <xdr:col>116</xdr:col>
      <xdr:colOff>62864</xdr:colOff>
      <xdr:row>64</xdr:row>
      <xdr:rowOff>108857</xdr:rowOff>
    </xdr:to>
    <xdr:cxnSp macro="">
      <xdr:nvCxnSpPr>
        <xdr:cNvPr id="546" name="直線コネクタ 545"/>
        <xdr:cNvCxnSpPr/>
      </xdr:nvCxnSpPr>
      <xdr:spPr>
        <a:xfrm flipV="1">
          <a:off x="22160864" y="9666515"/>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547" name="【保健センター・保健所】&#10;一人当たり面積最小値テキスト"/>
        <xdr:cNvSpPr txBox="1"/>
      </xdr:nvSpPr>
      <xdr:spPr>
        <a:xfrm>
          <a:off x="22199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548" name="直線コネクタ 547"/>
        <xdr:cNvCxnSpPr/>
      </xdr:nvCxnSpPr>
      <xdr:spPr>
        <a:xfrm>
          <a:off x="22072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11992</xdr:rowOff>
    </xdr:from>
    <xdr:ext cx="469744" cy="259045"/>
    <xdr:sp macro="" textlink="">
      <xdr:nvSpPr>
        <xdr:cNvPr id="549" name="【保健センター・保健所】&#10;一人当たり面積最大値テキスト"/>
        <xdr:cNvSpPr txBox="1"/>
      </xdr:nvSpPr>
      <xdr:spPr>
        <a:xfrm>
          <a:off x="221996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65315</xdr:rowOff>
    </xdr:from>
    <xdr:to>
      <xdr:col>116</xdr:col>
      <xdr:colOff>152400</xdr:colOff>
      <xdr:row>56</xdr:row>
      <xdr:rowOff>65315</xdr:rowOff>
    </xdr:to>
    <xdr:cxnSp macro="">
      <xdr:nvCxnSpPr>
        <xdr:cNvPr id="550" name="直線コネクタ 549"/>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115405</xdr:rowOff>
    </xdr:from>
    <xdr:ext cx="469744" cy="259045"/>
    <xdr:sp macro="" textlink="">
      <xdr:nvSpPr>
        <xdr:cNvPr id="551" name="【保健センター・保健所】&#10;一人当たり面積平均値テキスト"/>
        <xdr:cNvSpPr txBox="1"/>
      </xdr:nvSpPr>
      <xdr:spPr>
        <a:xfrm>
          <a:off x="22199600" y="10573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136978</xdr:rowOff>
    </xdr:from>
    <xdr:to>
      <xdr:col>116</xdr:col>
      <xdr:colOff>114300</xdr:colOff>
      <xdr:row>62</xdr:row>
      <xdr:rowOff>67128</xdr:rowOff>
    </xdr:to>
    <xdr:sp macro="" textlink="">
      <xdr:nvSpPr>
        <xdr:cNvPr id="552" name="フローチャート: 判断 551"/>
        <xdr:cNvSpPr/>
      </xdr:nvSpPr>
      <xdr:spPr>
        <a:xfrm>
          <a:off x="221107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147865</xdr:rowOff>
    </xdr:from>
    <xdr:to>
      <xdr:col>112</xdr:col>
      <xdr:colOff>38100</xdr:colOff>
      <xdr:row>62</xdr:row>
      <xdr:rowOff>78015</xdr:rowOff>
    </xdr:to>
    <xdr:sp macro="" textlink="">
      <xdr:nvSpPr>
        <xdr:cNvPr id="553" name="フローチャート: 判断 552"/>
        <xdr:cNvSpPr/>
      </xdr:nvSpPr>
      <xdr:spPr>
        <a:xfrm>
          <a:off x="21272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554" name="フローチャート: 判断 553"/>
        <xdr:cNvSpPr/>
      </xdr:nvSpPr>
      <xdr:spPr>
        <a:xfrm>
          <a:off x="20383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147865</xdr:rowOff>
    </xdr:from>
    <xdr:to>
      <xdr:col>102</xdr:col>
      <xdr:colOff>165100</xdr:colOff>
      <xdr:row>62</xdr:row>
      <xdr:rowOff>78015</xdr:rowOff>
    </xdr:to>
    <xdr:sp macro="" textlink="">
      <xdr:nvSpPr>
        <xdr:cNvPr id="555" name="フローチャート: 判断 554"/>
        <xdr:cNvSpPr/>
      </xdr:nvSpPr>
      <xdr:spPr>
        <a:xfrm>
          <a:off x="19494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6" name="テキスト ボックス 55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7" name="テキスト ボックス 55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8" name="テキスト ボックス 55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9" name="テキスト ボックス 55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0" name="テキスト ボックス 55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6350</xdr:rowOff>
    </xdr:from>
    <xdr:to>
      <xdr:col>116</xdr:col>
      <xdr:colOff>114300</xdr:colOff>
      <xdr:row>57</xdr:row>
      <xdr:rowOff>107950</xdr:rowOff>
    </xdr:to>
    <xdr:sp macro="" textlink="">
      <xdr:nvSpPr>
        <xdr:cNvPr id="561" name="楕円 560"/>
        <xdr:cNvSpPr/>
      </xdr:nvSpPr>
      <xdr:spPr>
        <a:xfrm>
          <a:off x="221107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29227</xdr:rowOff>
    </xdr:from>
    <xdr:ext cx="469744" cy="259045"/>
    <xdr:sp macro="" textlink="">
      <xdr:nvSpPr>
        <xdr:cNvPr id="562" name="【保健センター・保健所】&#10;一人当たり面積該当値テキスト"/>
        <xdr:cNvSpPr txBox="1"/>
      </xdr:nvSpPr>
      <xdr:spPr>
        <a:xfrm>
          <a:off x="22199600" y="963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17235</xdr:rowOff>
    </xdr:from>
    <xdr:to>
      <xdr:col>112</xdr:col>
      <xdr:colOff>38100</xdr:colOff>
      <xdr:row>57</xdr:row>
      <xdr:rowOff>118835</xdr:rowOff>
    </xdr:to>
    <xdr:sp macro="" textlink="">
      <xdr:nvSpPr>
        <xdr:cNvPr id="563" name="楕円 562"/>
        <xdr:cNvSpPr/>
      </xdr:nvSpPr>
      <xdr:spPr>
        <a:xfrm>
          <a:off x="21272500" y="978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57150</xdr:rowOff>
    </xdr:from>
    <xdr:to>
      <xdr:col>116</xdr:col>
      <xdr:colOff>63500</xdr:colOff>
      <xdr:row>57</xdr:row>
      <xdr:rowOff>68035</xdr:rowOff>
    </xdr:to>
    <xdr:cxnSp macro="">
      <xdr:nvCxnSpPr>
        <xdr:cNvPr id="564" name="直線コネクタ 563"/>
        <xdr:cNvCxnSpPr/>
      </xdr:nvCxnSpPr>
      <xdr:spPr>
        <a:xfrm flipV="1">
          <a:off x="21323300" y="9829800"/>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39007</xdr:rowOff>
    </xdr:from>
    <xdr:to>
      <xdr:col>107</xdr:col>
      <xdr:colOff>101600</xdr:colOff>
      <xdr:row>57</xdr:row>
      <xdr:rowOff>140607</xdr:rowOff>
    </xdr:to>
    <xdr:sp macro="" textlink="">
      <xdr:nvSpPr>
        <xdr:cNvPr id="565" name="楕円 564"/>
        <xdr:cNvSpPr/>
      </xdr:nvSpPr>
      <xdr:spPr>
        <a:xfrm>
          <a:off x="20383500" y="981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68035</xdr:rowOff>
    </xdr:from>
    <xdr:to>
      <xdr:col>111</xdr:col>
      <xdr:colOff>177800</xdr:colOff>
      <xdr:row>57</xdr:row>
      <xdr:rowOff>89807</xdr:rowOff>
    </xdr:to>
    <xdr:cxnSp macro="">
      <xdr:nvCxnSpPr>
        <xdr:cNvPr id="566" name="直線コネクタ 565"/>
        <xdr:cNvCxnSpPr/>
      </xdr:nvCxnSpPr>
      <xdr:spPr>
        <a:xfrm flipV="1">
          <a:off x="20434300" y="98406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98878</xdr:rowOff>
    </xdr:from>
    <xdr:to>
      <xdr:col>102</xdr:col>
      <xdr:colOff>165100</xdr:colOff>
      <xdr:row>60</xdr:row>
      <xdr:rowOff>29028</xdr:rowOff>
    </xdr:to>
    <xdr:sp macro="" textlink="">
      <xdr:nvSpPr>
        <xdr:cNvPr id="567" name="楕円 566"/>
        <xdr:cNvSpPr/>
      </xdr:nvSpPr>
      <xdr:spPr>
        <a:xfrm>
          <a:off x="19494500" y="1021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89807</xdr:rowOff>
    </xdr:from>
    <xdr:to>
      <xdr:col>107</xdr:col>
      <xdr:colOff>50800</xdr:colOff>
      <xdr:row>59</xdr:row>
      <xdr:rowOff>149678</xdr:rowOff>
    </xdr:to>
    <xdr:cxnSp macro="">
      <xdr:nvCxnSpPr>
        <xdr:cNvPr id="568" name="直線コネクタ 567"/>
        <xdr:cNvCxnSpPr/>
      </xdr:nvCxnSpPr>
      <xdr:spPr>
        <a:xfrm flipV="1">
          <a:off x="19545300" y="9862457"/>
          <a:ext cx="889000" cy="40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69142</xdr:rowOff>
    </xdr:from>
    <xdr:ext cx="469744" cy="259045"/>
    <xdr:sp macro="" textlink="">
      <xdr:nvSpPr>
        <xdr:cNvPr id="569" name="n_1aveValue【保健センター・保健所】&#10;一人当たり面積"/>
        <xdr:cNvSpPr txBox="1"/>
      </xdr:nvSpPr>
      <xdr:spPr>
        <a:xfrm>
          <a:off x="21075727" y="10699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80027</xdr:rowOff>
    </xdr:from>
    <xdr:ext cx="469744" cy="259045"/>
    <xdr:sp macro="" textlink="">
      <xdr:nvSpPr>
        <xdr:cNvPr id="570" name="n_2aveValue【保健センター・保健所】&#10;一人当たり面積"/>
        <xdr:cNvSpPr txBox="1"/>
      </xdr:nvSpPr>
      <xdr:spPr>
        <a:xfrm>
          <a:off x="20199427"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69142</xdr:rowOff>
    </xdr:from>
    <xdr:ext cx="469744" cy="259045"/>
    <xdr:sp macro="" textlink="">
      <xdr:nvSpPr>
        <xdr:cNvPr id="571" name="n_3aveValue【保健センター・保健所】&#10;一人当たり面積"/>
        <xdr:cNvSpPr txBox="1"/>
      </xdr:nvSpPr>
      <xdr:spPr>
        <a:xfrm>
          <a:off x="19310427" y="10699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135362</xdr:rowOff>
    </xdr:from>
    <xdr:ext cx="469744" cy="259045"/>
    <xdr:sp macro="" textlink="">
      <xdr:nvSpPr>
        <xdr:cNvPr id="572" name="n_1mainValue【保健センター・保健所】&#10;一人当たり面積"/>
        <xdr:cNvSpPr txBox="1"/>
      </xdr:nvSpPr>
      <xdr:spPr>
        <a:xfrm>
          <a:off x="21075727" y="9565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157134</xdr:rowOff>
    </xdr:from>
    <xdr:ext cx="469744" cy="259045"/>
    <xdr:sp macro="" textlink="">
      <xdr:nvSpPr>
        <xdr:cNvPr id="573" name="n_2mainValue【保健センター・保健所】&#10;一人当たり面積"/>
        <xdr:cNvSpPr txBox="1"/>
      </xdr:nvSpPr>
      <xdr:spPr>
        <a:xfrm>
          <a:off x="20199427" y="9586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45555</xdr:rowOff>
    </xdr:from>
    <xdr:ext cx="469744" cy="259045"/>
    <xdr:sp macro="" textlink="">
      <xdr:nvSpPr>
        <xdr:cNvPr id="574" name="n_3mainValue【保健センター・保健所】&#10;一人当たり面積"/>
        <xdr:cNvSpPr txBox="1"/>
      </xdr:nvSpPr>
      <xdr:spPr>
        <a:xfrm>
          <a:off x="19310427" y="998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5" name="正方形/長方形 57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6" name="正方形/長方形 57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7" name="正方形/長方形 57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8" name="正方形/長方形 57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9" name="正方形/長方形 57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0" name="正方形/長方形 57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1" name="正方形/長方形 58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2" name="正方形/長方形 58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3" name="テキスト ボックス 58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4" name="直線コネクタ 58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5" name="直線コネクタ 58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6" name="テキスト ボックス 58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7" name="直線コネクタ 58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8" name="テキスト ボックス 58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9" name="直線コネクタ 58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90" name="テキスト ボックス 58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91" name="直線コネクタ 59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2" name="テキスト ボックス 59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3" name="直線コネクタ 59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4" name="テキスト ボックス 59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5" name="直線コネクタ 59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6" name="テキスト ボックス 59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7" name="直線コネクタ 59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8" name="テキスト ボックス 59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127907</xdr:rowOff>
    </xdr:from>
    <xdr:to>
      <xdr:col>85</xdr:col>
      <xdr:colOff>126364</xdr:colOff>
      <xdr:row>85</xdr:row>
      <xdr:rowOff>139337</xdr:rowOff>
    </xdr:to>
    <xdr:cxnSp macro="">
      <xdr:nvCxnSpPr>
        <xdr:cNvPr id="600" name="直線コネクタ 599"/>
        <xdr:cNvCxnSpPr/>
      </xdr:nvCxnSpPr>
      <xdr:spPr>
        <a:xfrm flipV="1">
          <a:off x="16318864" y="13329557"/>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143164</xdr:rowOff>
    </xdr:from>
    <xdr:ext cx="405111" cy="259045"/>
    <xdr:sp macro="" textlink="">
      <xdr:nvSpPr>
        <xdr:cNvPr id="601" name="【消防施設】&#10;有形固定資産減価償却率最小値テキスト"/>
        <xdr:cNvSpPr txBox="1"/>
      </xdr:nvSpPr>
      <xdr:spPr>
        <a:xfrm>
          <a:off x="16357600" y="14716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139337</xdr:rowOff>
    </xdr:from>
    <xdr:to>
      <xdr:col>86</xdr:col>
      <xdr:colOff>25400</xdr:colOff>
      <xdr:row>85</xdr:row>
      <xdr:rowOff>139337</xdr:rowOff>
    </xdr:to>
    <xdr:cxnSp macro="">
      <xdr:nvCxnSpPr>
        <xdr:cNvPr id="602" name="直線コネクタ 601"/>
        <xdr:cNvCxnSpPr/>
      </xdr:nvCxnSpPr>
      <xdr:spPr>
        <a:xfrm>
          <a:off x="16230600" y="14712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74584</xdr:rowOff>
    </xdr:from>
    <xdr:ext cx="405111" cy="259045"/>
    <xdr:sp macro="" textlink="">
      <xdr:nvSpPr>
        <xdr:cNvPr id="603" name="【消防施設】&#10;有形固定資産減価償却率最大値テキスト"/>
        <xdr:cNvSpPr txBox="1"/>
      </xdr:nvSpPr>
      <xdr:spPr>
        <a:xfrm>
          <a:off x="16357600" y="1310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127907</xdr:rowOff>
    </xdr:from>
    <xdr:to>
      <xdr:col>86</xdr:col>
      <xdr:colOff>25400</xdr:colOff>
      <xdr:row>77</xdr:row>
      <xdr:rowOff>127907</xdr:rowOff>
    </xdr:to>
    <xdr:cxnSp macro="">
      <xdr:nvCxnSpPr>
        <xdr:cNvPr id="604" name="直線コネクタ 603"/>
        <xdr:cNvCxnSpPr/>
      </xdr:nvCxnSpPr>
      <xdr:spPr>
        <a:xfrm>
          <a:off x="16230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16708</xdr:rowOff>
    </xdr:from>
    <xdr:ext cx="405111" cy="259045"/>
    <xdr:sp macro="" textlink="">
      <xdr:nvSpPr>
        <xdr:cNvPr id="605" name="【消防施設】&#10;有形固定資産減価償却率平均値テキスト"/>
        <xdr:cNvSpPr txBox="1"/>
      </xdr:nvSpPr>
      <xdr:spPr>
        <a:xfrm>
          <a:off x="16357600" y="13732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165281</xdr:rowOff>
    </xdr:from>
    <xdr:to>
      <xdr:col>85</xdr:col>
      <xdr:colOff>177800</xdr:colOff>
      <xdr:row>81</xdr:row>
      <xdr:rowOff>95431</xdr:rowOff>
    </xdr:to>
    <xdr:sp macro="" textlink="">
      <xdr:nvSpPr>
        <xdr:cNvPr id="606" name="フローチャート: 判断 605"/>
        <xdr:cNvSpPr/>
      </xdr:nvSpPr>
      <xdr:spPr>
        <a:xfrm>
          <a:off x="162687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13426</xdr:rowOff>
    </xdr:from>
    <xdr:to>
      <xdr:col>81</xdr:col>
      <xdr:colOff>101600</xdr:colOff>
      <xdr:row>81</xdr:row>
      <xdr:rowOff>115026</xdr:rowOff>
    </xdr:to>
    <xdr:sp macro="" textlink="">
      <xdr:nvSpPr>
        <xdr:cNvPr id="607" name="フローチャート: 判断 606"/>
        <xdr:cNvSpPr/>
      </xdr:nvSpPr>
      <xdr:spPr>
        <a:xfrm>
          <a:off x="15430500" y="139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134257</xdr:rowOff>
    </xdr:from>
    <xdr:to>
      <xdr:col>76</xdr:col>
      <xdr:colOff>165100</xdr:colOff>
      <xdr:row>82</xdr:row>
      <xdr:rowOff>64407</xdr:rowOff>
    </xdr:to>
    <xdr:sp macro="" textlink="">
      <xdr:nvSpPr>
        <xdr:cNvPr id="608" name="フローチャート: 判断 607"/>
        <xdr:cNvSpPr/>
      </xdr:nvSpPr>
      <xdr:spPr>
        <a:xfrm>
          <a:off x="14541500" y="1402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83638</xdr:rowOff>
    </xdr:from>
    <xdr:to>
      <xdr:col>72</xdr:col>
      <xdr:colOff>38100</xdr:colOff>
      <xdr:row>82</xdr:row>
      <xdr:rowOff>13788</xdr:rowOff>
    </xdr:to>
    <xdr:sp macro="" textlink="">
      <xdr:nvSpPr>
        <xdr:cNvPr id="609" name="フローチャート: 判断 608"/>
        <xdr:cNvSpPr/>
      </xdr:nvSpPr>
      <xdr:spPr>
        <a:xfrm>
          <a:off x="13652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0" name="テキスト ボックス 60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1" name="テキスト ボックス 61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2" name="テキスト ボックス 61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3" name="テキスト ボックス 61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4" name="テキスト ボックス 61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615" name="楕円 614"/>
        <xdr:cNvSpPr/>
      </xdr:nvSpPr>
      <xdr:spPr>
        <a:xfrm>
          <a:off x="162687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148607</xdr:rowOff>
    </xdr:from>
    <xdr:ext cx="405111" cy="259045"/>
    <xdr:sp macro="" textlink="">
      <xdr:nvSpPr>
        <xdr:cNvPr id="616" name="【消防施設】&#10;有形固定資産減価償却率該当値テキスト"/>
        <xdr:cNvSpPr txBox="1"/>
      </xdr:nvSpPr>
      <xdr:spPr>
        <a:xfrm>
          <a:off x="16357600" y="1403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36286</xdr:rowOff>
    </xdr:from>
    <xdr:to>
      <xdr:col>81</xdr:col>
      <xdr:colOff>101600</xdr:colOff>
      <xdr:row>82</xdr:row>
      <xdr:rowOff>137886</xdr:rowOff>
    </xdr:to>
    <xdr:sp macro="" textlink="">
      <xdr:nvSpPr>
        <xdr:cNvPr id="617" name="楕円 616"/>
        <xdr:cNvSpPr/>
      </xdr:nvSpPr>
      <xdr:spPr>
        <a:xfrm>
          <a:off x="15430500" y="1409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49530</xdr:rowOff>
    </xdr:from>
    <xdr:to>
      <xdr:col>85</xdr:col>
      <xdr:colOff>127000</xdr:colOff>
      <xdr:row>82</xdr:row>
      <xdr:rowOff>87086</xdr:rowOff>
    </xdr:to>
    <xdr:cxnSp macro="">
      <xdr:nvCxnSpPr>
        <xdr:cNvPr id="618" name="直線コネクタ 617"/>
        <xdr:cNvCxnSpPr/>
      </xdr:nvCxnSpPr>
      <xdr:spPr>
        <a:xfrm flipV="1">
          <a:off x="15481300" y="14108430"/>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21589</xdr:rowOff>
    </xdr:from>
    <xdr:to>
      <xdr:col>76</xdr:col>
      <xdr:colOff>165100</xdr:colOff>
      <xdr:row>81</xdr:row>
      <xdr:rowOff>123189</xdr:rowOff>
    </xdr:to>
    <xdr:sp macro="" textlink="">
      <xdr:nvSpPr>
        <xdr:cNvPr id="619" name="楕円 618"/>
        <xdr:cNvSpPr/>
      </xdr:nvSpPr>
      <xdr:spPr>
        <a:xfrm>
          <a:off x="145415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72389</xdr:rowOff>
    </xdr:from>
    <xdr:to>
      <xdr:col>81</xdr:col>
      <xdr:colOff>50800</xdr:colOff>
      <xdr:row>82</xdr:row>
      <xdr:rowOff>87086</xdr:rowOff>
    </xdr:to>
    <xdr:cxnSp macro="">
      <xdr:nvCxnSpPr>
        <xdr:cNvPr id="620" name="直線コネクタ 619"/>
        <xdr:cNvCxnSpPr/>
      </xdr:nvCxnSpPr>
      <xdr:spPr>
        <a:xfrm>
          <a:off x="14592300" y="13959839"/>
          <a:ext cx="889000" cy="186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54248</xdr:rowOff>
    </xdr:from>
    <xdr:to>
      <xdr:col>72</xdr:col>
      <xdr:colOff>38100</xdr:colOff>
      <xdr:row>81</xdr:row>
      <xdr:rowOff>155848</xdr:rowOff>
    </xdr:to>
    <xdr:sp macro="" textlink="">
      <xdr:nvSpPr>
        <xdr:cNvPr id="621" name="楕円 620"/>
        <xdr:cNvSpPr/>
      </xdr:nvSpPr>
      <xdr:spPr>
        <a:xfrm>
          <a:off x="13652500" y="1394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72389</xdr:rowOff>
    </xdr:from>
    <xdr:to>
      <xdr:col>76</xdr:col>
      <xdr:colOff>114300</xdr:colOff>
      <xdr:row>81</xdr:row>
      <xdr:rowOff>105048</xdr:rowOff>
    </xdr:to>
    <xdr:cxnSp macro="">
      <xdr:nvCxnSpPr>
        <xdr:cNvPr id="622" name="直線コネクタ 621"/>
        <xdr:cNvCxnSpPr/>
      </xdr:nvCxnSpPr>
      <xdr:spPr>
        <a:xfrm flipV="1">
          <a:off x="13703300" y="13959839"/>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131553</xdr:rowOff>
    </xdr:from>
    <xdr:ext cx="405111" cy="259045"/>
    <xdr:sp macro="" textlink="">
      <xdr:nvSpPr>
        <xdr:cNvPr id="623" name="n_1aveValue【消防施設】&#10;有形固定資産減価償却率"/>
        <xdr:cNvSpPr txBox="1"/>
      </xdr:nvSpPr>
      <xdr:spPr>
        <a:xfrm>
          <a:off x="15266044" y="1367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55534</xdr:rowOff>
    </xdr:from>
    <xdr:ext cx="405111" cy="259045"/>
    <xdr:sp macro="" textlink="">
      <xdr:nvSpPr>
        <xdr:cNvPr id="624" name="n_2aveValue【消防施設】&#10;有形固定資産減価償却率"/>
        <xdr:cNvSpPr txBox="1"/>
      </xdr:nvSpPr>
      <xdr:spPr>
        <a:xfrm>
          <a:off x="14389744" y="1411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4915</xdr:rowOff>
    </xdr:from>
    <xdr:ext cx="405111" cy="259045"/>
    <xdr:sp macro="" textlink="">
      <xdr:nvSpPr>
        <xdr:cNvPr id="625" name="n_3aveValue【消防施設】&#10;有形固定資産減価償却率"/>
        <xdr:cNvSpPr txBox="1"/>
      </xdr:nvSpPr>
      <xdr:spPr>
        <a:xfrm>
          <a:off x="13500744" y="1406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129013</xdr:rowOff>
    </xdr:from>
    <xdr:ext cx="405111" cy="259045"/>
    <xdr:sp macro="" textlink="">
      <xdr:nvSpPr>
        <xdr:cNvPr id="626" name="n_1mainValue【消防施設】&#10;有形固定資産減価償却率"/>
        <xdr:cNvSpPr txBox="1"/>
      </xdr:nvSpPr>
      <xdr:spPr>
        <a:xfrm>
          <a:off x="15266044" y="1418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139716</xdr:rowOff>
    </xdr:from>
    <xdr:ext cx="405111" cy="259045"/>
    <xdr:sp macro="" textlink="">
      <xdr:nvSpPr>
        <xdr:cNvPr id="627" name="n_2mainValue【消防施設】&#10;有形固定資産減価償却率"/>
        <xdr:cNvSpPr txBox="1"/>
      </xdr:nvSpPr>
      <xdr:spPr>
        <a:xfrm>
          <a:off x="14389744" y="1368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925</xdr:rowOff>
    </xdr:from>
    <xdr:ext cx="405111" cy="259045"/>
    <xdr:sp macro="" textlink="">
      <xdr:nvSpPr>
        <xdr:cNvPr id="628" name="n_3mainValue【消防施設】&#10;有形固定資産減価償却率"/>
        <xdr:cNvSpPr txBox="1"/>
      </xdr:nvSpPr>
      <xdr:spPr>
        <a:xfrm>
          <a:off x="13500744" y="13716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9" name="正方形/長方形 62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0" name="正方形/長方形 62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1" name="正方形/長方形 63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2" name="正方形/長方形 63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3" name="正方形/長方形 63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4" name="正方形/長方形 63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5" name="正方形/長方形 63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6" name="正方形/長方形 63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7" name="テキスト ボックス 63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8" name="直線コネクタ 63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39" name="直線コネクタ 63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40" name="テキスト ボックス 63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41" name="直線コネクタ 64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42" name="テキスト ボックス 64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43" name="直線コネクタ 64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44" name="テキスト ボックス 64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45" name="直線コネクタ 64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46" name="テキスト ボックス 64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7" name="直線コネクタ 64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8" name="テキスト ボックス 64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76963</xdr:rowOff>
    </xdr:from>
    <xdr:to>
      <xdr:col>116</xdr:col>
      <xdr:colOff>62864</xdr:colOff>
      <xdr:row>86</xdr:row>
      <xdr:rowOff>19813</xdr:rowOff>
    </xdr:to>
    <xdr:cxnSp macro="">
      <xdr:nvCxnSpPr>
        <xdr:cNvPr id="650" name="直線コネクタ 649"/>
        <xdr:cNvCxnSpPr/>
      </xdr:nvCxnSpPr>
      <xdr:spPr>
        <a:xfrm flipV="1">
          <a:off x="22160864" y="1327861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651" name="【消防施設】&#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652" name="直線コネクタ 651"/>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23640</xdr:rowOff>
    </xdr:from>
    <xdr:ext cx="469744" cy="259045"/>
    <xdr:sp macro="" textlink="">
      <xdr:nvSpPr>
        <xdr:cNvPr id="653" name="【消防施設】&#10;一人当たり面積最大値テキスト"/>
        <xdr:cNvSpPr txBox="1"/>
      </xdr:nvSpPr>
      <xdr:spPr>
        <a:xfrm>
          <a:off x="22199600" y="1305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76963</xdr:rowOff>
    </xdr:from>
    <xdr:to>
      <xdr:col>116</xdr:col>
      <xdr:colOff>152400</xdr:colOff>
      <xdr:row>77</xdr:row>
      <xdr:rowOff>76963</xdr:rowOff>
    </xdr:to>
    <xdr:cxnSp macro="">
      <xdr:nvCxnSpPr>
        <xdr:cNvPr id="654" name="直線コネクタ 653"/>
        <xdr:cNvCxnSpPr/>
      </xdr:nvCxnSpPr>
      <xdr:spPr>
        <a:xfrm>
          <a:off x="22072600" y="1327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59453</xdr:rowOff>
    </xdr:from>
    <xdr:ext cx="469744" cy="259045"/>
    <xdr:sp macro="" textlink="">
      <xdr:nvSpPr>
        <xdr:cNvPr id="655" name="【消防施設】&#10;一人当たり面積平均値テキスト"/>
        <xdr:cNvSpPr txBox="1"/>
      </xdr:nvSpPr>
      <xdr:spPr>
        <a:xfrm>
          <a:off x="22199600" y="14289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81026</xdr:rowOff>
    </xdr:from>
    <xdr:to>
      <xdr:col>116</xdr:col>
      <xdr:colOff>114300</xdr:colOff>
      <xdr:row>84</xdr:row>
      <xdr:rowOff>11176</xdr:rowOff>
    </xdr:to>
    <xdr:sp macro="" textlink="">
      <xdr:nvSpPr>
        <xdr:cNvPr id="656" name="フローチャート: 判断 655"/>
        <xdr:cNvSpPr/>
      </xdr:nvSpPr>
      <xdr:spPr>
        <a:xfrm>
          <a:off x="221107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90170</xdr:rowOff>
    </xdr:from>
    <xdr:to>
      <xdr:col>112</xdr:col>
      <xdr:colOff>38100</xdr:colOff>
      <xdr:row>84</xdr:row>
      <xdr:rowOff>20320</xdr:rowOff>
    </xdr:to>
    <xdr:sp macro="" textlink="">
      <xdr:nvSpPr>
        <xdr:cNvPr id="657" name="フローチャート: 判断 656"/>
        <xdr:cNvSpPr/>
      </xdr:nvSpPr>
      <xdr:spPr>
        <a:xfrm>
          <a:off x="21272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108458</xdr:rowOff>
    </xdr:from>
    <xdr:to>
      <xdr:col>107</xdr:col>
      <xdr:colOff>101600</xdr:colOff>
      <xdr:row>84</xdr:row>
      <xdr:rowOff>38608</xdr:rowOff>
    </xdr:to>
    <xdr:sp macro="" textlink="">
      <xdr:nvSpPr>
        <xdr:cNvPr id="658" name="フローチャート: 判断 657"/>
        <xdr:cNvSpPr/>
      </xdr:nvSpPr>
      <xdr:spPr>
        <a:xfrm>
          <a:off x="20383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659" name="フローチャート: 判断 658"/>
        <xdr:cNvSpPr/>
      </xdr:nvSpPr>
      <xdr:spPr>
        <a:xfrm>
          <a:off x="19494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0" name="テキスト ボックス 65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1" name="テキスト ボックス 66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2" name="テキスト ボックス 66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3" name="テキスト ボックス 66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4" name="テキスト ボックス 66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151892</xdr:rowOff>
    </xdr:from>
    <xdr:to>
      <xdr:col>116</xdr:col>
      <xdr:colOff>114300</xdr:colOff>
      <xdr:row>83</xdr:row>
      <xdr:rowOff>82042</xdr:rowOff>
    </xdr:to>
    <xdr:sp macro="" textlink="">
      <xdr:nvSpPr>
        <xdr:cNvPr id="665" name="楕円 664"/>
        <xdr:cNvSpPr/>
      </xdr:nvSpPr>
      <xdr:spPr>
        <a:xfrm>
          <a:off x="22110700" y="1421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3319</xdr:rowOff>
    </xdr:from>
    <xdr:ext cx="469744" cy="259045"/>
    <xdr:sp macro="" textlink="">
      <xdr:nvSpPr>
        <xdr:cNvPr id="666" name="【消防施設】&#10;一人当たり面積該当値テキスト"/>
        <xdr:cNvSpPr txBox="1"/>
      </xdr:nvSpPr>
      <xdr:spPr>
        <a:xfrm>
          <a:off x="22199600" y="1406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151892</xdr:rowOff>
    </xdr:from>
    <xdr:to>
      <xdr:col>112</xdr:col>
      <xdr:colOff>38100</xdr:colOff>
      <xdr:row>83</xdr:row>
      <xdr:rowOff>82042</xdr:rowOff>
    </xdr:to>
    <xdr:sp macro="" textlink="">
      <xdr:nvSpPr>
        <xdr:cNvPr id="667" name="楕円 666"/>
        <xdr:cNvSpPr/>
      </xdr:nvSpPr>
      <xdr:spPr>
        <a:xfrm>
          <a:off x="21272500" y="1421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31242</xdr:rowOff>
    </xdr:from>
    <xdr:to>
      <xdr:col>116</xdr:col>
      <xdr:colOff>63500</xdr:colOff>
      <xdr:row>83</xdr:row>
      <xdr:rowOff>31242</xdr:rowOff>
    </xdr:to>
    <xdr:cxnSp macro="">
      <xdr:nvCxnSpPr>
        <xdr:cNvPr id="668" name="直線コネクタ 667"/>
        <xdr:cNvCxnSpPr/>
      </xdr:nvCxnSpPr>
      <xdr:spPr>
        <a:xfrm>
          <a:off x="21323300" y="142615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97028</xdr:rowOff>
    </xdr:from>
    <xdr:to>
      <xdr:col>107</xdr:col>
      <xdr:colOff>101600</xdr:colOff>
      <xdr:row>83</xdr:row>
      <xdr:rowOff>27178</xdr:rowOff>
    </xdr:to>
    <xdr:sp macro="" textlink="">
      <xdr:nvSpPr>
        <xdr:cNvPr id="669" name="楕円 668"/>
        <xdr:cNvSpPr/>
      </xdr:nvSpPr>
      <xdr:spPr>
        <a:xfrm>
          <a:off x="20383500" y="1415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147828</xdr:rowOff>
    </xdr:from>
    <xdr:to>
      <xdr:col>111</xdr:col>
      <xdr:colOff>177800</xdr:colOff>
      <xdr:row>83</xdr:row>
      <xdr:rowOff>31242</xdr:rowOff>
    </xdr:to>
    <xdr:cxnSp macro="">
      <xdr:nvCxnSpPr>
        <xdr:cNvPr id="670" name="直線コネクタ 669"/>
        <xdr:cNvCxnSpPr/>
      </xdr:nvCxnSpPr>
      <xdr:spPr>
        <a:xfrm>
          <a:off x="20434300" y="142067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97028</xdr:rowOff>
    </xdr:from>
    <xdr:to>
      <xdr:col>102</xdr:col>
      <xdr:colOff>165100</xdr:colOff>
      <xdr:row>83</xdr:row>
      <xdr:rowOff>27178</xdr:rowOff>
    </xdr:to>
    <xdr:sp macro="" textlink="">
      <xdr:nvSpPr>
        <xdr:cNvPr id="671" name="楕円 670"/>
        <xdr:cNvSpPr/>
      </xdr:nvSpPr>
      <xdr:spPr>
        <a:xfrm>
          <a:off x="19494500" y="1415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147828</xdr:rowOff>
    </xdr:from>
    <xdr:to>
      <xdr:col>107</xdr:col>
      <xdr:colOff>50800</xdr:colOff>
      <xdr:row>82</xdr:row>
      <xdr:rowOff>147828</xdr:rowOff>
    </xdr:to>
    <xdr:cxnSp macro="">
      <xdr:nvCxnSpPr>
        <xdr:cNvPr id="672" name="直線コネクタ 671"/>
        <xdr:cNvCxnSpPr/>
      </xdr:nvCxnSpPr>
      <xdr:spPr>
        <a:xfrm>
          <a:off x="19545300" y="14206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11447</xdr:rowOff>
    </xdr:from>
    <xdr:ext cx="469744" cy="259045"/>
    <xdr:sp macro="" textlink="">
      <xdr:nvSpPr>
        <xdr:cNvPr id="673" name="n_1aveValue【消防施設】&#10;一人当たり面積"/>
        <xdr:cNvSpPr txBox="1"/>
      </xdr:nvSpPr>
      <xdr:spPr>
        <a:xfrm>
          <a:off x="210757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29735</xdr:rowOff>
    </xdr:from>
    <xdr:ext cx="469744" cy="259045"/>
    <xdr:sp macro="" textlink="">
      <xdr:nvSpPr>
        <xdr:cNvPr id="674" name="n_2aveValue【消防施設】&#10;一人当たり面積"/>
        <xdr:cNvSpPr txBox="1"/>
      </xdr:nvSpPr>
      <xdr:spPr>
        <a:xfrm>
          <a:off x="20199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29735</xdr:rowOff>
    </xdr:from>
    <xdr:ext cx="469744" cy="259045"/>
    <xdr:sp macro="" textlink="">
      <xdr:nvSpPr>
        <xdr:cNvPr id="675" name="n_3aveValue【消防施設】&#10;一人当たり面積"/>
        <xdr:cNvSpPr txBox="1"/>
      </xdr:nvSpPr>
      <xdr:spPr>
        <a:xfrm>
          <a:off x="19310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98569</xdr:rowOff>
    </xdr:from>
    <xdr:ext cx="469744" cy="259045"/>
    <xdr:sp macro="" textlink="">
      <xdr:nvSpPr>
        <xdr:cNvPr id="676" name="n_1mainValue【消防施設】&#10;一人当たり面積"/>
        <xdr:cNvSpPr txBox="1"/>
      </xdr:nvSpPr>
      <xdr:spPr>
        <a:xfrm>
          <a:off x="21075727" y="1398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43705</xdr:rowOff>
    </xdr:from>
    <xdr:ext cx="469744" cy="259045"/>
    <xdr:sp macro="" textlink="">
      <xdr:nvSpPr>
        <xdr:cNvPr id="677" name="n_2mainValue【消防施設】&#10;一人当たり面積"/>
        <xdr:cNvSpPr txBox="1"/>
      </xdr:nvSpPr>
      <xdr:spPr>
        <a:xfrm>
          <a:off x="20199427" y="1393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43705</xdr:rowOff>
    </xdr:from>
    <xdr:ext cx="469744" cy="259045"/>
    <xdr:sp macro="" textlink="">
      <xdr:nvSpPr>
        <xdr:cNvPr id="678" name="n_3mainValue【消防施設】&#10;一人当たり面積"/>
        <xdr:cNvSpPr txBox="1"/>
      </xdr:nvSpPr>
      <xdr:spPr>
        <a:xfrm>
          <a:off x="19310427" y="1393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9" name="正方形/長方形 67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0" name="正方形/長方形 67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1" name="正方形/長方形 68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2" name="正方形/長方形 68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3" name="正方形/長方形 68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4" name="正方形/長方形 68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5" name="正方形/長方形 68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6" name="正方形/長方形 68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7" name="テキスト ボックス 68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8" name="直線コネクタ 68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89" name="直線コネクタ 68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90" name="テキスト ボックス 68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1" name="直線コネクタ 69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2" name="テキスト ボックス 69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3" name="直線コネクタ 69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4" name="テキスト ボックス 69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5" name="直線コネクタ 69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6" name="テキスト ボックス 69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7" name="直線コネクタ 69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8" name="テキスト ボックス 69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99" name="直線コネクタ 69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00" name="テキスト ボックス 69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1" name="直線コネクタ 70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2" name="テキスト ボックス 70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12519</xdr:rowOff>
    </xdr:to>
    <xdr:cxnSp macro="">
      <xdr:nvCxnSpPr>
        <xdr:cNvPr id="704" name="直線コネクタ 703"/>
        <xdr:cNvCxnSpPr/>
      </xdr:nvCxnSpPr>
      <xdr:spPr>
        <a:xfrm flipV="1">
          <a:off x="16318864" y="17090571"/>
          <a:ext cx="0" cy="143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16346</xdr:rowOff>
    </xdr:from>
    <xdr:ext cx="405111" cy="259045"/>
    <xdr:sp macro="" textlink="">
      <xdr:nvSpPr>
        <xdr:cNvPr id="705" name="【庁舎】&#10;有形固定資産減価償却率最小値テキスト"/>
        <xdr:cNvSpPr txBox="1"/>
      </xdr:nvSpPr>
      <xdr:spPr>
        <a:xfrm>
          <a:off x="16357600" y="1853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12519</xdr:rowOff>
    </xdr:from>
    <xdr:to>
      <xdr:col>86</xdr:col>
      <xdr:colOff>25400</xdr:colOff>
      <xdr:row>108</xdr:row>
      <xdr:rowOff>12519</xdr:rowOff>
    </xdr:to>
    <xdr:cxnSp macro="">
      <xdr:nvCxnSpPr>
        <xdr:cNvPr id="706" name="直線コネクタ 705"/>
        <xdr:cNvCxnSpPr/>
      </xdr:nvCxnSpPr>
      <xdr:spPr>
        <a:xfrm>
          <a:off x="16230600" y="1852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07"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08" name="直線コネクタ 707"/>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36484</xdr:rowOff>
    </xdr:from>
    <xdr:ext cx="405111" cy="259045"/>
    <xdr:sp macro="" textlink="">
      <xdr:nvSpPr>
        <xdr:cNvPr id="709" name="【庁舎】&#10;有形固定資産減価償却率平均値テキスト"/>
        <xdr:cNvSpPr txBox="1"/>
      </xdr:nvSpPr>
      <xdr:spPr>
        <a:xfrm>
          <a:off x="16357600" y="176958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58057</xdr:rowOff>
    </xdr:from>
    <xdr:to>
      <xdr:col>85</xdr:col>
      <xdr:colOff>177800</xdr:colOff>
      <xdr:row>103</xdr:row>
      <xdr:rowOff>159657</xdr:rowOff>
    </xdr:to>
    <xdr:sp macro="" textlink="">
      <xdr:nvSpPr>
        <xdr:cNvPr id="710" name="フローチャート: 判断 709"/>
        <xdr:cNvSpPr/>
      </xdr:nvSpPr>
      <xdr:spPr>
        <a:xfrm>
          <a:off x="16268700" y="1771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66221</xdr:rowOff>
    </xdr:from>
    <xdr:to>
      <xdr:col>81</xdr:col>
      <xdr:colOff>101600</xdr:colOff>
      <xdr:row>103</xdr:row>
      <xdr:rowOff>167821</xdr:rowOff>
    </xdr:to>
    <xdr:sp macro="" textlink="">
      <xdr:nvSpPr>
        <xdr:cNvPr id="711" name="フローチャート: 判断 710"/>
        <xdr:cNvSpPr/>
      </xdr:nvSpPr>
      <xdr:spPr>
        <a:xfrm>
          <a:off x="154305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36830</xdr:rowOff>
    </xdr:from>
    <xdr:to>
      <xdr:col>76</xdr:col>
      <xdr:colOff>165100</xdr:colOff>
      <xdr:row>103</xdr:row>
      <xdr:rowOff>138430</xdr:rowOff>
    </xdr:to>
    <xdr:sp macro="" textlink="">
      <xdr:nvSpPr>
        <xdr:cNvPr id="712" name="フローチャート: 判断 711"/>
        <xdr:cNvSpPr/>
      </xdr:nvSpPr>
      <xdr:spPr>
        <a:xfrm>
          <a:off x="14541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74386</xdr:rowOff>
    </xdr:from>
    <xdr:to>
      <xdr:col>72</xdr:col>
      <xdr:colOff>38100</xdr:colOff>
      <xdr:row>104</xdr:row>
      <xdr:rowOff>4536</xdr:rowOff>
    </xdr:to>
    <xdr:sp macro="" textlink="">
      <xdr:nvSpPr>
        <xdr:cNvPr id="713" name="フローチャート: 判断 712"/>
        <xdr:cNvSpPr/>
      </xdr:nvSpPr>
      <xdr:spPr>
        <a:xfrm>
          <a:off x="13652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4" name="テキスト ボックス 71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5" name="テキスト ボックス 71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6" name="テキスト ボックス 71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7" name="テキスト ボックス 71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8" name="テキスト ボックス 71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164193</xdr:rowOff>
    </xdr:from>
    <xdr:to>
      <xdr:col>85</xdr:col>
      <xdr:colOff>177800</xdr:colOff>
      <xdr:row>102</xdr:row>
      <xdr:rowOff>94343</xdr:rowOff>
    </xdr:to>
    <xdr:sp macro="" textlink="">
      <xdr:nvSpPr>
        <xdr:cNvPr id="719" name="楕円 718"/>
        <xdr:cNvSpPr/>
      </xdr:nvSpPr>
      <xdr:spPr>
        <a:xfrm>
          <a:off x="16268700" y="1748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15620</xdr:rowOff>
    </xdr:from>
    <xdr:ext cx="405111" cy="259045"/>
    <xdr:sp macro="" textlink="">
      <xdr:nvSpPr>
        <xdr:cNvPr id="720" name="【庁舎】&#10;有形固定資産減価償却率該当値テキスト"/>
        <xdr:cNvSpPr txBox="1"/>
      </xdr:nvSpPr>
      <xdr:spPr>
        <a:xfrm>
          <a:off x="16357600" y="17332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22134</xdr:rowOff>
    </xdr:from>
    <xdr:to>
      <xdr:col>81</xdr:col>
      <xdr:colOff>101600</xdr:colOff>
      <xdr:row>102</xdr:row>
      <xdr:rowOff>123734</xdr:rowOff>
    </xdr:to>
    <xdr:sp macro="" textlink="">
      <xdr:nvSpPr>
        <xdr:cNvPr id="721" name="楕円 720"/>
        <xdr:cNvSpPr/>
      </xdr:nvSpPr>
      <xdr:spPr>
        <a:xfrm>
          <a:off x="15430500" y="1751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43543</xdr:rowOff>
    </xdr:from>
    <xdr:to>
      <xdr:col>85</xdr:col>
      <xdr:colOff>127000</xdr:colOff>
      <xdr:row>102</xdr:row>
      <xdr:rowOff>72934</xdr:rowOff>
    </xdr:to>
    <xdr:cxnSp macro="">
      <xdr:nvCxnSpPr>
        <xdr:cNvPr id="722" name="直線コネクタ 721"/>
        <xdr:cNvCxnSpPr/>
      </xdr:nvCxnSpPr>
      <xdr:spPr>
        <a:xfrm flipV="1">
          <a:off x="15481300" y="17531443"/>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36830</xdr:rowOff>
    </xdr:from>
    <xdr:to>
      <xdr:col>76</xdr:col>
      <xdr:colOff>165100</xdr:colOff>
      <xdr:row>102</xdr:row>
      <xdr:rowOff>138430</xdr:rowOff>
    </xdr:to>
    <xdr:sp macro="" textlink="">
      <xdr:nvSpPr>
        <xdr:cNvPr id="723" name="楕円 722"/>
        <xdr:cNvSpPr/>
      </xdr:nvSpPr>
      <xdr:spPr>
        <a:xfrm>
          <a:off x="14541500" y="1752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72934</xdr:rowOff>
    </xdr:from>
    <xdr:to>
      <xdr:col>81</xdr:col>
      <xdr:colOff>50800</xdr:colOff>
      <xdr:row>102</xdr:row>
      <xdr:rowOff>87630</xdr:rowOff>
    </xdr:to>
    <xdr:cxnSp macro="">
      <xdr:nvCxnSpPr>
        <xdr:cNvPr id="724" name="直線コネクタ 723"/>
        <xdr:cNvCxnSpPr/>
      </xdr:nvCxnSpPr>
      <xdr:spPr>
        <a:xfrm flipV="1">
          <a:off x="14592300" y="17560834"/>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51526</xdr:rowOff>
    </xdr:from>
    <xdr:to>
      <xdr:col>72</xdr:col>
      <xdr:colOff>38100</xdr:colOff>
      <xdr:row>102</xdr:row>
      <xdr:rowOff>153126</xdr:rowOff>
    </xdr:to>
    <xdr:sp macro="" textlink="">
      <xdr:nvSpPr>
        <xdr:cNvPr id="725" name="楕円 724"/>
        <xdr:cNvSpPr/>
      </xdr:nvSpPr>
      <xdr:spPr>
        <a:xfrm>
          <a:off x="13652500" y="1753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87630</xdr:rowOff>
    </xdr:from>
    <xdr:to>
      <xdr:col>76</xdr:col>
      <xdr:colOff>114300</xdr:colOff>
      <xdr:row>102</xdr:row>
      <xdr:rowOff>102326</xdr:rowOff>
    </xdr:to>
    <xdr:cxnSp macro="">
      <xdr:nvCxnSpPr>
        <xdr:cNvPr id="726" name="直線コネクタ 725"/>
        <xdr:cNvCxnSpPr/>
      </xdr:nvCxnSpPr>
      <xdr:spPr>
        <a:xfrm flipV="1">
          <a:off x="13703300" y="17575530"/>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158948</xdr:rowOff>
    </xdr:from>
    <xdr:ext cx="405111" cy="259045"/>
    <xdr:sp macro="" textlink="">
      <xdr:nvSpPr>
        <xdr:cNvPr id="727" name="n_1aveValue【庁舎】&#10;有形固定資産減価償却率"/>
        <xdr:cNvSpPr txBox="1"/>
      </xdr:nvSpPr>
      <xdr:spPr>
        <a:xfrm>
          <a:off x="15266044" y="17818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129557</xdr:rowOff>
    </xdr:from>
    <xdr:ext cx="405111" cy="259045"/>
    <xdr:sp macro="" textlink="">
      <xdr:nvSpPr>
        <xdr:cNvPr id="728" name="n_2aveValue【庁舎】&#10;有形固定資産減価償却率"/>
        <xdr:cNvSpPr txBox="1"/>
      </xdr:nvSpPr>
      <xdr:spPr>
        <a:xfrm>
          <a:off x="143897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167113</xdr:rowOff>
    </xdr:from>
    <xdr:ext cx="405111" cy="259045"/>
    <xdr:sp macro="" textlink="">
      <xdr:nvSpPr>
        <xdr:cNvPr id="729" name="n_3aveValue【庁舎】&#10;有形固定資産減価償却率"/>
        <xdr:cNvSpPr txBox="1"/>
      </xdr:nvSpPr>
      <xdr:spPr>
        <a:xfrm>
          <a:off x="13500744" y="1782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140261</xdr:rowOff>
    </xdr:from>
    <xdr:ext cx="405111" cy="259045"/>
    <xdr:sp macro="" textlink="">
      <xdr:nvSpPr>
        <xdr:cNvPr id="730" name="n_1mainValue【庁舎】&#10;有形固定資産減価償却率"/>
        <xdr:cNvSpPr txBox="1"/>
      </xdr:nvSpPr>
      <xdr:spPr>
        <a:xfrm>
          <a:off x="15266044" y="1728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154957</xdr:rowOff>
    </xdr:from>
    <xdr:ext cx="405111" cy="259045"/>
    <xdr:sp macro="" textlink="">
      <xdr:nvSpPr>
        <xdr:cNvPr id="731" name="n_2mainValue【庁舎】&#10;有形固定資産減価償却率"/>
        <xdr:cNvSpPr txBox="1"/>
      </xdr:nvSpPr>
      <xdr:spPr>
        <a:xfrm>
          <a:off x="14389744" y="1729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169653</xdr:rowOff>
    </xdr:from>
    <xdr:ext cx="405111" cy="259045"/>
    <xdr:sp macro="" textlink="">
      <xdr:nvSpPr>
        <xdr:cNvPr id="732" name="n_3mainValue【庁舎】&#10;有形固定資産減価償却率"/>
        <xdr:cNvSpPr txBox="1"/>
      </xdr:nvSpPr>
      <xdr:spPr>
        <a:xfrm>
          <a:off x="13500744" y="17314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3" name="正方形/長方形 73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4" name="正方形/長方形 73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5" name="正方形/長方形 73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6" name="正方形/長方形 73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7" name="正方形/長方形 73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8" name="正方形/長方形 73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9" name="正方形/長方形 73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0" name="正方形/長方形 73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1" name="テキスト ボックス 74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2" name="直線コネクタ 74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43" name="テキスト ボックス 742"/>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44" name="直線コネクタ 74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45" name="テキスト ボックス 74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46" name="直線コネクタ 74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47" name="テキスト ボックス 74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48" name="直線コネクタ 74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49" name="テキスト ボックス 74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50" name="直線コネクタ 74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51" name="テキスト ボックス 75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52" name="直線コネクタ 75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53" name="テキスト ボックス 75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54" name="直線コネクタ 75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55" name="テキスト ボックス 75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6" name="直線コネクタ 75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7" name="テキスト ボックス 75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56606</xdr:rowOff>
    </xdr:from>
    <xdr:to>
      <xdr:col>116</xdr:col>
      <xdr:colOff>62864</xdr:colOff>
      <xdr:row>109</xdr:row>
      <xdr:rowOff>58238</xdr:rowOff>
    </xdr:to>
    <xdr:cxnSp macro="">
      <xdr:nvCxnSpPr>
        <xdr:cNvPr id="759" name="直線コネクタ 758"/>
        <xdr:cNvCxnSpPr/>
      </xdr:nvCxnSpPr>
      <xdr:spPr>
        <a:xfrm flipV="1">
          <a:off x="22160864" y="17201606"/>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62065</xdr:rowOff>
    </xdr:from>
    <xdr:ext cx="469744" cy="259045"/>
    <xdr:sp macro="" textlink="">
      <xdr:nvSpPr>
        <xdr:cNvPr id="760" name="【庁舎】&#10;一人当たり面積最小値テキスト"/>
        <xdr:cNvSpPr txBox="1"/>
      </xdr:nvSpPr>
      <xdr:spPr>
        <a:xfrm>
          <a:off x="22199600" y="1875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58238</xdr:rowOff>
    </xdr:from>
    <xdr:to>
      <xdr:col>116</xdr:col>
      <xdr:colOff>152400</xdr:colOff>
      <xdr:row>109</xdr:row>
      <xdr:rowOff>58238</xdr:rowOff>
    </xdr:to>
    <xdr:cxnSp macro="">
      <xdr:nvCxnSpPr>
        <xdr:cNvPr id="761" name="直線コネクタ 760"/>
        <xdr:cNvCxnSpPr/>
      </xdr:nvCxnSpPr>
      <xdr:spPr>
        <a:xfrm>
          <a:off x="22072600" y="1874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3283</xdr:rowOff>
    </xdr:from>
    <xdr:ext cx="469744" cy="259045"/>
    <xdr:sp macro="" textlink="">
      <xdr:nvSpPr>
        <xdr:cNvPr id="762" name="【庁舎】&#10;一人当たり面積最大値テキスト"/>
        <xdr:cNvSpPr txBox="1"/>
      </xdr:nvSpPr>
      <xdr:spPr>
        <a:xfrm>
          <a:off x="22199600" y="1697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56606</xdr:rowOff>
    </xdr:from>
    <xdr:to>
      <xdr:col>116</xdr:col>
      <xdr:colOff>152400</xdr:colOff>
      <xdr:row>100</xdr:row>
      <xdr:rowOff>56606</xdr:rowOff>
    </xdr:to>
    <xdr:cxnSp macro="">
      <xdr:nvCxnSpPr>
        <xdr:cNvPr id="763" name="直線コネクタ 762"/>
        <xdr:cNvCxnSpPr/>
      </xdr:nvCxnSpPr>
      <xdr:spPr>
        <a:xfrm>
          <a:off x="22072600" y="1720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95266</xdr:rowOff>
    </xdr:from>
    <xdr:ext cx="469744" cy="259045"/>
    <xdr:sp macro="" textlink="">
      <xdr:nvSpPr>
        <xdr:cNvPr id="764" name="【庁舎】&#10;一人当たり面積平均値テキスト"/>
        <xdr:cNvSpPr txBox="1"/>
      </xdr:nvSpPr>
      <xdr:spPr>
        <a:xfrm>
          <a:off x="22199600" y="1826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765" name="フローチャート: 判断 764"/>
        <xdr:cNvSpPr/>
      </xdr:nvSpPr>
      <xdr:spPr>
        <a:xfrm>
          <a:off x="221107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766" name="フローチャート: 判断 765"/>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152763</xdr:rowOff>
    </xdr:from>
    <xdr:to>
      <xdr:col>107</xdr:col>
      <xdr:colOff>101600</xdr:colOff>
      <xdr:row>107</xdr:row>
      <xdr:rowOff>82913</xdr:rowOff>
    </xdr:to>
    <xdr:sp macro="" textlink="">
      <xdr:nvSpPr>
        <xdr:cNvPr id="767" name="フローチャート: 判断 766"/>
        <xdr:cNvSpPr/>
      </xdr:nvSpPr>
      <xdr:spPr>
        <a:xfrm>
          <a:off x="20383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120106</xdr:rowOff>
    </xdr:from>
    <xdr:to>
      <xdr:col>102</xdr:col>
      <xdr:colOff>165100</xdr:colOff>
      <xdr:row>107</xdr:row>
      <xdr:rowOff>50256</xdr:rowOff>
    </xdr:to>
    <xdr:sp macro="" textlink="">
      <xdr:nvSpPr>
        <xdr:cNvPr id="768" name="フローチャート: 判断 767"/>
        <xdr:cNvSpPr/>
      </xdr:nvSpPr>
      <xdr:spPr>
        <a:xfrm>
          <a:off x="19494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9" name="テキスト ボックス 76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0" name="テキスト ボックス 76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1" name="テキスト ボックス 77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2" name="テキスト ボックス 77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3" name="テキスト ボックス 77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5806</xdr:rowOff>
    </xdr:from>
    <xdr:to>
      <xdr:col>116</xdr:col>
      <xdr:colOff>114300</xdr:colOff>
      <xdr:row>100</xdr:row>
      <xdr:rowOff>107406</xdr:rowOff>
    </xdr:to>
    <xdr:sp macro="" textlink="">
      <xdr:nvSpPr>
        <xdr:cNvPr id="774" name="楕円 773"/>
        <xdr:cNvSpPr/>
      </xdr:nvSpPr>
      <xdr:spPr>
        <a:xfrm>
          <a:off x="22110700" y="1715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130283</xdr:rowOff>
    </xdr:from>
    <xdr:ext cx="469744" cy="259045"/>
    <xdr:sp macro="" textlink="">
      <xdr:nvSpPr>
        <xdr:cNvPr id="775" name="【庁舎】&#10;一人当たり面積該当値テキスト"/>
        <xdr:cNvSpPr txBox="1"/>
      </xdr:nvSpPr>
      <xdr:spPr>
        <a:xfrm>
          <a:off x="22199600" y="17103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31931</xdr:rowOff>
    </xdr:from>
    <xdr:to>
      <xdr:col>112</xdr:col>
      <xdr:colOff>38100</xdr:colOff>
      <xdr:row>100</xdr:row>
      <xdr:rowOff>133531</xdr:rowOff>
    </xdr:to>
    <xdr:sp macro="" textlink="">
      <xdr:nvSpPr>
        <xdr:cNvPr id="776" name="楕円 775"/>
        <xdr:cNvSpPr/>
      </xdr:nvSpPr>
      <xdr:spPr>
        <a:xfrm>
          <a:off x="21272500" y="1717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56606</xdr:rowOff>
    </xdr:from>
    <xdr:to>
      <xdr:col>116</xdr:col>
      <xdr:colOff>63500</xdr:colOff>
      <xdr:row>100</xdr:row>
      <xdr:rowOff>82731</xdr:rowOff>
    </xdr:to>
    <xdr:cxnSp macro="">
      <xdr:nvCxnSpPr>
        <xdr:cNvPr id="777" name="直線コネクタ 776"/>
        <xdr:cNvCxnSpPr/>
      </xdr:nvCxnSpPr>
      <xdr:spPr>
        <a:xfrm flipV="1">
          <a:off x="21323300" y="17201606"/>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54792</xdr:rowOff>
    </xdr:from>
    <xdr:to>
      <xdr:col>107</xdr:col>
      <xdr:colOff>101600</xdr:colOff>
      <xdr:row>100</xdr:row>
      <xdr:rowOff>156392</xdr:rowOff>
    </xdr:to>
    <xdr:sp macro="" textlink="">
      <xdr:nvSpPr>
        <xdr:cNvPr id="778" name="楕円 777"/>
        <xdr:cNvSpPr/>
      </xdr:nvSpPr>
      <xdr:spPr>
        <a:xfrm>
          <a:off x="20383500" y="1719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82731</xdr:rowOff>
    </xdr:from>
    <xdr:to>
      <xdr:col>111</xdr:col>
      <xdr:colOff>177800</xdr:colOff>
      <xdr:row>100</xdr:row>
      <xdr:rowOff>105592</xdr:rowOff>
    </xdr:to>
    <xdr:cxnSp macro="">
      <xdr:nvCxnSpPr>
        <xdr:cNvPr id="779" name="直線コネクタ 778"/>
        <xdr:cNvCxnSpPr/>
      </xdr:nvCxnSpPr>
      <xdr:spPr>
        <a:xfrm flipV="1">
          <a:off x="20434300" y="17227731"/>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151130</xdr:rowOff>
    </xdr:from>
    <xdr:to>
      <xdr:col>102</xdr:col>
      <xdr:colOff>165100</xdr:colOff>
      <xdr:row>102</xdr:row>
      <xdr:rowOff>81280</xdr:rowOff>
    </xdr:to>
    <xdr:sp macro="" textlink="">
      <xdr:nvSpPr>
        <xdr:cNvPr id="780" name="楕円 779"/>
        <xdr:cNvSpPr/>
      </xdr:nvSpPr>
      <xdr:spPr>
        <a:xfrm>
          <a:off x="19494500" y="1746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105592</xdr:rowOff>
    </xdr:from>
    <xdr:to>
      <xdr:col>107</xdr:col>
      <xdr:colOff>50800</xdr:colOff>
      <xdr:row>102</xdr:row>
      <xdr:rowOff>30480</xdr:rowOff>
    </xdr:to>
    <xdr:cxnSp macro="">
      <xdr:nvCxnSpPr>
        <xdr:cNvPr id="781" name="直線コネクタ 780"/>
        <xdr:cNvCxnSpPr/>
      </xdr:nvCxnSpPr>
      <xdr:spPr>
        <a:xfrm flipV="1">
          <a:off x="19545300" y="17250592"/>
          <a:ext cx="889000" cy="267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64243</xdr:rowOff>
    </xdr:from>
    <xdr:ext cx="469744" cy="259045"/>
    <xdr:sp macro="" textlink="">
      <xdr:nvSpPr>
        <xdr:cNvPr id="782" name="n_1aveValue【庁舎】&#10;一人当たり面積"/>
        <xdr:cNvSpPr txBox="1"/>
      </xdr:nvSpPr>
      <xdr:spPr>
        <a:xfrm>
          <a:off x="210757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74040</xdr:rowOff>
    </xdr:from>
    <xdr:ext cx="469744" cy="259045"/>
    <xdr:sp macro="" textlink="">
      <xdr:nvSpPr>
        <xdr:cNvPr id="783" name="n_2aveValue【庁舎】&#10;一人当たり面積"/>
        <xdr:cNvSpPr txBox="1"/>
      </xdr:nvSpPr>
      <xdr:spPr>
        <a:xfrm>
          <a:off x="201994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41383</xdr:rowOff>
    </xdr:from>
    <xdr:ext cx="469744" cy="259045"/>
    <xdr:sp macro="" textlink="">
      <xdr:nvSpPr>
        <xdr:cNvPr id="784" name="n_3aveValue【庁舎】&#10;一人当たり面積"/>
        <xdr:cNvSpPr txBox="1"/>
      </xdr:nvSpPr>
      <xdr:spPr>
        <a:xfrm>
          <a:off x="19310427" y="1838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98</xdr:row>
      <xdr:rowOff>150058</xdr:rowOff>
    </xdr:from>
    <xdr:ext cx="469744" cy="259045"/>
    <xdr:sp macro="" textlink="">
      <xdr:nvSpPr>
        <xdr:cNvPr id="785" name="n_1mainValue【庁舎】&#10;一人当たり面積"/>
        <xdr:cNvSpPr txBox="1"/>
      </xdr:nvSpPr>
      <xdr:spPr>
        <a:xfrm>
          <a:off x="21075727" y="16952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1469</xdr:rowOff>
    </xdr:from>
    <xdr:ext cx="469744" cy="259045"/>
    <xdr:sp macro="" textlink="">
      <xdr:nvSpPr>
        <xdr:cNvPr id="786" name="n_2mainValue【庁舎】&#10;一人当たり面積"/>
        <xdr:cNvSpPr txBox="1"/>
      </xdr:nvSpPr>
      <xdr:spPr>
        <a:xfrm>
          <a:off x="20199427" y="1697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97807</xdr:rowOff>
    </xdr:from>
    <xdr:ext cx="469744" cy="259045"/>
    <xdr:sp macro="" textlink="">
      <xdr:nvSpPr>
        <xdr:cNvPr id="787" name="n_3mainValue【庁舎】&#10;一人当たり面積"/>
        <xdr:cNvSpPr txBox="1"/>
      </xdr:nvSpPr>
      <xdr:spPr>
        <a:xfrm>
          <a:off x="19310427" y="1724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8" name="正方形/長方形 78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9" name="正方形/長方形 78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0" name="テキスト ボックス 78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00" baseline="0">
              <a:solidFill>
                <a:schemeClr val="dk1"/>
              </a:solidFill>
              <a:effectLst/>
              <a:latin typeface="メイリオ" panose="020B0604030504040204" pitchFamily="50" charset="-128"/>
              <a:ea typeface="メイリオ" panose="020B0604030504040204" pitchFamily="50" charset="-128"/>
              <a:cs typeface="+mn-cs"/>
            </a:rPr>
            <a:t>類似団体と比較し</a:t>
          </a:r>
          <a:r>
            <a:rPr lang="ja-JP" altLang="en-US" sz="1000" baseline="0">
              <a:solidFill>
                <a:schemeClr val="dk1"/>
              </a:solidFill>
              <a:effectLst/>
              <a:latin typeface="メイリオ" panose="020B0604030504040204" pitchFamily="50" charset="-128"/>
              <a:ea typeface="メイリオ" panose="020B0604030504040204" pitchFamily="50" charset="-128"/>
              <a:cs typeface="+mn-cs"/>
            </a:rPr>
            <a:t>、</a:t>
          </a:r>
          <a:r>
            <a:rPr lang="ja-JP" altLang="ja-JP" sz="1000" baseline="0">
              <a:solidFill>
                <a:schemeClr val="dk1"/>
              </a:solidFill>
              <a:effectLst/>
              <a:latin typeface="メイリオ" panose="020B0604030504040204" pitchFamily="50" charset="-128"/>
              <a:ea typeface="メイリオ" panose="020B0604030504040204" pitchFamily="50" charset="-128"/>
              <a:cs typeface="+mn-cs"/>
            </a:rPr>
            <a:t>特に有形固定資産</a:t>
          </a:r>
          <a:r>
            <a:rPr lang="ja-JP" altLang="en-US" sz="1000" baseline="0">
              <a:solidFill>
                <a:schemeClr val="dk1"/>
              </a:solidFill>
              <a:effectLst/>
              <a:latin typeface="メイリオ" panose="020B0604030504040204" pitchFamily="50" charset="-128"/>
              <a:ea typeface="メイリオ" panose="020B0604030504040204" pitchFamily="50" charset="-128"/>
              <a:cs typeface="+mn-cs"/>
            </a:rPr>
            <a:t>の</a:t>
          </a:r>
          <a:r>
            <a:rPr lang="ja-JP" altLang="ja-JP" sz="1000" baseline="0">
              <a:solidFill>
                <a:schemeClr val="dk1"/>
              </a:solidFill>
              <a:effectLst/>
              <a:latin typeface="メイリオ" panose="020B0604030504040204" pitchFamily="50" charset="-128"/>
              <a:ea typeface="メイリオ" panose="020B0604030504040204" pitchFamily="50" charset="-128"/>
              <a:cs typeface="+mn-cs"/>
            </a:rPr>
            <a:t>減価償却率が高くなっている</a:t>
          </a:r>
          <a:r>
            <a:rPr lang="ja-JP" altLang="en-US" sz="1000" baseline="0">
              <a:solidFill>
                <a:schemeClr val="dk1"/>
              </a:solidFill>
              <a:effectLst/>
              <a:latin typeface="メイリオ" panose="020B0604030504040204" pitchFamily="50" charset="-128"/>
              <a:ea typeface="メイリオ" panose="020B0604030504040204" pitchFamily="50" charset="-128"/>
              <a:cs typeface="+mn-cs"/>
            </a:rPr>
            <a:t>のは</a:t>
          </a:r>
          <a:r>
            <a:rPr lang="ja-JP" altLang="ja-JP" sz="1000" baseline="0">
              <a:solidFill>
                <a:schemeClr val="dk1"/>
              </a:solidFill>
              <a:effectLst/>
              <a:latin typeface="メイリオ" panose="020B0604030504040204" pitchFamily="50" charset="-128"/>
              <a:ea typeface="メイリオ" panose="020B0604030504040204" pitchFamily="50" charset="-128"/>
              <a:cs typeface="+mn-cs"/>
            </a:rPr>
            <a:t>庁舎</a:t>
          </a:r>
          <a:r>
            <a:rPr lang="ja-JP" altLang="en-US" sz="1000" baseline="0">
              <a:solidFill>
                <a:schemeClr val="dk1"/>
              </a:solidFill>
              <a:effectLst/>
              <a:latin typeface="メイリオ" panose="020B0604030504040204" pitchFamily="50" charset="-128"/>
              <a:ea typeface="メイリオ" panose="020B0604030504040204" pitchFamily="50" charset="-128"/>
              <a:cs typeface="+mn-cs"/>
            </a:rPr>
            <a:t>です。ただし、南砺市では令和元年度に統合庁舎の整備を実施しましたので、この翌年度の決算（令和元年度決算）においては、値が変化する（下がる）ことが予見されます</a:t>
          </a:r>
          <a:r>
            <a:rPr lang="ja-JP" altLang="ja-JP" sz="1000" baseline="0">
              <a:solidFill>
                <a:schemeClr val="dk1"/>
              </a:solidFill>
              <a:effectLst/>
              <a:latin typeface="メイリオ" panose="020B0604030504040204" pitchFamily="50" charset="-128"/>
              <a:ea typeface="メイリオ" panose="020B0604030504040204" pitchFamily="50" charset="-128"/>
              <a:cs typeface="+mn-cs"/>
            </a:rPr>
            <a:t>。</a:t>
          </a:r>
          <a:endParaRPr lang="ja-JP" altLang="ja-JP" sz="1100">
            <a:effectLst/>
            <a:latin typeface="メイリオ" panose="020B0604030504040204" pitchFamily="50" charset="-128"/>
            <a:ea typeface="メイリオ" panose="020B0604030504040204" pitchFamily="50" charset="-128"/>
          </a:endParaRPr>
        </a:p>
        <a:p>
          <a:r>
            <a:rPr lang="ja-JP" altLang="ja-JP" sz="1000" baseline="0">
              <a:solidFill>
                <a:schemeClr val="dk1"/>
              </a:solidFill>
              <a:effectLst/>
              <a:latin typeface="メイリオ" panose="020B0604030504040204" pitchFamily="50" charset="-128"/>
              <a:ea typeface="メイリオ" panose="020B0604030504040204" pitchFamily="50" charset="-128"/>
              <a:cs typeface="+mn-cs"/>
            </a:rPr>
            <a:t>一人当たり面積に</a:t>
          </a:r>
          <a:r>
            <a:rPr lang="ja-JP" altLang="en-US" sz="1000" baseline="0">
              <a:solidFill>
                <a:schemeClr val="dk1"/>
              </a:solidFill>
              <a:effectLst/>
              <a:latin typeface="メイリオ" panose="020B0604030504040204" pitchFamily="50" charset="-128"/>
              <a:ea typeface="メイリオ" panose="020B0604030504040204" pitchFamily="50" charset="-128"/>
              <a:cs typeface="+mn-cs"/>
            </a:rPr>
            <a:t>つい</a:t>
          </a:r>
          <a:r>
            <a:rPr lang="ja-JP" altLang="ja-JP" sz="1000" baseline="0">
              <a:solidFill>
                <a:schemeClr val="dk1"/>
              </a:solidFill>
              <a:effectLst/>
              <a:latin typeface="メイリオ" panose="020B0604030504040204" pitchFamily="50" charset="-128"/>
              <a:ea typeface="メイリオ" panose="020B0604030504040204" pitchFamily="50" charset="-128"/>
              <a:cs typeface="+mn-cs"/>
            </a:rPr>
            <a:t>て</a:t>
          </a:r>
          <a:r>
            <a:rPr lang="ja-JP" altLang="en-US" sz="1000" baseline="0">
              <a:solidFill>
                <a:schemeClr val="dk1"/>
              </a:solidFill>
              <a:effectLst/>
              <a:latin typeface="メイリオ" panose="020B0604030504040204" pitchFamily="50" charset="-128"/>
              <a:ea typeface="メイリオ" panose="020B0604030504040204" pitchFamily="50" charset="-128"/>
              <a:cs typeface="+mn-cs"/>
            </a:rPr>
            <a:t>は</a:t>
          </a:r>
          <a:r>
            <a:rPr lang="ja-JP" altLang="ja-JP" sz="1000" baseline="0">
              <a:solidFill>
                <a:schemeClr val="dk1"/>
              </a:solidFill>
              <a:effectLst/>
              <a:latin typeface="メイリオ" panose="020B0604030504040204" pitchFamily="50" charset="-128"/>
              <a:ea typeface="メイリオ" panose="020B0604030504040204" pitchFamily="50" charset="-128"/>
              <a:cs typeface="+mn-cs"/>
            </a:rPr>
            <a:t>、図書館、</a:t>
          </a:r>
          <a:r>
            <a:rPr lang="ja-JP" altLang="en-US" sz="1000" baseline="0">
              <a:solidFill>
                <a:schemeClr val="dk1"/>
              </a:solidFill>
              <a:effectLst/>
              <a:latin typeface="メイリオ" panose="020B0604030504040204" pitchFamily="50" charset="-128"/>
              <a:ea typeface="メイリオ" panose="020B0604030504040204" pitchFamily="50" charset="-128"/>
              <a:cs typeface="+mn-cs"/>
            </a:rPr>
            <a:t>福祉施設、</a:t>
          </a:r>
          <a:r>
            <a:rPr lang="ja-JP" altLang="ja-JP" sz="1000" baseline="0">
              <a:solidFill>
                <a:schemeClr val="dk1"/>
              </a:solidFill>
              <a:effectLst/>
              <a:latin typeface="メイリオ" panose="020B0604030504040204" pitchFamily="50" charset="-128"/>
              <a:ea typeface="メイリオ" panose="020B0604030504040204" pitchFamily="50" charset="-128"/>
              <a:cs typeface="+mn-cs"/>
            </a:rPr>
            <a:t>保健センター・保健所</a:t>
          </a:r>
          <a:r>
            <a:rPr lang="ja-JP" altLang="en-US" sz="1000" baseline="0">
              <a:solidFill>
                <a:schemeClr val="dk1"/>
              </a:solidFill>
              <a:effectLst/>
              <a:latin typeface="メイリオ" panose="020B0604030504040204" pitchFamily="50" charset="-128"/>
              <a:ea typeface="メイリオ" panose="020B0604030504040204" pitchFamily="50" charset="-128"/>
              <a:cs typeface="+mn-cs"/>
            </a:rPr>
            <a:t>（庁舎も高い値を示していますが、上記のとおりであるため考察からは除きます。）が</a:t>
          </a:r>
          <a:r>
            <a:rPr lang="ja-JP" altLang="ja-JP" sz="1000" baseline="0">
              <a:solidFill>
                <a:schemeClr val="dk1"/>
              </a:solidFill>
              <a:effectLst/>
              <a:latin typeface="メイリオ" panose="020B0604030504040204" pitchFamily="50" charset="-128"/>
              <a:ea typeface="メイリオ" panose="020B0604030504040204" pitchFamily="50" charset="-128"/>
              <a:cs typeface="+mn-cs"/>
            </a:rPr>
            <a:t>高い値を示して</a:t>
          </a:r>
          <a:r>
            <a:rPr lang="ja-JP" altLang="en-US" sz="1000" baseline="0">
              <a:solidFill>
                <a:schemeClr val="dk1"/>
              </a:solidFill>
              <a:effectLst/>
              <a:latin typeface="メイリオ" panose="020B0604030504040204" pitchFamily="50" charset="-128"/>
              <a:ea typeface="メイリオ" panose="020B0604030504040204" pitchFamily="50" charset="-128"/>
              <a:cs typeface="+mn-cs"/>
            </a:rPr>
            <a:t>います。これは、現在の南砺市がもともと８つの町村が合併した市であるため、保有施設数自体がもともと多いという点が挙げられます。</a:t>
          </a:r>
          <a:endParaRPr lang="en-US" altLang="ja-JP" sz="1000" baseline="0">
            <a:solidFill>
              <a:schemeClr val="dk1"/>
            </a:solidFill>
            <a:effectLst/>
            <a:latin typeface="メイリオ" panose="020B0604030504040204" pitchFamily="50" charset="-128"/>
            <a:ea typeface="メイリオ" panose="020B0604030504040204" pitchFamily="50" charset="-128"/>
            <a:cs typeface="+mn-cs"/>
          </a:endParaRPr>
        </a:p>
        <a:p>
          <a:r>
            <a:rPr lang="ja-JP" altLang="en-US" sz="1000" baseline="0">
              <a:solidFill>
                <a:schemeClr val="dk1"/>
              </a:solidFill>
              <a:effectLst/>
              <a:latin typeface="メイリオ" panose="020B0604030504040204" pitchFamily="50" charset="-128"/>
              <a:ea typeface="メイリオ" panose="020B0604030504040204" pitchFamily="50" charset="-128"/>
              <a:cs typeface="+mn-cs"/>
            </a:rPr>
            <a:t>しかしながら</a:t>
          </a:r>
          <a:r>
            <a:rPr lang="ja-JP" altLang="ja-JP" sz="1000" baseline="0">
              <a:solidFill>
                <a:schemeClr val="dk1"/>
              </a:solidFill>
              <a:effectLst/>
              <a:latin typeface="メイリオ" panose="020B0604030504040204" pitchFamily="50" charset="-128"/>
              <a:ea typeface="メイリオ" panose="020B0604030504040204" pitchFamily="50" charset="-128"/>
              <a:cs typeface="+mn-cs"/>
            </a:rPr>
            <a:t>、</a:t>
          </a:r>
          <a:r>
            <a:rPr lang="ja-JP" altLang="en-US" sz="1000" baseline="0">
              <a:solidFill>
                <a:schemeClr val="dk1"/>
              </a:solidFill>
              <a:effectLst/>
              <a:latin typeface="メイリオ" panose="020B0604030504040204" pitchFamily="50" charset="-128"/>
              <a:ea typeface="メイリオ" panose="020B0604030504040204" pitchFamily="50" charset="-128"/>
              <a:cs typeface="+mn-cs"/>
            </a:rPr>
            <a:t>今後の市の財政状況等を考えると、施設の統廃合や民間への譲渡などを計画的に進め、今の市の身の丈に合った施設規模へと変えていく必要があると言えます。</a:t>
          </a:r>
          <a:endParaRPr lang="en-US" altLang="ja-JP" sz="1000" baseline="0">
            <a:solidFill>
              <a:schemeClr val="dk1"/>
            </a:solidFill>
            <a:effectLst/>
            <a:latin typeface="メイリオ" panose="020B0604030504040204" pitchFamily="50" charset="-128"/>
            <a:ea typeface="メイリオ" panose="020B0604030504040204" pitchFamily="50" charset="-128"/>
            <a:cs typeface="+mn-cs"/>
          </a:endParaRPr>
        </a:p>
        <a:p>
          <a:r>
            <a:rPr lang="ja-JP" altLang="ja-JP" sz="1000" baseline="0">
              <a:solidFill>
                <a:schemeClr val="dk1"/>
              </a:solidFill>
              <a:effectLst/>
              <a:latin typeface="メイリオ" panose="020B0604030504040204" pitchFamily="50" charset="-128"/>
              <a:ea typeface="メイリオ" panose="020B0604030504040204" pitchFamily="50" charset="-128"/>
              <a:cs typeface="+mn-cs"/>
            </a:rPr>
            <a:t>将来世代へのツケを圧縮</a:t>
          </a:r>
          <a:r>
            <a:rPr lang="ja-JP" altLang="en-US" sz="1000" baseline="0">
              <a:solidFill>
                <a:schemeClr val="dk1"/>
              </a:solidFill>
              <a:effectLst/>
              <a:latin typeface="メイリオ" panose="020B0604030504040204" pitchFamily="50" charset="-128"/>
              <a:ea typeface="メイリオ" panose="020B0604030504040204" pitchFamily="50" charset="-128"/>
              <a:cs typeface="+mn-cs"/>
            </a:rPr>
            <a:t>するため、市民への丁寧な説明を根強く行い理解を得ていくこと、そして行政内部においても関連課が一丸となり着実に再編計画を推し進めることが重要だと考えています。</a:t>
          </a:r>
          <a:endParaRPr lang="ja-JP" altLang="ja-JP" sz="1100">
            <a:effectLst/>
            <a:latin typeface="メイリオ" panose="020B0604030504040204" pitchFamily="50" charset="-128"/>
            <a:ea typeface="メイリオ"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富山県南砺市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51,056
50,202
668.64
35,826,502
33,505,883
1,802,441
21,050,256
43,492,771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latin typeface="+mn-lt"/>
              <a:ea typeface="+mn-ea"/>
              <a:cs typeface="+mn-cs"/>
            </a:rPr>
            <a:t>人口の減少や全国平均を上回る高齢化率（平成</a:t>
          </a:r>
          <a:r>
            <a:rPr kumimoji="1" lang="ja-JP" altLang="en-US" sz="1100">
              <a:solidFill>
                <a:sysClr val="windowText" lastClr="000000"/>
              </a:solidFill>
              <a:latin typeface="+mn-lt"/>
              <a:ea typeface="+mn-ea"/>
              <a:cs typeface="+mn-cs"/>
            </a:rPr>
            <a:t>３０</a:t>
          </a:r>
          <a:r>
            <a:rPr kumimoji="1" lang="ja-JP" altLang="ja-JP" sz="1100">
              <a:solidFill>
                <a:sysClr val="windowText" lastClr="000000"/>
              </a:solidFill>
              <a:latin typeface="+mn-lt"/>
              <a:ea typeface="+mn-ea"/>
              <a:cs typeface="+mn-cs"/>
            </a:rPr>
            <a:t>年度末３７．</a:t>
          </a:r>
          <a:r>
            <a:rPr kumimoji="1" lang="ja-JP" altLang="en-US" sz="1100">
              <a:solidFill>
                <a:sysClr val="windowText" lastClr="000000"/>
              </a:solidFill>
              <a:latin typeface="+mn-lt"/>
              <a:ea typeface="+mn-ea"/>
              <a:cs typeface="+mn-cs"/>
            </a:rPr>
            <a:t>４</a:t>
          </a:r>
          <a:r>
            <a:rPr kumimoji="1" lang="ja-JP" altLang="ja-JP" sz="1100">
              <a:solidFill>
                <a:sysClr val="windowText" lastClr="000000"/>
              </a:solidFill>
              <a:latin typeface="+mn-lt"/>
              <a:ea typeface="+mn-ea"/>
              <a:cs typeface="+mn-cs"/>
            </a:rPr>
            <a:t>％）等により、財政基盤が弱く、類似団体平均を下回っている。</a:t>
          </a:r>
          <a:endParaRPr lang="ja-JP" altLang="ja-JP" sz="1100">
            <a:solidFill>
              <a:sysClr val="windowText" lastClr="000000"/>
            </a:solidFill>
            <a:latin typeface="+mn-lt"/>
            <a:ea typeface="+mn-ea"/>
            <a:cs typeface="+mn-cs"/>
          </a:endParaRPr>
        </a:p>
        <a:p>
          <a:r>
            <a:rPr kumimoji="1" lang="ja-JP" altLang="ja-JP" sz="1100">
              <a:solidFill>
                <a:sysClr val="windowText" lastClr="000000"/>
              </a:solidFill>
              <a:latin typeface="+mn-lt"/>
              <a:ea typeface="+mn-ea"/>
              <a:cs typeface="+mn-cs"/>
            </a:rPr>
            <a:t>引き続き、歳出の徹底的な見直しを実施するとともに、企業誘致や定住支援等の人口増対策にも取り組み財政健全化を図る。</a:t>
          </a:r>
          <a:endParaRPr lang="ja-JP" altLang="ja-JP" sz="1100">
            <a:solidFill>
              <a:sysClr val="windowText" lastClr="000000"/>
            </a:solidFill>
            <a:latin typeface="+mn-lt"/>
            <a:ea typeface="+mn-ea"/>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165100</xdr:rowOff>
    </xdr:to>
    <xdr:cxnSp macro="">
      <xdr:nvCxnSpPr>
        <xdr:cNvPr id="64" name="直線コネクタ 63"/>
        <xdr:cNvCxnSpPr/>
      </xdr:nvCxnSpPr>
      <xdr:spPr>
        <a:xfrm flipV="1">
          <a:off x="4953000" y="618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165100</xdr:rowOff>
    </xdr:from>
    <xdr:to>
      <xdr:col>23</xdr:col>
      <xdr:colOff>133350</xdr:colOff>
      <xdr:row>44</xdr:row>
      <xdr:rowOff>165100</xdr:rowOff>
    </xdr:to>
    <xdr:cxnSp macro="">
      <xdr:nvCxnSpPr>
        <xdr:cNvPr id="69" name="直線コネクタ 68"/>
        <xdr:cNvCxnSpPr/>
      </xdr:nvCxnSpPr>
      <xdr:spPr>
        <a:xfrm>
          <a:off x="4114800" y="7708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135766</xdr:rowOff>
    </xdr:from>
    <xdr:ext cx="762000" cy="259045"/>
    <xdr:sp macro="" textlink="">
      <xdr:nvSpPr>
        <xdr:cNvPr id="70" name="財政力平均値テキスト"/>
        <xdr:cNvSpPr txBox="1"/>
      </xdr:nvSpPr>
      <xdr:spPr>
        <a:xfrm>
          <a:off x="5041900" y="6993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165100</xdr:rowOff>
    </xdr:from>
    <xdr:to>
      <xdr:col>19</xdr:col>
      <xdr:colOff>133350</xdr:colOff>
      <xdr:row>44</xdr:row>
      <xdr:rowOff>165100</xdr:rowOff>
    </xdr:to>
    <xdr:cxnSp macro="">
      <xdr:nvCxnSpPr>
        <xdr:cNvPr id="72" name="直線コネクタ 71"/>
        <xdr:cNvCxnSpPr/>
      </xdr:nvCxnSpPr>
      <xdr:spPr>
        <a:xfrm>
          <a:off x="3225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59566</xdr:rowOff>
    </xdr:from>
    <xdr:ext cx="736600" cy="259045"/>
    <xdr:sp macro="" textlink="">
      <xdr:nvSpPr>
        <xdr:cNvPr id="74" name="テキスト ボックス 73"/>
        <xdr:cNvSpPr txBox="1"/>
      </xdr:nvSpPr>
      <xdr:spPr>
        <a:xfrm>
          <a:off x="3733800" y="69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165100</xdr:rowOff>
    </xdr:from>
    <xdr:to>
      <xdr:col>15</xdr:col>
      <xdr:colOff>82550</xdr:colOff>
      <xdr:row>44</xdr:row>
      <xdr:rowOff>165100</xdr:rowOff>
    </xdr:to>
    <xdr:cxnSp macro="">
      <xdr:nvCxnSpPr>
        <xdr:cNvPr id="75" name="直線コネクタ 74"/>
        <xdr:cNvCxnSpPr/>
      </xdr:nvCxnSpPr>
      <xdr:spPr>
        <a:xfrm>
          <a:off x="2336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72972</xdr:rowOff>
    </xdr:from>
    <xdr:ext cx="762000" cy="259045"/>
    <xdr:sp macro="" textlink="">
      <xdr:nvSpPr>
        <xdr:cNvPr id="77" name="テキスト ボックス 76"/>
        <xdr:cNvSpPr txBox="1"/>
      </xdr:nvSpPr>
      <xdr:spPr>
        <a:xfrm>
          <a:off x="2844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138289</xdr:rowOff>
    </xdr:from>
    <xdr:to>
      <xdr:col>11</xdr:col>
      <xdr:colOff>31750</xdr:colOff>
      <xdr:row>44</xdr:row>
      <xdr:rowOff>165100</xdr:rowOff>
    </xdr:to>
    <xdr:cxnSp macro="">
      <xdr:nvCxnSpPr>
        <xdr:cNvPr id="78" name="直線コネクタ 77"/>
        <xdr:cNvCxnSpPr/>
      </xdr:nvCxnSpPr>
      <xdr:spPr>
        <a:xfrm>
          <a:off x="1447800" y="768208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72972</xdr:rowOff>
    </xdr:from>
    <xdr:ext cx="762000" cy="259045"/>
    <xdr:sp macro="" textlink="">
      <xdr:nvSpPr>
        <xdr:cNvPr id="80" name="テキスト ボックス 79"/>
        <xdr:cNvSpPr txBox="1"/>
      </xdr:nvSpPr>
      <xdr:spPr>
        <a:xfrm>
          <a:off x="1955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81" name="フローチャート: 判断 80"/>
        <xdr:cNvSpPr/>
      </xdr:nvSpPr>
      <xdr:spPr>
        <a:xfrm>
          <a:off x="1397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139999</xdr:rowOff>
    </xdr:from>
    <xdr:ext cx="762000" cy="259045"/>
    <xdr:sp macro="" textlink="">
      <xdr:nvSpPr>
        <xdr:cNvPr id="82" name="テキスト ボックス 81"/>
        <xdr:cNvSpPr txBox="1"/>
      </xdr:nvSpPr>
      <xdr:spPr>
        <a:xfrm>
          <a:off x="1066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114300</xdr:rowOff>
    </xdr:from>
    <xdr:to>
      <xdr:col>23</xdr:col>
      <xdr:colOff>184150</xdr:colOff>
      <xdr:row>45</xdr:row>
      <xdr:rowOff>44450</xdr:rowOff>
    </xdr:to>
    <xdr:sp macro="" textlink="">
      <xdr:nvSpPr>
        <xdr:cNvPr id="88" name="楕円 87"/>
        <xdr:cNvSpPr/>
      </xdr:nvSpPr>
      <xdr:spPr>
        <a:xfrm>
          <a:off x="49022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10177</xdr:rowOff>
    </xdr:from>
    <xdr:ext cx="762000" cy="259045"/>
    <xdr:sp macro="" textlink="">
      <xdr:nvSpPr>
        <xdr:cNvPr id="89" name="財政力該当値テキスト"/>
        <xdr:cNvSpPr txBox="1"/>
      </xdr:nvSpPr>
      <xdr:spPr>
        <a:xfrm>
          <a:off x="504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114300</xdr:rowOff>
    </xdr:from>
    <xdr:to>
      <xdr:col>19</xdr:col>
      <xdr:colOff>184150</xdr:colOff>
      <xdr:row>45</xdr:row>
      <xdr:rowOff>44450</xdr:rowOff>
    </xdr:to>
    <xdr:sp macro="" textlink="">
      <xdr:nvSpPr>
        <xdr:cNvPr id="90" name="楕円 89"/>
        <xdr:cNvSpPr/>
      </xdr:nvSpPr>
      <xdr:spPr>
        <a:xfrm>
          <a:off x="4064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29227</xdr:rowOff>
    </xdr:from>
    <xdr:ext cx="736600" cy="259045"/>
    <xdr:sp macro="" textlink="">
      <xdr:nvSpPr>
        <xdr:cNvPr id="91" name="テキスト ボックス 90"/>
        <xdr:cNvSpPr txBox="1"/>
      </xdr:nvSpPr>
      <xdr:spPr>
        <a:xfrm>
          <a:off x="3733800" y="774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114300</xdr:rowOff>
    </xdr:from>
    <xdr:to>
      <xdr:col>15</xdr:col>
      <xdr:colOff>133350</xdr:colOff>
      <xdr:row>45</xdr:row>
      <xdr:rowOff>44450</xdr:rowOff>
    </xdr:to>
    <xdr:sp macro="" textlink="">
      <xdr:nvSpPr>
        <xdr:cNvPr id="92" name="楕円 91"/>
        <xdr:cNvSpPr/>
      </xdr:nvSpPr>
      <xdr:spPr>
        <a:xfrm>
          <a:off x="3175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29227</xdr:rowOff>
    </xdr:from>
    <xdr:ext cx="762000" cy="259045"/>
    <xdr:sp macro="" textlink="">
      <xdr:nvSpPr>
        <xdr:cNvPr id="93" name="テキスト ボックス 92"/>
        <xdr:cNvSpPr txBox="1"/>
      </xdr:nvSpPr>
      <xdr:spPr>
        <a:xfrm>
          <a:off x="2844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114300</xdr:rowOff>
    </xdr:from>
    <xdr:to>
      <xdr:col>11</xdr:col>
      <xdr:colOff>82550</xdr:colOff>
      <xdr:row>45</xdr:row>
      <xdr:rowOff>44450</xdr:rowOff>
    </xdr:to>
    <xdr:sp macro="" textlink="">
      <xdr:nvSpPr>
        <xdr:cNvPr id="94" name="楕円 93"/>
        <xdr:cNvSpPr/>
      </xdr:nvSpPr>
      <xdr:spPr>
        <a:xfrm>
          <a:off x="2286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29227</xdr:rowOff>
    </xdr:from>
    <xdr:ext cx="762000" cy="259045"/>
    <xdr:sp macro="" textlink="">
      <xdr:nvSpPr>
        <xdr:cNvPr id="95" name="テキスト ボックス 94"/>
        <xdr:cNvSpPr txBox="1"/>
      </xdr:nvSpPr>
      <xdr:spPr>
        <a:xfrm>
          <a:off x="1955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87489</xdr:rowOff>
    </xdr:from>
    <xdr:to>
      <xdr:col>7</xdr:col>
      <xdr:colOff>31750</xdr:colOff>
      <xdr:row>45</xdr:row>
      <xdr:rowOff>17639</xdr:rowOff>
    </xdr:to>
    <xdr:sp macro="" textlink="">
      <xdr:nvSpPr>
        <xdr:cNvPr id="96" name="楕円 95"/>
        <xdr:cNvSpPr/>
      </xdr:nvSpPr>
      <xdr:spPr>
        <a:xfrm>
          <a:off x="1397000" y="763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2416</xdr:rowOff>
    </xdr:from>
    <xdr:ext cx="762000" cy="259045"/>
    <xdr:sp macro="" textlink="">
      <xdr:nvSpPr>
        <xdr:cNvPr id="97" name="テキスト ボックス 96"/>
        <xdr:cNvSpPr txBox="1"/>
      </xdr:nvSpPr>
      <xdr:spPr>
        <a:xfrm>
          <a:off x="1066800" y="771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ysClr val="windowText" lastClr="000000"/>
              </a:solidFill>
              <a:latin typeface="+mn-lt"/>
              <a:ea typeface="+mn-ea"/>
              <a:cs typeface="+mn-cs"/>
            </a:rPr>
            <a:t>平成</a:t>
          </a:r>
          <a:r>
            <a:rPr kumimoji="1" lang="ja-JP" altLang="en-US" sz="1000">
              <a:solidFill>
                <a:sysClr val="windowText" lastClr="000000"/>
              </a:solidFill>
              <a:latin typeface="+mn-lt"/>
              <a:ea typeface="+mn-ea"/>
              <a:cs typeface="+mn-cs"/>
            </a:rPr>
            <a:t>３０</a:t>
          </a:r>
          <a:r>
            <a:rPr kumimoji="1" lang="ja-JP" altLang="ja-JP" sz="1000">
              <a:solidFill>
                <a:sysClr val="windowText" lastClr="000000"/>
              </a:solidFill>
              <a:latin typeface="+mn-lt"/>
              <a:ea typeface="+mn-ea"/>
              <a:cs typeface="+mn-cs"/>
            </a:rPr>
            <a:t>年度は類似団体平均を</a:t>
          </a:r>
          <a:r>
            <a:rPr kumimoji="1" lang="ja-JP" altLang="en-US" sz="1000">
              <a:solidFill>
                <a:sysClr val="windowText" lastClr="000000"/>
              </a:solidFill>
              <a:latin typeface="+mn-lt"/>
              <a:ea typeface="+mn-ea"/>
              <a:cs typeface="+mn-cs"/>
            </a:rPr>
            <a:t>４</a:t>
          </a:r>
          <a:r>
            <a:rPr kumimoji="1" lang="ja-JP" altLang="ja-JP" sz="1000">
              <a:solidFill>
                <a:sysClr val="windowText" lastClr="000000"/>
              </a:solidFill>
              <a:latin typeface="+mn-lt"/>
              <a:ea typeface="+mn-ea"/>
              <a:cs typeface="+mn-cs"/>
            </a:rPr>
            <a:t>．７ポイント下回り、前年比では</a:t>
          </a:r>
          <a:r>
            <a:rPr kumimoji="1" lang="ja-JP" altLang="en-US" sz="1000">
              <a:solidFill>
                <a:sysClr val="windowText" lastClr="000000"/>
              </a:solidFill>
              <a:latin typeface="+mn-lt"/>
              <a:ea typeface="+mn-ea"/>
              <a:cs typeface="+mn-cs"/>
            </a:rPr>
            <a:t>１</a:t>
          </a:r>
          <a:r>
            <a:rPr kumimoji="1" lang="ja-JP" altLang="ja-JP" sz="1000">
              <a:solidFill>
                <a:sysClr val="windowText" lastClr="000000"/>
              </a:solidFill>
              <a:latin typeface="+mn-lt"/>
              <a:ea typeface="+mn-ea"/>
              <a:cs typeface="+mn-cs"/>
            </a:rPr>
            <a:t>．</a:t>
          </a:r>
          <a:r>
            <a:rPr kumimoji="1" lang="ja-JP" altLang="en-US" sz="1000">
              <a:solidFill>
                <a:sysClr val="windowText" lastClr="000000"/>
              </a:solidFill>
              <a:latin typeface="+mn-lt"/>
              <a:ea typeface="+mn-ea"/>
              <a:cs typeface="+mn-cs"/>
            </a:rPr>
            <a:t>２</a:t>
          </a:r>
          <a:r>
            <a:rPr kumimoji="1" lang="ja-JP" altLang="ja-JP" sz="1000">
              <a:solidFill>
                <a:sysClr val="windowText" lastClr="000000"/>
              </a:solidFill>
              <a:latin typeface="+mn-lt"/>
              <a:ea typeface="+mn-ea"/>
              <a:cs typeface="+mn-cs"/>
            </a:rPr>
            <a:t>ポイント数値が</a:t>
          </a:r>
          <a:r>
            <a:rPr kumimoji="1" lang="ja-JP" altLang="en-US" sz="1000">
              <a:solidFill>
                <a:sysClr val="windowText" lastClr="000000"/>
              </a:solidFill>
              <a:latin typeface="+mn-lt"/>
              <a:ea typeface="+mn-ea"/>
              <a:cs typeface="+mn-cs"/>
            </a:rPr>
            <a:t>減少</a:t>
          </a:r>
          <a:r>
            <a:rPr kumimoji="1" lang="ja-JP" altLang="ja-JP" sz="1000">
              <a:solidFill>
                <a:sysClr val="windowText" lastClr="000000"/>
              </a:solidFill>
              <a:latin typeface="+mn-lt"/>
              <a:ea typeface="+mn-ea"/>
              <a:cs typeface="+mn-cs"/>
            </a:rPr>
            <a:t>した。</a:t>
          </a:r>
          <a:endParaRPr kumimoji="1" lang="en-US" altLang="ja-JP" sz="1000">
            <a:solidFill>
              <a:sysClr val="windowText" lastClr="000000"/>
            </a:solidFill>
            <a:latin typeface="+mn-lt"/>
            <a:ea typeface="+mn-ea"/>
            <a:cs typeface="+mn-cs"/>
          </a:endParaRPr>
        </a:p>
        <a:p>
          <a:r>
            <a:rPr kumimoji="1" lang="ja-JP" altLang="ja-JP" sz="1000">
              <a:solidFill>
                <a:sysClr val="windowText" lastClr="000000"/>
              </a:solidFill>
              <a:latin typeface="+mn-lt"/>
              <a:ea typeface="+mn-ea"/>
              <a:cs typeface="+mn-cs"/>
            </a:rPr>
            <a:t>歳出において、物件費で</a:t>
          </a:r>
          <a:r>
            <a:rPr kumimoji="1" lang="ja-JP" altLang="en-US" sz="1000">
              <a:solidFill>
                <a:sysClr val="windowText" lastClr="000000"/>
              </a:solidFill>
              <a:latin typeface="+mn-lt"/>
              <a:ea typeface="+mn-ea"/>
              <a:cs typeface="+mn-cs"/>
            </a:rPr>
            <a:t>前年度の</a:t>
          </a:r>
          <a:r>
            <a:rPr kumimoji="1" lang="ja-JP" altLang="ja-JP" sz="1000">
              <a:solidFill>
                <a:sysClr val="windowText" lastClr="000000"/>
              </a:solidFill>
              <a:latin typeface="+mn-lt"/>
              <a:ea typeface="+mn-ea"/>
              <a:cs typeface="+mn-cs"/>
            </a:rPr>
            <a:t>電算管理システム</a:t>
          </a:r>
          <a:r>
            <a:rPr kumimoji="1" lang="ja-JP" altLang="en-US" sz="1000">
              <a:solidFill>
                <a:sysClr val="windowText" lastClr="000000"/>
              </a:solidFill>
              <a:latin typeface="+mn-lt"/>
              <a:ea typeface="+mn-ea"/>
              <a:cs typeface="+mn-cs"/>
            </a:rPr>
            <a:t>関連の大規模事業が終了したため、</a:t>
          </a:r>
          <a:r>
            <a:rPr kumimoji="1" lang="ja-JP" altLang="ja-JP" sz="1000">
              <a:solidFill>
                <a:sysClr val="windowText" lastClr="000000"/>
              </a:solidFill>
              <a:latin typeface="+mn-lt"/>
              <a:ea typeface="+mn-ea"/>
              <a:cs typeface="+mn-cs"/>
            </a:rPr>
            <a:t>約</a:t>
          </a:r>
          <a:r>
            <a:rPr kumimoji="1" lang="ja-JP" altLang="en-US" sz="1000">
              <a:solidFill>
                <a:sysClr val="windowText" lastClr="000000"/>
              </a:solidFill>
              <a:latin typeface="+mn-lt"/>
              <a:ea typeface="+mn-ea"/>
              <a:cs typeface="+mn-cs"/>
            </a:rPr>
            <a:t>１９８</a:t>
          </a:r>
          <a:r>
            <a:rPr kumimoji="1" lang="ja-JP" altLang="ja-JP" sz="1000">
              <a:solidFill>
                <a:sysClr val="windowText" lastClr="000000"/>
              </a:solidFill>
              <a:latin typeface="+mn-lt"/>
              <a:ea typeface="+mn-ea"/>
              <a:cs typeface="+mn-cs"/>
            </a:rPr>
            <a:t>百万円</a:t>
          </a:r>
          <a:r>
            <a:rPr kumimoji="1" lang="ja-JP" altLang="en-US" sz="1000">
              <a:solidFill>
                <a:sysClr val="windowText" lastClr="000000"/>
              </a:solidFill>
              <a:latin typeface="+mn-lt"/>
              <a:ea typeface="+mn-ea"/>
              <a:cs typeface="+mn-cs"/>
            </a:rPr>
            <a:t>の減、維持補修費で、前年度より降雪が少なく、市道除雪に係る経費が前年度比較で約４３０百万円減少となったことが主な要因である。</a:t>
          </a:r>
          <a:r>
            <a:rPr kumimoji="1" lang="ja-JP" altLang="ja-JP" sz="1000">
              <a:solidFill>
                <a:sysClr val="windowText" lastClr="000000"/>
              </a:solidFill>
              <a:latin typeface="+mn-lt"/>
              <a:ea typeface="+mn-ea"/>
              <a:cs typeface="+mn-cs"/>
            </a:rPr>
            <a:t>また、歳入において、地方交付税が合併算定替えの縮減により前年度比較で</a:t>
          </a:r>
          <a:r>
            <a:rPr kumimoji="1" lang="ja-JP" altLang="en-US" sz="1000">
              <a:solidFill>
                <a:sysClr val="windowText" lastClr="000000"/>
              </a:solidFill>
              <a:latin typeface="+mn-lt"/>
              <a:ea typeface="+mn-ea"/>
              <a:cs typeface="+mn-cs"/>
            </a:rPr>
            <a:t>１９４</a:t>
          </a:r>
          <a:r>
            <a:rPr kumimoji="1" lang="ja-JP" altLang="ja-JP" sz="1000">
              <a:solidFill>
                <a:sysClr val="windowText" lastClr="000000"/>
              </a:solidFill>
              <a:latin typeface="+mn-lt"/>
              <a:ea typeface="+mn-ea"/>
              <a:cs typeface="+mn-cs"/>
            </a:rPr>
            <a:t>百万円の減となった。</a:t>
          </a:r>
          <a:endParaRPr lang="ja-JP" altLang="ja-JP" sz="1000">
            <a:solidFill>
              <a:sysClr val="windowText" lastClr="000000"/>
            </a:solidFill>
            <a:latin typeface="+mn-lt"/>
            <a:ea typeface="+mn-ea"/>
            <a:cs typeface="+mn-cs"/>
          </a:endParaRPr>
        </a:p>
        <a:p>
          <a:r>
            <a:rPr kumimoji="1" lang="ja-JP" altLang="ja-JP" sz="1000">
              <a:solidFill>
                <a:sysClr val="windowText" lastClr="000000"/>
              </a:solidFill>
              <a:latin typeface="+mn-lt"/>
              <a:ea typeface="+mn-ea"/>
              <a:cs typeface="+mn-cs"/>
            </a:rPr>
            <a:t>　一方、職員数の適正化による人件費の減、公債費繰上償還による元金償還額の圧縮等により経常的な支出額は減少してきており、引き続きコストを意識した予算執行および行財政改革に取り組み、当該比率の改善に努める。</a:t>
          </a:r>
          <a:endParaRPr lang="ja-JP" altLang="ja-JP" sz="1000">
            <a:solidFill>
              <a:sysClr val="windowText" lastClr="000000"/>
            </a:solidFill>
            <a:latin typeface="+mn-lt"/>
            <a:ea typeface="+mn-ea"/>
            <a:cs typeface="+mn-cs"/>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133096</xdr:rowOff>
    </xdr:to>
    <xdr:cxnSp macro="">
      <xdr:nvCxnSpPr>
        <xdr:cNvPr id="125" name="直線コネクタ 124"/>
        <xdr:cNvCxnSpPr/>
      </xdr:nvCxnSpPr>
      <xdr:spPr>
        <a:xfrm flipV="1">
          <a:off x="4953000" y="10273792"/>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105173</xdr:rowOff>
    </xdr:from>
    <xdr:ext cx="762000" cy="259045"/>
    <xdr:sp macro="" textlink="">
      <xdr:nvSpPr>
        <xdr:cNvPr id="126" name="財政構造の弾力性最小値テキスト"/>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133096</xdr:rowOff>
    </xdr:from>
    <xdr:to>
      <xdr:col>24</xdr:col>
      <xdr:colOff>12700</xdr:colOff>
      <xdr:row>67</xdr:row>
      <xdr:rowOff>133096</xdr:rowOff>
    </xdr:to>
    <xdr:cxnSp macro="">
      <xdr:nvCxnSpPr>
        <xdr:cNvPr id="127" name="直線コネクタ 126"/>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28" name="財政構造の弾力性最大値テキスト"/>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29" name="直線コネクタ 128"/>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75692</xdr:rowOff>
    </xdr:from>
    <xdr:to>
      <xdr:col>23</xdr:col>
      <xdr:colOff>133350</xdr:colOff>
      <xdr:row>63</xdr:row>
      <xdr:rowOff>133604</xdr:rowOff>
    </xdr:to>
    <xdr:cxnSp macro="">
      <xdr:nvCxnSpPr>
        <xdr:cNvPr id="130" name="直線コネクタ 129"/>
        <xdr:cNvCxnSpPr/>
      </xdr:nvCxnSpPr>
      <xdr:spPr>
        <a:xfrm flipV="1">
          <a:off x="4114800" y="10877042"/>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52341</xdr:rowOff>
    </xdr:from>
    <xdr:ext cx="762000" cy="259045"/>
    <xdr:sp macro="" textlink="">
      <xdr:nvSpPr>
        <xdr:cNvPr id="131" name="財政構造の弾力性平均値テキスト"/>
        <xdr:cNvSpPr txBox="1"/>
      </xdr:nvSpPr>
      <xdr:spPr>
        <a:xfrm>
          <a:off x="5041900" y="110251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80264</xdr:rowOff>
    </xdr:from>
    <xdr:to>
      <xdr:col>23</xdr:col>
      <xdr:colOff>184150</xdr:colOff>
      <xdr:row>65</xdr:row>
      <xdr:rowOff>10414</xdr:rowOff>
    </xdr:to>
    <xdr:sp macro="" textlink="">
      <xdr:nvSpPr>
        <xdr:cNvPr id="132" name="フローチャート: 判断 131"/>
        <xdr:cNvSpPr/>
      </xdr:nvSpPr>
      <xdr:spPr>
        <a:xfrm>
          <a:off x="49022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68580</xdr:rowOff>
    </xdr:from>
    <xdr:to>
      <xdr:col>19</xdr:col>
      <xdr:colOff>133350</xdr:colOff>
      <xdr:row>63</xdr:row>
      <xdr:rowOff>133604</xdr:rowOff>
    </xdr:to>
    <xdr:cxnSp macro="">
      <xdr:nvCxnSpPr>
        <xdr:cNvPr id="133" name="直線コネクタ 132"/>
        <xdr:cNvCxnSpPr/>
      </xdr:nvCxnSpPr>
      <xdr:spPr>
        <a:xfrm>
          <a:off x="3225800" y="10698480"/>
          <a:ext cx="889000" cy="23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89916</xdr:rowOff>
    </xdr:from>
    <xdr:to>
      <xdr:col>19</xdr:col>
      <xdr:colOff>184150</xdr:colOff>
      <xdr:row>65</xdr:row>
      <xdr:rowOff>20066</xdr:rowOff>
    </xdr:to>
    <xdr:sp macro="" textlink="">
      <xdr:nvSpPr>
        <xdr:cNvPr id="134" name="フローチャート: 判断 133"/>
        <xdr:cNvSpPr/>
      </xdr:nvSpPr>
      <xdr:spPr>
        <a:xfrm>
          <a:off x="4064000" y="110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4843</xdr:rowOff>
    </xdr:from>
    <xdr:ext cx="736600" cy="259045"/>
    <xdr:sp macro="" textlink="">
      <xdr:nvSpPr>
        <xdr:cNvPr id="135" name="テキスト ボックス 134"/>
        <xdr:cNvSpPr txBox="1"/>
      </xdr:nvSpPr>
      <xdr:spPr>
        <a:xfrm>
          <a:off x="3733800" y="11149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85598</xdr:rowOff>
    </xdr:from>
    <xdr:to>
      <xdr:col>15</xdr:col>
      <xdr:colOff>82550</xdr:colOff>
      <xdr:row>62</xdr:row>
      <xdr:rowOff>68580</xdr:rowOff>
    </xdr:to>
    <xdr:cxnSp macro="">
      <xdr:nvCxnSpPr>
        <xdr:cNvPr id="136" name="直線コネクタ 135"/>
        <xdr:cNvCxnSpPr/>
      </xdr:nvCxnSpPr>
      <xdr:spPr>
        <a:xfrm>
          <a:off x="2336800" y="10544048"/>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70612</xdr:rowOff>
    </xdr:from>
    <xdr:to>
      <xdr:col>15</xdr:col>
      <xdr:colOff>133350</xdr:colOff>
      <xdr:row>65</xdr:row>
      <xdr:rowOff>762</xdr:rowOff>
    </xdr:to>
    <xdr:sp macro="" textlink="">
      <xdr:nvSpPr>
        <xdr:cNvPr id="137" name="フローチャート: 判断 136"/>
        <xdr:cNvSpPr/>
      </xdr:nvSpPr>
      <xdr:spPr>
        <a:xfrm>
          <a:off x="3175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156989</xdr:rowOff>
    </xdr:from>
    <xdr:ext cx="762000" cy="259045"/>
    <xdr:sp macro="" textlink="">
      <xdr:nvSpPr>
        <xdr:cNvPr id="138" name="テキスト ボックス 137"/>
        <xdr:cNvSpPr txBox="1"/>
      </xdr:nvSpPr>
      <xdr:spPr>
        <a:xfrm>
          <a:off x="2844800" y="1112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85598</xdr:rowOff>
    </xdr:from>
    <xdr:to>
      <xdr:col>11</xdr:col>
      <xdr:colOff>31750</xdr:colOff>
      <xdr:row>61</xdr:row>
      <xdr:rowOff>162814</xdr:rowOff>
    </xdr:to>
    <xdr:cxnSp macro="">
      <xdr:nvCxnSpPr>
        <xdr:cNvPr id="139" name="直線コネクタ 138"/>
        <xdr:cNvCxnSpPr/>
      </xdr:nvCxnSpPr>
      <xdr:spPr>
        <a:xfrm flipV="1">
          <a:off x="1447800" y="1054404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121412</xdr:rowOff>
    </xdr:from>
    <xdr:to>
      <xdr:col>11</xdr:col>
      <xdr:colOff>82550</xdr:colOff>
      <xdr:row>64</xdr:row>
      <xdr:rowOff>51562</xdr:rowOff>
    </xdr:to>
    <xdr:sp macro="" textlink="">
      <xdr:nvSpPr>
        <xdr:cNvPr id="140" name="フローチャート: 判断 139"/>
        <xdr:cNvSpPr/>
      </xdr:nvSpPr>
      <xdr:spPr>
        <a:xfrm>
          <a:off x="2286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36339</xdr:rowOff>
    </xdr:from>
    <xdr:ext cx="762000" cy="259045"/>
    <xdr:sp macro="" textlink="">
      <xdr:nvSpPr>
        <xdr:cNvPr id="141" name="テキスト ボックス 140"/>
        <xdr:cNvSpPr txBox="1"/>
      </xdr:nvSpPr>
      <xdr:spPr>
        <a:xfrm>
          <a:off x="1955800" y="1100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24892</xdr:rowOff>
    </xdr:from>
    <xdr:to>
      <xdr:col>7</xdr:col>
      <xdr:colOff>31750</xdr:colOff>
      <xdr:row>63</xdr:row>
      <xdr:rowOff>126492</xdr:rowOff>
    </xdr:to>
    <xdr:sp macro="" textlink="">
      <xdr:nvSpPr>
        <xdr:cNvPr id="142" name="フローチャート: 判断 141"/>
        <xdr:cNvSpPr/>
      </xdr:nvSpPr>
      <xdr:spPr>
        <a:xfrm>
          <a:off x="13970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111269</xdr:rowOff>
    </xdr:from>
    <xdr:ext cx="762000" cy="259045"/>
    <xdr:sp macro="" textlink="">
      <xdr:nvSpPr>
        <xdr:cNvPr id="143" name="テキスト ボックス 142"/>
        <xdr:cNvSpPr txBox="1"/>
      </xdr:nvSpPr>
      <xdr:spPr>
        <a:xfrm>
          <a:off x="1066800" y="1091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24892</xdr:rowOff>
    </xdr:from>
    <xdr:to>
      <xdr:col>23</xdr:col>
      <xdr:colOff>184150</xdr:colOff>
      <xdr:row>63</xdr:row>
      <xdr:rowOff>126492</xdr:rowOff>
    </xdr:to>
    <xdr:sp macro="" textlink="">
      <xdr:nvSpPr>
        <xdr:cNvPr id="149" name="楕円 148"/>
        <xdr:cNvSpPr/>
      </xdr:nvSpPr>
      <xdr:spPr>
        <a:xfrm>
          <a:off x="4902200" y="108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41419</xdr:rowOff>
    </xdr:from>
    <xdr:ext cx="762000" cy="259045"/>
    <xdr:sp macro="" textlink="">
      <xdr:nvSpPr>
        <xdr:cNvPr id="150" name="財政構造の弾力性該当値テキスト"/>
        <xdr:cNvSpPr txBox="1"/>
      </xdr:nvSpPr>
      <xdr:spPr>
        <a:xfrm>
          <a:off x="5041900" y="10671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82804</xdr:rowOff>
    </xdr:from>
    <xdr:to>
      <xdr:col>19</xdr:col>
      <xdr:colOff>184150</xdr:colOff>
      <xdr:row>64</xdr:row>
      <xdr:rowOff>12954</xdr:rowOff>
    </xdr:to>
    <xdr:sp macro="" textlink="">
      <xdr:nvSpPr>
        <xdr:cNvPr id="151" name="楕円 150"/>
        <xdr:cNvSpPr/>
      </xdr:nvSpPr>
      <xdr:spPr>
        <a:xfrm>
          <a:off x="40640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23131</xdr:rowOff>
    </xdr:from>
    <xdr:ext cx="736600" cy="259045"/>
    <xdr:sp macro="" textlink="">
      <xdr:nvSpPr>
        <xdr:cNvPr id="152" name="テキスト ボックス 151"/>
        <xdr:cNvSpPr txBox="1"/>
      </xdr:nvSpPr>
      <xdr:spPr>
        <a:xfrm>
          <a:off x="3733800" y="1065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17780</xdr:rowOff>
    </xdr:from>
    <xdr:to>
      <xdr:col>15</xdr:col>
      <xdr:colOff>133350</xdr:colOff>
      <xdr:row>62</xdr:row>
      <xdr:rowOff>119380</xdr:rowOff>
    </xdr:to>
    <xdr:sp macro="" textlink="">
      <xdr:nvSpPr>
        <xdr:cNvPr id="153" name="楕円 152"/>
        <xdr:cNvSpPr/>
      </xdr:nvSpPr>
      <xdr:spPr>
        <a:xfrm>
          <a:off x="3175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129557</xdr:rowOff>
    </xdr:from>
    <xdr:ext cx="762000" cy="259045"/>
    <xdr:sp macro="" textlink="">
      <xdr:nvSpPr>
        <xdr:cNvPr id="154" name="テキスト ボックス 153"/>
        <xdr:cNvSpPr txBox="1"/>
      </xdr:nvSpPr>
      <xdr:spPr>
        <a:xfrm>
          <a:off x="2844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34798</xdr:rowOff>
    </xdr:from>
    <xdr:to>
      <xdr:col>11</xdr:col>
      <xdr:colOff>82550</xdr:colOff>
      <xdr:row>61</xdr:row>
      <xdr:rowOff>136398</xdr:rowOff>
    </xdr:to>
    <xdr:sp macro="" textlink="">
      <xdr:nvSpPr>
        <xdr:cNvPr id="155" name="楕円 154"/>
        <xdr:cNvSpPr/>
      </xdr:nvSpPr>
      <xdr:spPr>
        <a:xfrm>
          <a:off x="2286000" y="104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146575</xdr:rowOff>
    </xdr:from>
    <xdr:ext cx="762000" cy="259045"/>
    <xdr:sp macro="" textlink="">
      <xdr:nvSpPr>
        <xdr:cNvPr id="156" name="テキスト ボックス 155"/>
        <xdr:cNvSpPr txBox="1"/>
      </xdr:nvSpPr>
      <xdr:spPr>
        <a:xfrm>
          <a:off x="1955800" y="1026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112014</xdr:rowOff>
    </xdr:from>
    <xdr:to>
      <xdr:col>7</xdr:col>
      <xdr:colOff>31750</xdr:colOff>
      <xdr:row>62</xdr:row>
      <xdr:rowOff>42164</xdr:rowOff>
    </xdr:to>
    <xdr:sp macro="" textlink="">
      <xdr:nvSpPr>
        <xdr:cNvPr id="157" name="楕円 156"/>
        <xdr:cNvSpPr/>
      </xdr:nvSpPr>
      <xdr:spPr>
        <a:xfrm>
          <a:off x="1397000" y="105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52341</xdr:rowOff>
    </xdr:from>
    <xdr:ext cx="762000" cy="259045"/>
    <xdr:sp macro="" textlink="">
      <xdr:nvSpPr>
        <xdr:cNvPr id="158" name="テキスト ボックス 157"/>
        <xdr:cNvSpPr txBox="1"/>
      </xdr:nvSpPr>
      <xdr:spPr>
        <a:xfrm>
          <a:off x="1066800" y="1033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[178,028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ysClr val="windowText" lastClr="000000"/>
              </a:solidFill>
              <a:latin typeface="+mn-lt"/>
              <a:ea typeface="+mn-ea"/>
              <a:cs typeface="+mn-cs"/>
            </a:rPr>
            <a:t>人件費については、第１次定員適正化計画で定めた削減目標を達成し、平成２７年度からは「第２次定員適正化計画」に基づき適正配置に取り組んでいる。</a:t>
          </a:r>
          <a:r>
            <a:rPr lang="ja-JP" altLang="en-US" sz="1100">
              <a:solidFill>
                <a:sysClr val="windowText" lastClr="000000"/>
              </a:solidFill>
              <a:latin typeface="+mn-lt"/>
              <a:ea typeface="+mn-ea"/>
              <a:cs typeface="+mn-cs"/>
            </a:rPr>
            <a:t>また、</a:t>
          </a:r>
          <a:r>
            <a:rPr lang="ja-JP" altLang="ja-JP" sz="1100">
              <a:solidFill>
                <a:sysClr val="windowText" lastClr="000000"/>
              </a:solidFill>
              <a:latin typeface="+mn-lt"/>
              <a:ea typeface="+mn-ea"/>
              <a:cs typeface="+mn-cs"/>
            </a:rPr>
            <a:t>第３次定員適正化計画の策定作業も進め、令和２年度から１０年間の削減目標も設定予定であり、引き続き計画的</a:t>
          </a:r>
          <a:r>
            <a:rPr lang="ja-JP" altLang="en-US" sz="1100">
              <a:solidFill>
                <a:sysClr val="windowText" lastClr="000000"/>
              </a:solidFill>
              <a:latin typeface="+mn-lt"/>
              <a:ea typeface="+mn-ea"/>
              <a:cs typeface="+mn-cs"/>
            </a:rPr>
            <a:t>に</a:t>
          </a:r>
          <a:r>
            <a:rPr lang="ja-JP" altLang="ja-JP" sz="1100">
              <a:solidFill>
                <a:sysClr val="windowText" lastClr="000000"/>
              </a:solidFill>
              <a:latin typeface="+mn-lt"/>
              <a:ea typeface="+mn-ea"/>
              <a:cs typeface="+mn-cs"/>
            </a:rPr>
            <a:t>職員配置の見直しを進めていく。</a:t>
          </a:r>
        </a:p>
        <a:p>
          <a:r>
            <a:rPr kumimoji="1" lang="ja-JP" altLang="ja-JP" sz="1100">
              <a:solidFill>
                <a:sysClr val="windowText" lastClr="000000"/>
              </a:solidFill>
              <a:latin typeface="+mn-lt"/>
              <a:ea typeface="+mn-ea"/>
              <a:cs typeface="+mn-cs"/>
            </a:rPr>
            <a:t>類似団体に比して多い職員の人件費や、公共施設の維持管理に要する経費が嵩み当該決算額は大きくなっているが、今後も引き続き、「定員数適正化計画」や「</a:t>
          </a:r>
          <a:r>
            <a:rPr lang="ja-JP" altLang="ja-JP" sz="1100">
              <a:solidFill>
                <a:sysClr val="windowText" lastClr="000000"/>
              </a:solidFill>
              <a:latin typeface="+mn-lt"/>
              <a:ea typeface="+mn-ea"/>
              <a:cs typeface="+mn-cs"/>
            </a:rPr>
            <a:t>第２次南砺市公共施設再編計画」に基づき、</a:t>
          </a:r>
          <a:r>
            <a:rPr kumimoji="1" lang="ja-JP" altLang="ja-JP" sz="1100">
              <a:solidFill>
                <a:sysClr val="windowText" lastClr="000000"/>
              </a:solidFill>
              <a:latin typeface="+mn-lt"/>
              <a:ea typeface="+mn-ea"/>
              <a:cs typeface="+mn-cs"/>
            </a:rPr>
            <a:t>施設の民間譲渡、統廃合、指定管理者制度の積極的な導入等を進め人件費・物件費等の縮減に努める。</a:t>
          </a:r>
          <a:endParaRPr lang="ja-JP" altLang="ja-JP" sz="1100">
            <a:solidFill>
              <a:sysClr val="windowText" lastClr="000000"/>
            </a:solidFill>
            <a:latin typeface="+mn-lt"/>
            <a:ea typeface="+mn-ea"/>
            <a:cs typeface="+mn-cs"/>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61447</xdr:rowOff>
    </xdr:from>
    <xdr:to>
      <xdr:col>23</xdr:col>
      <xdr:colOff>133350</xdr:colOff>
      <xdr:row>88</xdr:row>
      <xdr:rowOff>149645</xdr:rowOff>
    </xdr:to>
    <xdr:cxnSp macro="">
      <xdr:nvCxnSpPr>
        <xdr:cNvPr id="186" name="直線コネクタ 185"/>
        <xdr:cNvCxnSpPr/>
      </xdr:nvCxnSpPr>
      <xdr:spPr>
        <a:xfrm flipV="1">
          <a:off x="4953000" y="13777447"/>
          <a:ext cx="0" cy="1459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121722</xdr:rowOff>
    </xdr:from>
    <xdr:ext cx="762000" cy="259045"/>
    <xdr:sp macro="" textlink="">
      <xdr:nvSpPr>
        <xdr:cNvPr id="187" name="人件費・物件費等の状況最小値テキスト"/>
        <xdr:cNvSpPr txBox="1"/>
      </xdr:nvSpPr>
      <xdr:spPr>
        <a:xfrm>
          <a:off x="5041900" y="1520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149645</xdr:rowOff>
    </xdr:from>
    <xdr:to>
      <xdr:col>24</xdr:col>
      <xdr:colOff>12700</xdr:colOff>
      <xdr:row>88</xdr:row>
      <xdr:rowOff>149645</xdr:rowOff>
    </xdr:to>
    <xdr:cxnSp macro="">
      <xdr:nvCxnSpPr>
        <xdr:cNvPr id="188" name="直線コネクタ 187"/>
        <xdr:cNvCxnSpPr/>
      </xdr:nvCxnSpPr>
      <xdr:spPr>
        <a:xfrm>
          <a:off x="4864100" y="1523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147824</xdr:rowOff>
    </xdr:from>
    <xdr:ext cx="762000" cy="259045"/>
    <xdr:sp macro="" textlink="">
      <xdr:nvSpPr>
        <xdr:cNvPr id="189" name="人件費・物件費等の状況最大値テキスト"/>
        <xdr:cNvSpPr txBox="1"/>
      </xdr:nvSpPr>
      <xdr:spPr>
        <a:xfrm>
          <a:off x="5041900" y="1352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61447</xdr:rowOff>
    </xdr:from>
    <xdr:to>
      <xdr:col>24</xdr:col>
      <xdr:colOff>12700</xdr:colOff>
      <xdr:row>80</xdr:row>
      <xdr:rowOff>61447</xdr:rowOff>
    </xdr:to>
    <xdr:cxnSp macro="">
      <xdr:nvCxnSpPr>
        <xdr:cNvPr id="190" name="直線コネクタ 189"/>
        <xdr:cNvCxnSpPr/>
      </xdr:nvCxnSpPr>
      <xdr:spPr>
        <a:xfrm>
          <a:off x="4864100" y="1377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60976</xdr:rowOff>
    </xdr:from>
    <xdr:to>
      <xdr:col>23</xdr:col>
      <xdr:colOff>133350</xdr:colOff>
      <xdr:row>85</xdr:row>
      <xdr:rowOff>103899</xdr:rowOff>
    </xdr:to>
    <xdr:cxnSp macro="">
      <xdr:nvCxnSpPr>
        <xdr:cNvPr id="191" name="直線コネクタ 190"/>
        <xdr:cNvCxnSpPr/>
      </xdr:nvCxnSpPr>
      <xdr:spPr>
        <a:xfrm flipV="1">
          <a:off x="4114800" y="14634226"/>
          <a:ext cx="838200" cy="4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28793</xdr:rowOff>
    </xdr:from>
    <xdr:ext cx="762000" cy="259045"/>
    <xdr:sp macro="" textlink="">
      <xdr:nvSpPr>
        <xdr:cNvPr id="192" name="人件費・物件費等の状況平均値テキスト"/>
        <xdr:cNvSpPr txBox="1"/>
      </xdr:nvSpPr>
      <xdr:spPr>
        <a:xfrm>
          <a:off x="5041900" y="13916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12266</xdr:rowOff>
    </xdr:from>
    <xdr:to>
      <xdr:col>23</xdr:col>
      <xdr:colOff>184150</xdr:colOff>
      <xdr:row>82</xdr:row>
      <xdr:rowOff>113866</xdr:rowOff>
    </xdr:to>
    <xdr:sp macro="" textlink="">
      <xdr:nvSpPr>
        <xdr:cNvPr id="193" name="フローチャート: 判断 192"/>
        <xdr:cNvSpPr/>
      </xdr:nvSpPr>
      <xdr:spPr>
        <a:xfrm>
          <a:off x="49022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138967</xdr:rowOff>
    </xdr:from>
    <xdr:to>
      <xdr:col>19</xdr:col>
      <xdr:colOff>133350</xdr:colOff>
      <xdr:row>85</xdr:row>
      <xdr:rowOff>103899</xdr:rowOff>
    </xdr:to>
    <xdr:cxnSp macro="">
      <xdr:nvCxnSpPr>
        <xdr:cNvPr id="194" name="直線コネクタ 193"/>
        <xdr:cNvCxnSpPr/>
      </xdr:nvCxnSpPr>
      <xdr:spPr>
        <a:xfrm>
          <a:off x="3225800" y="14540767"/>
          <a:ext cx="889000" cy="136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9640</xdr:rowOff>
    </xdr:from>
    <xdr:to>
      <xdr:col>19</xdr:col>
      <xdr:colOff>184150</xdr:colOff>
      <xdr:row>82</xdr:row>
      <xdr:rowOff>111240</xdr:rowOff>
    </xdr:to>
    <xdr:sp macro="" textlink="">
      <xdr:nvSpPr>
        <xdr:cNvPr id="195" name="フローチャート: 判断 194"/>
        <xdr:cNvSpPr/>
      </xdr:nvSpPr>
      <xdr:spPr>
        <a:xfrm>
          <a:off x="4064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121417</xdr:rowOff>
    </xdr:from>
    <xdr:ext cx="736600" cy="259045"/>
    <xdr:sp macro="" textlink="">
      <xdr:nvSpPr>
        <xdr:cNvPr id="196" name="テキスト ボックス 195"/>
        <xdr:cNvSpPr txBox="1"/>
      </xdr:nvSpPr>
      <xdr:spPr>
        <a:xfrm>
          <a:off x="3733800" y="13837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92684</xdr:rowOff>
    </xdr:from>
    <xdr:to>
      <xdr:col>15</xdr:col>
      <xdr:colOff>82550</xdr:colOff>
      <xdr:row>84</xdr:row>
      <xdr:rowOff>138967</xdr:rowOff>
    </xdr:to>
    <xdr:cxnSp macro="">
      <xdr:nvCxnSpPr>
        <xdr:cNvPr id="197" name="直線コネクタ 196"/>
        <xdr:cNvCxnSpPr/>
      </xdr:nvCxnSpPr>
      <xdr:spPr>
        <a:xfrm>
          <a:off x="2336800" y="14494484"/>
          <a:ext cx="889000" cy="46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50459</xdr:rowOff>
    </xdr:from>
    <xdr:to>
      <xdr:col>15</xdr:col>
      <xdr:colOff>133350</xdr:colOff>
      <xdr:row>82</xdr:row>
      <xdr:rowOff>152059</xdr:rowOff>
    </xdr:to>
    <xdr:sp macro="" textlink="">
      <xdr:nvSpPr>
        <xdr:cNvPr id="198" name="フローチャート: 判断 197"/>
        <xdr:cNvSpPr/>
      </xdr:nvSpPr>
      <xdr:spPr>
        <a:xfrm>
          <a:off x="3175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162236</xdr:rowOff>
    </xdr:from>
    <xdr:ext cx="762000" cy="259045"/>
    <xdr:sp macro="" textlink="">
      <xdr:nvSpPr>
        <xdr:cNvPr id="199" name="テキスト ボックス 198"/>
        <xdr:cNvSpPr txBox="1"/>
      </xdr:nvSpPr>
      <xdr:spPr>
        <a:xfrm>
          <a:off x="2844800" y="13878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92684</xdr:rowOff>
    </xdr:from>
    <xdr:to>
      <xdr:col>11</xdr:col>
      <xdr:colOff>31750</xdr:colOff>
      <xdr:row>85</xdr:row>
      <xdr:rowOff>14926</xdr:rowOff>
    </xdr:to>
    <xdr:cxnSp macro="">
      <xdr:nvCxnSpPr>
        <xdr:cNvPr id="200" name="直線コネクタ 199"/>
        <xdr:cNvCxnSpPr/>
      </xdr:nvCxnSpPr>
      <xdr:spPr>
        <a:xfrm flipV="1">
          <a:off x="1447800" y="14494484"/>
          <a:ext cx="889000" cy="9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121624</xdr:rowOff>
    </xdr:from>
    <xdr:to>
      <xdr:col>11</xdr:col>
      <xdr:colOff>82550</xdr:colOff>
      <xdr:row>82</xdr:row>
      <xdr:rowOff>51774</xdr:rowOff>
    </xdr:to>
    <xdr:sp macro="" textlink="">
      <xdr:nvSpPr>
        <xdr:cNvPr id="201" name="フローチャート: 判断 200"/>
        <xdr:cNvSpPr/>
      </xdr:nvSpPr>
      <xdr:spPr>
        <a:xfrm>
          <a:off x="2286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61951</xdr:rowOff>
    </xdr:from>
    <xdr:ext cx="762000" cy="259045"/>
    <xdr:sp macro="" textlink="">
      <xdr:nvSpPr>
        <xdr:cNvPr id="202" name="テキスト ボックス 201"/>
        <xdr:cNvSpPr txBox="1"/>
      </xdr:nvSpPr>
      <xdr:spPr>
        <a:xfrm>
          <a:off x="1955800" y="13777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109953</xdr:rowOff>
    </xdr:from>
    <xdr:to>
      <xdr:col>7</xdr:col>
      <xdr:colOff>31750</xdr:colOff>
      <xdr:row>83</xdr:row>
      <xdr:rowOff>40103</xdr:rowOff>
    </xdr:to>
    <xdr:sp macro="" textlink="">
      <xdr:nvSpPr>
        <xdr:cNvPr id="203" name="フローチャート: 判断 202"/>
        <xdr:cNvSpPr/>
      </xdr:nvSpPr>
      <xdr:spPr>
        <a:xfrm>
          <a:off x="1397000" y="1416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50280</xdr:rowOff>
    </xdr:from>
    <xdr:ext cx="762000" cy="259045"/>
    <xdr:sp macro="" textlink="">
      <xdr:nvSpPr>
        <xdr:cNvPr id="204" name="テキスト ボックス 203"/>
        <xdr:cNvSpPr txBox="1"/>
      </xdr:nvSpPr>
      <xdr:spPr>
        <a:xfrm>
          <a:off x="1066800" y="13937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10176</xdr:rowOff>
    </xdr:from>
    <xdr:to>
      <xdr:col>23</xdr:col>
      <xdr:colOff>184150</xdr:colOff>
      <xdr:row>85</xdr:row>
      <xdr:rowOff>111776</xdr:rowOff>
    </xdr:to>
    <xdr:sp macro="" textlink="">
      <xdr:nvSpPr>
        <xdr:cNvPr id="210" name="楕円 209"/>
        <xdr:cNvSpPr/>
      </xdr:nvSpPr>
      <xdr:spPr>
        <a:xfrm>
          <a:off x="4902200" y="1458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153703</xdr:rowOff>
    </xdr:from>
    <xdr:ext cx="762000" cy="259045"/>
    <xdr:sp macro="" textlink="">
      <xdr:nvSpPr>
        <xdr:cNvPr id="211" name="人件費・物件費等の状況該当値テキスト"/>
        <xdr:cNvSpPr txBox="1"/>
      </xdr:nvSpPr>
      <xdr:spPr>
        <a:xfrm>
          <a:off x="5041900" y="14555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53099</xdr:rowOff>
    </xdr:from>
    <xdr:to>
      <xdr:col>19</xdr:col>
      <xdr:colOff>184150</xdr:colOff>
      <xdr:row>85</xdr:row>
      <xdr:rowOff>154699</xdr:rowOff>
    </xdr:to>
    <xdr:sp macro="" textlink="">
      <xdr:nvSpPr>
        <xdr:cNvPr id="212" name="楕円 211"/>
        <xdr:cNvSpPr/>
      </xdr:nvSpPr>
      <xdr:spPr>
        <a:xfrm>
          <a:off x="4064000" y="1462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139476</xdr:rowOff>
    </xdr:from>
    <xdr:ext cx="736600" cy="259045"/>
    <xdr:sp macro="" textlink="">
      <xdr:nvSpPr>
        <xdr:cNvPr id="213" name="テキスト ボックス 212"/>
        <xdr:cNvSpPr txBox="1"/>
      </xdr:nvSpPr>
      <xdr:spPr>
        <a:xfrm>
          <a:off x="3733800" y="14712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88167</xdr:rowOff>
    </xdr:from>
    <xdr:to>
      <xdr:col>15</xdr:col>
      <xdr:colOff>133350</xdr:colOff>
      <xdr:row>85</xdr:row>
      <xdr:rowOff>18317</xdr:rowOff>
    </xdr:to>
    <xdr:sp macro="" textlink="">
      <xdr:nvSpPr>
        <xdr:cNvPr id="214" name="楕円 213"/>
        <xdr:cNvSpPr/>
      </xdr:nvSpPr>
      <xdr:spPr>
        <a:xfrm>
          <a:off x="3175000" y="1448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3094</xdr:rowOff>
    </xdr:from>
    <xdr:ext cx="762000" cy="259045"/>
    <xdr:sp macro="" textlink="">
      <xdr:nvSpPr>
        <xdr:cNvPr id="215" name="テキスト ボックス 214"/>
        <xdr:cNvSpPr txBox="1"/>
      </xdr:nvSpPr>
      <xdr:spPr>
        <a:xfrm>
          <a:off x="2844800" y="14576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41884</xdr:rowOff>
    </xdr:from>
    <xdr:to>
      <xdr:col>11</xdr:col>
      <xdr:colOff>82550</xdr:colOff>
      <xdr:row>84</xdr:row>
      <xdr:rowOff>143484</xdr:rowOff>
    </xdr:to>
    <xdr:sp macro="" textlink="">
      <xdr:nvSpPr>
        <xdr:cNvPr id="216" name="楕円 215"/>
        <xdr:cNvSpPr/>
      </xdr:nvSpPr>
      <xdr:spPr>
        <a:xfrm>
          <a:off x="2286000" y="1444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128261</xdr:rowOff>
    </xdr:from>
    <xdr:ext cx="762000" cy="259045"/>
    <xdr:sp macro="" textlink="">
      <xdr:nvSpPr>
        <xdr:cNvPr id="217" name="テキスト ボックス 216"/>
        <xdr:cNvSpPr txBox="1"/>
      </xdr:nvSpPr>
      <xdr:spPr>
        <a:xfrm>
          <a:off x="1955800" y="1453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135576</xdr:rowOff>
    </xdr:from>
    <xdr:to>
      <xdr:col>7</xdr:col>
      <xdr:colOff>31750</xdr:colOff>
      <xdr:row>85</xdr:row>
      <xdr:rowOff>65726</xdr:rowOff>
    </xdr:to>
    <xdr:sp macro="" textlink="">
      <xdr:nvSpPr>
        <xdr:cNvPr id="218" name="楕円 217"/>
        <xdr:cNvSpPr/>
      </xdr:nvSpPr>
      <xdr:spPr>
        <a:xfrm>
          <a:off x="1397000" y="1453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50503</xdr:rowOff>
    </xdr:from>
    <xdr:ext cx="762000" cy="259045"/>
    <xdr:sp macro="" textlink="">
      <xdr:nvSpPr>
        <xdr:cNvPr id="219" name="テキスト ボックス 218"/>
        <xdr:cNvSpPr txBox="1"/>
      </xdr:nvSpPr>
      <xdr:spPr>
        <a:xfrm>
          <a:off x="1066800" y="1462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latin typeface="+mn-lt"/>
              <a:ea typeface="+mn-ea"/>
              <a:cs typeface="+mn-cs"/>
            </a:rPr>
            <a:t>市町村合併以前からの給与水準や体系を引き継いでおり、類似団体内でも低い水準となっている。当指数は国との比較数値であり、比較対象となっている国と経験年数階層内における職員分布の差が、近年の指数上昇の要因となっている。</a:t>
          </a:r>
          <a:endParaRPr kumimoji="1" lang="en-US" altLang="ja-JP" sz="1100">
            <a:solidFill>
              <a:sysClr val="windowText" lastClr="000000"/>
            </a:solidFill>
            <a:latin typeface="+mn-lt"/>
            <a:ea typeface="+mn-ea"/>
            <a:cs typeface="+mn-cs"/>
          </a:endParaRPr>
        </a:p>
        <a:p>
          <a:r>
            <a:rPr kumimoji="1" lang="ja-JP" altLang="ja-JP" sz="1100">
              <a:solidFill>
                <a:sysClr val="windowText" lastClr="000000"/>
              </a:solidFill>
              <a:latin typeface="+mn-lt"/>
              <a:ea typeface="+mn-ea"/>
              <a:cs typeface="+mn-cs"/>
            </a:rPr>
            <a:t>今後も引き続き、適正な給与水準を維持するよう努める。</a:t>
          </a:r>
          <a:endParaRPr kumimoji="1" lang="en-US" altLang="ja-JP" sz="1100">
            <a:solidFill>
              <a:sysClr val="windowText" lastClr="000000"/>
            </a:solidFill>
            <a:latin typeface="+mn-lt"/>
            <a:ea typeface="+mn-ea"/>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35379</xdr:rowOff>
    </xdr:to>
    <xdr:cxnSp macro="">
      <xdr:nvCxnSpPr>
        <xdr:cNvPr id="250" name="直線コネクタ 249"/>
        <xdr:cNvCxnSpPr/>
      </xdr:nvCxnSpPr>
      <xdr:spPr>
        <a:xfrm flipV="1">
          <a:off x="17018000" y="13708743"/>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1"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2" name="直線コネクタ 251"/>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63500</xdr:rowOff>
    </xdr:from>
    <xdr:to>
      <xdr:col>81</xdr:col>
      <xdr:colOff>44450</xdr:colOff>
      <xdr:row>82</xdr:row>
      <xdr:rowOff>115207</xdr:rowOff>
    </xdr:to>
    <xdr:cxnSp macro="">
      <xdr:nvCxnSpPr>
        <xdr:cNvPr id="255" name="直線コネクタ 254"/>
        <xdr:cNvCxnSpPr/>
      </xdr:nvCxnSpPr>
      <xdr:spPr>
        <a:xfrm>
          <a:off x="16179800" y="14122400"/>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55534</xdr:rowOff>
    </xdr:from>
    <xdr:ext cx="762000" cy="259045"/>
    <xdr:sp macro="" textlink="">
      <xdr:nvSpPr>
        <xdr:cNvPr id="256" name="給与水準   （国との比較）平均値テキスト"/>
        <xdr:cNvSpPr txBox="1"/>
      </xdr:nvSpPr>
      <xdr:spPr>
        <a:xfrm>
          <a:off x="17106900" y="14457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83457</xdr:rowOff>
    </xdr:from>
    <xdr:to>
      <xdr:col>81</xdr:col>
      <xdr:colOff>95250</xdr:colOff>
      <xdr:row>85</xdr:row>
      <xdr:rowOff>13607</xdr:rowOff>
    </xdr:to>
    <xdr:sp macro="" textlink="">
      <xdr:nvSpPr>
        <xdr:cNvPr id="257" name="フローチャート: 判断 256"/>
        <xdr:cNvSpPr/>
      </xdr:nvSpPr>
      <xdr:spPr>
        <a:xfrm>
          <a:off x="169672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62593</xdr:rowOff>
    </xdr:from>
    <xdr:to>
      <xdr:col>77</xdr:col>
      <xdr:colOff>44450</xdr:colOff>
      <xdr:row>82</xdr:row>
      <xdr:rowOff>63500</xdr:rowOff>
    </xdr:to>
    <xdr:cxnSp macro="">
      <xdr:nvCxnSpPr>
        <xdr:cNvPr id="258" name="直線コネクタ 257"/>
        <xdr:cNvCxnSpPr/>
      </xdr:nvCxnSpPr>
      <xdr:spPr>
        <a:xfrm>
          <a:off x="15290800" y="13950043"/>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83457</xdr:rowOff>
    </xdr:from>
    <xdr:to>
      <xdr:col>77</xdr:col>
      <xdr:colOff>95250</xdr:colOff>
      <xdr:row>85</xdr:row>
      <xdr:rowOff>13607</xdr:rowOff>
    </xdr:to>
    <xdr:sp macro="" textlink="">
      <xdr:nvSpPr>
        <xdr:cNvPr id="259" name="フローチャート: 判断 258"/>
        <xdr:cNvSpPr/>
      </xdr:nvSpPr>
      <xdr:spPr>
        <a:xfrm>
          <a:off x="16129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169834</xdr:rowOff>
    </xdr:from>
    <xdr:ext cx="736600" cy="259045"/>
    <xdr:sp macro="" textlink="">
      <xdr:nvSpPr>
        <xdr:cNvPr id="260" name="テキスト ボックス 259"/>
        <xdr:cNvSpPr txBox="1"/>
      </xdr:nvSpPr>
      <xdr:spPr>
        <a:xfrm>
          <a:off x="15798800" y="14571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147864</xdr:rowOff>
    </xdr:from>
    <xdr:to>
      <xdr:col>72</xdr:col>
      <xdr:colOff>203200</xdr:colOff>
      <xdr:row>81</xdr:row>
      <xdr:rowOff>62593</xdr:rowOff>
    </xdr:to>
    <xdr:cxnSp macro="">
      <xdr:nvCxnSpPr>
        <xdr:cNvPr id="261" name="直線コネクタ 260"/>
        <xdr:cNvCxnSpPr/>
      </xdr:nvCxnSpPr>
      <xdr:spPr>
        <a:xfrm>
          <a:off x="14401800" y="13863864"/>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48986</xdr:rowOff>
    </xdr:from>
    <xdr:to>
      <xdr:col>73</xdr:col>
      <xdr:colOff>44450</xdr:colOff>
      <xdr:row>84</xdr:row>
      <xdr:rowOff>150586</xdr:rowOff>
    </xdr:to>
    <xdr:sp macro="" textlink="">
      <xdr:nvSpPr>
        <xdr:cNvPr id="262" name="フローチャート: 判断 261"/>
        <xdr:cNvSpPr/>
      </xdr:nvSpPr>
      <xdr:spPr>
        <a:xfrm>
          <a:off x="15240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135363</xdr:rowOff>
    </xdr:from>
    <xdr:ext cx="762000" cy="259045"/>
    <xdr:sp macro="" textlink="">
      <xdr:nvSpPr>
        <xdr:cNvPr id="263" name="テキスト ボックス 262"/>
        <xdr:cNvSpPr txBox="1"/>
      </xdr:nvSpPr>
      <xdr:spPr>
        <a:xfrm>
          <a:off x="149098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78921</xdr:rowOff>
    </xdr:from>
    <xdr:to>
      <xdr:col>68</xdr:col>
      <xdr:colOff>152400</xdr:colOff>
      <xdr:row>80</xdr:row>
      <xdr:rowOff>147864</xdr:rowOff>
    </xdr:to>
    <xdr:cxnSp macro="">
      <xdr:nvCxnSpPr>
        <xdr:cNvPr id="264" name="直線コネクタ 263"/>
        <xdr:cNvCxnSpPr/>
      </xdr:nvCxnSpPr>
      <xdr:spPr>
        <a:xfrm>
          <a:off x="13512800" y="1379492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48986</xdr:rowOff>
    </xdr:from>
    <xdr:to>
      <xdr:col>68</xdr:col>
      <xdr:colOff>203200</xdr:colOff>
      <xdr:row>84</xdr:row>
      <xdr:rowOff>150586</xdr:rowOff>
    </xdr:to>
    <xdr:sp macro="" textlink="">
      <xdr:nvSpPr>
        <xdr:cNvPr id="265" name="フローチャート: 判断 264"/>
        <xdr:cNvSpPr/>
      </xdr:nvSpPr>
      <xdr:spPr>
        <a:xfrm>
          <a:off x="14351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135363</xdr:rowOff>
    </xdr:from>
    <xdr:ext cx="762000" cy="259045"/>
    <xdr:sp macro="" textlink="">
      <xdr:nvSpPr>
        <xdr:cNvPr id="266" name="テキスト ボックス 265"/>
        <xdr:cNvSpPr txBox="1"/>
      </xdr:nvSpPr>
      <xdr:spPr>
        <a:xfrm>
          <a:off x="140208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99786</xdr:rowOff>
    </xdr:from>
    <xdr:to>
      <xdr:col>64</xdr:col>
      <xdr:colOff>152400</xdr:colOff>
      <xdr:row>84</xdr:row>
      <xdr:rowOff>29936</xdr:rowOff>
    </xdr:to>
    <xdr:sp macro="" textlink="">
      <xdr:nvSpPr>
        <xdr:cNvPr id="267" name="フローチャート: 判断 266"/>
        <xdr:cNvSpPr/>
      </xdr:nvSpPr>
      <xdr:spPr>
        <a:xfrm>
          <a:off x="134620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14713</xdr:rowOff>
    </xdr:from>
    <xdr:ext cx="762000" cy="259045"/>
    <xdr:sp macro="" textlink="">
      <xdr:nvSpPr>
        <xdr:cNvPr id="268" name="テキスト ボックス 267"/>
        <xdr:cNvSpPr txBox="1"/>
      </xdr:nvSpPr>
      <xdr:spPr>
        <a:xfrm>
          <a:off x="13131800" y="14416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64407</xdr:rowOff>
    </xdr:from>
    <xdr:to>
      <xdr:col>81</xdr:col>
      <xdr:colOff>95250</xdr:colOff>
      <xdr:row>82</xdr:row>
      <xdr:rowOff>166007</xdr:rowOff>
    </xdr:to>
    <xdr:sp macro="" textlink="">
      <xdr:nvSpPr>
        <xdr:cNvPr id="274" name="楕円 273"/>
        <xdr:cNvSpPr/>
      </xdr:nvSpPr>
      <xdr:spPr>
        <a:xfrm>
          <a:off x="16967200" y="1412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80934</xdr:rowOff>
    </xdr:from>
    <xdr:ext cx="762000" cy="259045"/>
    <xdr:sp macro="" textlink="">
      <xdr:nvSpPr>
        <xdr:cNvPr id="275" name="給与水準   （国との比較）該当値テキスト"/>
        <xdr:cNvSpPr txBox="1"/>
      </xdr:nvSpPr>
      <xdr:spPr>
        <a:xfrm>
          <a:off x="17106900" y="13968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12700</xdr:rowOff>
    </xdr:from>
    <xdr:to>
      <xdr:col>77</xdr:col>
      <xdr:colOff>95250</xdr:colOff>
      <xdr:row>82</xdr:row>
      <xdr:rowOff>114300</xdr:rowOff>
    </xdr:to>
    <xdr:sp macro="" textlink="">
      <xdr:nvSpPr>
        <xdr:cNvPr id="276" name="楕円 275"/>
        <xdr:cNvSpPr/>
      </xdr:nvSpPr>
      <xdr:spPr>
        <a:xfrm>
          <a:off x="16129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124477</xdr:rowOff>
    </xdr:from>
    <xdr:ext cx="736600" cy="259045"/>
    <xdr:sp macro="" textlink="">
      <xdr:nvSpPr>
        <xdr:cNvPr id="277" name="テキスト ボックス 276"/>
        <xdr:cNvSpPr txBox="1"/>
      </xdr:nvSpPr>
      <xdr:spPr>
        <a:xfrm>
          <a:off x="15798800" y="1384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11793</xdr:rowOff>
    </xdr:from>
    <xdr:to>
      <xdr:col>73</xdr:col>
      <xdr:colOff>44450</xdr:colOff>
      <xdr:row>81</xdr:row>
      <xdr:rowOff>113393</xdr:rowOff>
    </xdr:to>
    <xdr:sp macro="" textlink="">
      <xdr:nvSpPr>
        <xdr:cNvPr id="278" name="楕円 277"/>
        <xdr:cNvSpPr/>
      </xdr:nvSpPr>
      <xdr:spPr>
        <a:xfrm>
          <a:off x="15240000" y="138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123570</xdr:rowOff>
    </xdr:from>
    <xdr:ext cx="762000" cy="259045"/>
    <xdr:sp macro="" textlink="">
      <xdr:nvSpPr>
        <xdr:cNvPr id="279" name="テキスト ボックス 278"/>
        <xdr:cNvSpPr txBox="1"/>
      </xdr:nvSpPr>
      <xdr:spPr>
        <a:xfrm>
          <a:off x="14909800" y="1366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97064</xdr:rowOff>
    </xdr:from>
    <xdr:to>
      <xdr:col>68</xdr:col>
      <xdr:colOff>203200</xdr:colOff>
      <xdr:row>81</xdr:row>
      <xdr:rowOff>27214</xdr:rowOff>
    </xdr:to>
    <xdr:sp macro="" textlink="">
      <xdr:nvSpPr>
        <xdr:cNvPr id="280" name="楕円 279"/>
        <xdr:cNvSpPr/>
      </xdr:nvSpPr>
      <xdr:spPr>
        <a:xfrm>
          <a:off x="14351000" y="1381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37391</xdr:rowOff>
    </xdr:from>
    <xdr:ext cx="762000" cy="259045"/>
    <xdr:sp macro="" textlink="">
      <xdr:nvSpPr>
        <xdr:cNvPr id="281" name="テキスト ボックス 280"/>
        <xdr:cNvSpPr txBox="1"/>
      </xdr:nvSpPr>
      <xdr:spPr>
        <a:xfrm>
          <a:off x="14020800" y="1358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28121</xdr:rowOff>
    </xdr:from>
    <xdr:to>
      <xdr:col>64</xdr:col>
      <xdr:colOff>152400</xdr:colOff>
      <xdr:row>80</xdr:row>
      <xdr:rowOff>129721</xdr:rowOff>
    </xdr:to>
    <xdr:sp macro="" textlink="">
      <xdr:nvSpPr>
        <xdr:cNvPr id="282" name="楕円 281"/>
        <xdr:cNvSpPr/>
      </xdr:nvSpPr>
      <xdr:spPr>
        <a:xfrm>
          <a:off x="13462000" y="1374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78</xdr:row>
      <xdr:rowOff>139898</xdr:rowOff>
    </xdr:from>
    <xdr:ext cx="762000" cy="259045"/>
    <xdr:sp macro="" textlink="">
      <xdr:nvSpPr>
        <xdr:cNvPr id="283" name="テキスト ボックス 282"/>
        <xdr:cNvSpPr txBox="1"/>
      </xdr:nvSpPr>
      <xdr:spPr>
        <a:xfrm>
          <a:off x="13131800" y="13512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en-US" altLang="ja-JP" sz="1000">
              <a:solidFill>
                <a:sysClr val="windowText" lastClr="000000"/>
              </a:solidFill>
              <a:latin typeface="+mn-lt"/>
              <a:ea typeface="+mn-ea"/>
              <a:cs typeface="+mn-cs"/>
            </a:rPr>
            <a:t>H29</a:t>
          </a:r>
          <a:r>
            <a:rPr lang="ja-JP" altLang="ja-JP" sz="1000">
              <a:solidFill>
                <a:sysClr val="windowText" lastClr="000000"/>
              </a:solidFill>
              <a:latin typeface="+mn-lt"/>
              <a:ea typeface="+mn-ea"/>
              <a:cs typeface="+mn-cs"/>
            </a:rPr>
            <a:t>：５５２人⇒</a:t>
          </a:r>
          <a:r>
            <a:rPr lang="en-US" altLang="ja-JP" sz="1000">
              <a:solidFill>
                <a:sysClr val="windowText" lastClr="000000"/>
              </a:solidFill>
              <a:latin typeface="+mn-lt"/>
              <a:ea typeface="+mn-ea"/>
              <a:cs typeface="+mn-cs"/>
            </a:rPr>
            <a:t>H30</a:t>
          </a:r>
          <a:r>
            <a:rPr lang="ja-JP" altLang="ja-JP" sz="1000">
              <a:solidFill>
                <a:sysClr val="windowText" lastClr="000000"/>
              </a:solidFill>
              <a:latin typeface="+mn-lt"/>
              <a:ea typeface="+mn-ea"/>
              <a:cs typeface="+mn-cs"/>
            </a:rPr>
            <a:t>：５</a:t>
          </a:r>
          <a:r>
            <a:rPr lang="ja-JP" altLang="en-US" sz="1000">
              <a:solidFill>
                <a:sysClr val="windowText" lastClr="000000"/>
              </a:solidFill>
              <a:latin typeface="+mn-lt"/>
              <a:ea typeface="+mn-ea"/>
              <a:cs typeface="+mn-cs"/>
            </a:rPr>
            <a:t>４</a:t>
          </a:r>
          <a:r>
            <a:rPr lang="ja-JP" altLang="ja-JP" sz="1000">
              <a:solidFill>
                <a:sysClr val="windowText" lastClr="000000"/>
              </a:solidFill>
              <a:latin typeface="+mn-lt"/>
              <a:ea typeface="+mn-ea"/>
              <a:cs typeface="+mn-cs"/>
            </a:rPr>
            <a:t>２人（▲１</a:t>
          </a:r>
          <a:r>
            <a:rPr lang="ja-JP" altLang="en-US" sz="1000">
              <a:solidFill>
                <a:sysClr val="windowText" lastClr="000000"/>
              </a:solidFill>
              <a:latin typeface="+mn-lt"/>
              <a:ea typeface="+mn-ea"/>
              <a:cs typeface="+mn-cs"/>
            </a:rPr>
            <a:t>０</a:t>
          </a:r>
          <a:r>
            <a:rPr lang="ja-JP" altLang="ja-JP" sz="1000">
              <a:solidFill>
                <a:sysClr val="windowText" lastClr="000000"/>
              </a:solidFill>
              <a:latin typeface="+mn-lt"/>
              <a:ea typeface="+mn-ea"/>
              <a:cs typeface="+mn-cs"/>
            </a:rPr>
            <a:t>人）</a:t>
          </a:r>
          <a:endParaRPr lang="en-US" altLang="ja-JP" sz="1000">
            <a:solidFill>
              <a:sysClr val="windowText" lastClr="000000"/>
            </a:solidFill>
            <a:latin typeface="+mn-lt"/>
            <a:ea typeface="+mn-ea"/>
            <a:cs typeface="+mn-cs"/>
          </a:endParaRPr>
        </a:p>
        <a:p>
          <a:pPr eaLnBrk="1" fontAlgn="auto" latinLnBrk="0" hangingPunct="1"/>
          <a:r>
            <a:rPr lang="ja-JP" altLang="ja-JP" sz="1000">
              <a:solidFill>
                <a:sysClr val="windowText" lastClr="000000"/>
              </a:solidFill>
              <a:latin typeface="+mn-lt"/>
              <a:ea typeface="+mn-ea"/>
              <a:cs typeface="+mn-cs"/>
            </a:rPr>
            <a:t>市の面積が広大であり、合併前の旧町村毎に行政センターや保育園等を配置しており類似団体よりも上回っている。</a:t>
          </a:r>
        </a:p>
        <a:p>
          <a:r>
            <a:rPr lang="ja-JP" altLang="ja-JP" sz="1000">
              <a:solidFill>
                <a:sysClr val="windowText" lastClr="000000"/>
              </a:solidFill>
              <a:latin typeface="+mn-lt"/>
              <a:ea typeface="+mn-ea"/>
              <a:cs typeface="+mn-cs"/>
            </a:rPr>
            <a:t>第１次定員適正化計画で定めた削減目標を達成（合併後１０年で２０１人の削減）し、</a:t>
          </a:r>
          <a:r>
            <a:rPr lang="ja-JP" altLang="en-US" sz="1000">
              <a:solidFill>
                <a:sysClr val="windowText" lastClr="000000"/>
              </a:solidFill>
              <a:latin typeface="+mn-lt"/>
              <a:ea typeface="+mn-ea"/>
              <a:cs typeface="+mn-cs"/>
            </a:rPr>
            <a:t>計画な職員配置を推進してきた。</a:t>
          </a:r>
          <a:r>
            <a:rPr lang="ja-JP" altLang="ja-JP" sz="1000">
              <a:solidFill>
                <a:sysClr val="windowText" lastClr="000000"/>
              </a:solidFill>
              <a:latin typeface="+mn-lt"/>
              <a:ea typeface="+mn-ea"/>
              <a:cs typeface="+mn-cs"/>
            </a:rPr>
            <a:t>平成２７年度に</a:t>
          </a:r>
          <a:r>
            <a:rPr lang="ja-JP" altLang="en-US" sz="1000">
              <a:solidFill>
                <a:sysClr val="windowText" lastClr="000000"/>
              </a:solidFill>
              <a:latin typeface="+mn-lt"/>
              <a:ea typeface="+mn-ea"/>
              <a:cs typeface="+mn-cs"/>
            </a:rPr>
            <a:t>は、</a:t>
          </a:r>
          <a:r>
            <a:rPr lang="ja-JP" altLang="ja-JP" sz="1000">
              <a:solidFill>
                <a:sysClr val="windowText" lastClr="000000"/>
              </a:solidFill>
              <a:latin typeface="+mn-lt"/>
              <a:ea typeface="+mn-ea"/>
              <a:cs typeface="+mn-cs"/>
            </a:rPr>
            <a:t>第２次定員適正化計画を策定し、引き続き人員の適正配置と組織機構の抜本的な見直しを進めてい</a:t>
          </a:r>
          <a:r>
            <a:rPr lang="ja-JP" altLang="en-US" sz="1000">
              <a:solidFill>
                <a:sysClr val="windowText" lastClr="000000"/>
              </a:solidFill>
              <a:latin typeface="+mn-lt"/>
              <a:ea typeface="+mn-ea"/>
              <a:cs typeface="+mn-cs"/>
            </a:rPr>
            <a:t>る</a:t>
          </a:r>
          <a:r>
            <a:rPr lang="ja-JP" altLang="ja-JP" sz="1000">
              <a:solidFill>
                <a:sysClr val="windowText" lastClr="000000"/>
              </a:solidFill>
              <a:latin typeface="+mn-lt"/>
              <a:ea typeface="+mn-ea"/>
              <a:cs typeface="+mn-cs"/>
            </a:rPr>
            <a:t>。</a:t>
          </a:r>
          <a:r>
            <a:rPr lang="ja-JP" altLang="en-US" sz="1000">
              <a:solidFill>
                <a:sysClr val="windowText" lastClr="000000"/>
              </a:solidFill>
              <a:latin typeface="+mn-lt"/>
              <a:ea typeface="+mn-ea"/>
              <a:cs typeface="+mn-cs"/>
            </a:rPr>
            <a:t>さらには令和２年度には庁舎統合なども予定し、</a:t>
          </a:r>
          <a:r>
            <a:rPr lang="ja-JP" altLang="ja-JP" sz="1000">
              <a:solidFill>
                <a:sysClr val="windowText" lastClr="000000"/>
              </a:solidFill>
              <a:latin typeface="+mn-lt"/>
              <a:ea typeface="+mn-ea"/>
              <a:cs typeface="+mn-cs"/>
            </a:rPr>
            <a:t>旧町村毎</a:t>
          </a:r>
          <a:r>
            <a:rPr lang="ja-JP" altLang="en-US" sz="1000">
              <a:solidFill>
                <a:sysClr val="windowText" lastClr="000000"/>
              </a:solidFill>
              <a:latin typeface="+mn-lt"/>
              <a:ea typeface="+mn-ea"/>
              <a:cs typeface="+mn-cs"/>
            </a:rPr>
            <a:t>の</a:t>
          </a:r>
          <a:r>
            <a:rPr lang="ja-JP" altLang="ja-JP" sz="1000">
              <a:solidFill>
                <a:sysClr val="windowText" lastClr="000000"/>
              </a:solidFill>
              <a:latin typeface="+mn-lt"/>
              <a:ea typeface="+mn-ea"/>
              <a:cs typeface="+mn-cs"/>
            </a:rPr>
            <a:t>行政センター</a:t>
          </a:r>
          <a:r>
            <a:rPr lang="ja-JP" altLang="en-US" sz="1000">
              <a:solidFill>
                <a:sysClr val="windowText" lastClr="000000"/>
              </a:solidFill>
              <a:latin typeface="+mn-lt"/>
              <a:ea typeface="+mn-ea"/>
              <a:cs typeface="+mn-cs"/>
            </a:rPr>
            <a:t>職員の数を見直すほか、第３次定員適正化計画の策定作業も進め、令和２年度から１０年間の削減目標も設定予定であり、引き続き計画的に職員配置の見直しを進めていく。</a:t>
          </a:r>
          <a:endParaRPr lang="ja-JP" altLang="ja-JP" sz="1000">
            <a:solidFill>
              <a:sysClr val="windowText" lastClr="000000"/>
            </a:solidFill>
            <a:latin typeface="+mn-lt"/>
            <a:ea typeface="+mn-ea"/>
            <a:cs typeface="+mn-cs"/>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33972</xdr:rowOff>
    </xdr:from>
    <xdr:to>
      <xdr:col>81</xdr:col>
      <xdr:colOff>44450</xdr:colOff>
      <xdr:row>67</xdr:row>
      <xdr:rowOff>27729</xdr:rowOff>
    </xdr:to>
    <xdr:cxnSp macro="">
      <xdr:nvCxnSpPr>
        <xdr:cNvPr id="313" name="直線コネクタ 312"/>
        <xdr:cNvCxnSpPr/>
      </xdr:nvCxnSpPr>
      <xdr:spPr>
        <a:xfrm flipV="1">
          <a:off x="17018000" y="10149522"/>
          <a:ext cx="0" cy="13653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171256</xdr:rowOff>
    </xdr:from>
    <xdr:ext cx="762000" cy="259045"/>
    <xdr:sp macro="" textlink="">
      <xdr:nvSpPr>
        <xdr:cNvPr id="314" name="定員管理の状況最小値テキスト"/>
        <xdr:cNvSpPr txBox="1"/>
      </xdr:nvSpPr>
      <xdr:spPr>
        <a:xfrm>
          <a:off x="17106900" y="11486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27729</xdr:rowOff>
    </xdr:from>
    <xdr:to>
      <xdr:col>81</xdr:col>
      <xdr:colOff>133350</xdr:colOff>
      <xdr:row>67</xdr:row>
      <xdr:rowOff>27729</xdr:rowOff>
    </xdr:to>
    <xdr:cxnSp macro="">
      <xdr:nvCxnSpPr>
        <xdr:cNvPr id="315" name="直線コネクタ 314"/>
        <xdr:cNvCxnSpPr/>
      </xdr:nvCxnSpPr>
      <xdr:spPr>
        <a:xfrm>
          <a:off x="16929100" y="1151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120349</xdr:rowOff>
    </xdr:from>
    <xdr:ext cx="762000" cy="259045"/>
    <xdr:sp macro="" textlink="">
      <xdr:nvSpPr>
        <xdr:cNvPr id="316" name="定員管理の状況最大値テキスト"/>
        <xdr:cNvSpPr txBox="1"/>
      </xdr:nvSpPr>
      <xdr:spPr>
        <a:xfrm>
          <a:off x="17106900" y="989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33972</xdr:rowOff>
    </xdr:from>
    <xdr:to>
      <xdr:col>81</xdr:col>
      <xdr:colOff>133350</xdr:colOff>
      <xdr:row>59</xdr:row>
      <xdr:rowOff>33972</xdr:rowOff>
    </xdr:to>
    <xdr:cxnSp macro="">
      <xdr:nvCxnSpPr>
        <xdr:cNvPr id="317" name="直線コネクタ 316"/>
        <xdr:cNvCxnSpPr/>
      </xdr:nvCxnSpPr>
      <xdr:spPr>
        <a:xfrm>
          <a:off x="16929100" y="1014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2117</xdr:rowOff>
    </xdr:from>
    <xdr:to>
      <xdr:col>81</xdr:col>
      <xdr:colOff>44450</xdr:colOff>
      <xdr:row>66</xdr:row>
      <xdr:rowOff>6138</xdr:rowOff>
    </xdr:to>
    <xdr:cxnSp macro="">
      <xdr:nvCxnSpPr>
        <xdr:cNvPr id="318" name="直線コネクタ 317"/>
        <xdr:cNvCxnSpPr/>
      </xdr:nvCxnSpPr>
      <xdr:spPr>
        <a:xfrm>
          <a:off x="16179800" y="11317817"/>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165540</xdr:rowOff>
    </xdr:from>
    <xdr:ext cx="762000" cy="259045"/>
    <xdr:sp macro="" textlink="">
      <xdr:nvSpPr>
        <xdr:cNvPr id="319" name="定員管理の状況平均値テキスト"/>
        <xdr:cNvSpPr txBox="1"/>
      </xdr:nvSpPr>
      <xdr:spPr>
        <a:xfrm>
          <a:off x="17106900" y="10452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149013</xdr:rowOff>
    </xdr:from>
    <xdr:to>
      <xdr:col>81</xdr:col>
      <xdr:colOff>95250</xdr:colOff>
      <xdr:row>62</xdr:row>
      <xdr:rowOff>79163</xdr:rowOff>
    </xdr:to>
    <xdr:sp macro="" textlink="">
      <xdr:nvSpPr>
        <xdr:cNvPr id="320" name="フローチャート: 判断 319"/>
        <xdr:cNvSpPr/>
      </xdr:nvSpPr>
      <xdr:spPr>
        <a:xfrm>
          <a:off x="16967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157480</xdr:rowOff>
    </xdr:from>
    <xdr:to>
      <xdr:col>77</xdr:col>
      <xdr:colOff>44450</xdr:colOff>
      <xdr:row>66</xdr:row>
      <xdr:rowOff>2117</xdr:rowOff>
    </xdr:to>
    <xdr:cxnSp macro="">
      <xdr:nvCxnSpPr>
        <xdr:cNvPr id="321" name="直線コネクタ 320"/>
        <xdr:cNvCxnSpPr/>
      </xdr:nvCxnSpPr>
      <xdr:spPr>
        <a:xfrm>
          <a:off x="15290800" y="1130173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134938</xdr:rowOff>
    </xdr:from>
    <xdr:to>
      <xdr:col>77</xdr:col>
      <xdr:colOff>95250</xdr:colOff>
      <xdr:row>62</xdr:row>
      <xdr:rowOff>65088</xdr:rowOff>
    </xdr:to>
    <xdr:sp macro="" textlink="">
      <xdr:nvSpPr>
        <xdr:cNvPr id="322" name="フローチャート: 判断 321"/>
        <xdr:cNvSpPr/>
      </xdr:nvSpPr>
      <xdr:spPr>
        <a:xfrm>
          <a:off x="16129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75265</xdr:rowOff>
    </xdr:from>
    <xdr:ext cx="736600" cy="259045"/>
    <xdr:sp macro="" textlink="">
      <xdr:nvSpPr>
        <xdr:cNvPr id="323" name="テキスト ボックス 322"/>
        <xdr:cNvSpPr txBox="1"/>
      </xdr:nvSpPr>
      <xdr:spPr>
        <a:xfrm>
          <a:off x="15798800" y="1036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135361</xdr:rowOff>
    </xdr:from>
    <xdr:to>
      <xdr:col>72</xdr:col>
      <xdr:colOff>203200</xdr:colOff>
      <xdr:row>65</xdr:row>
      <xdr:rowOff>157480</xdr:rowOff>
    </xdr:to>
    <xdr:cxnSp macro="">
      <xdr:nvCxnSpPr>
        <xdr:cNvPr id="324" name="直線コネクタ 323"/>
        <xdr:cNvCxnSpPr/>
      </xdr:nvCxnSpPr>
      <xdr:spPr>
        <a:xfrm>
          <a:off x="14401800" y="11279611"/>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128905</xdr:rowOff>
    </xdr:from>
    <xdr:to>
      <xdr:col>73</xdr:col>
      <xdr:colOff>44450</xdr:colOff>
      <xdr:row>62</xdr:row>
      <xdr:rowOff>59055</xdr:rowOff>
    </xdr:to>
    <xdr:sp macro="" textlink="">
      <xdr:nvSpPr>
        <xdr:cNvPr id="325" name="フローチャート: 判断 324"/>
        <xdr:cNvSpPr/>
      </xdr:nvSpPr>
      <xdr:spPr>
        <a:xfrm>
          <a:off x="15240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69232</xdr:rowOff>
    </xdr:from>
    <xdr:ext cx="762000" cy="259045"/>
    <xdr:sp macro="" textlink="">
      <xdr:nvSpPr>
        <xdr:cNvPr id="326" name="テキスト ボックス 325"/>
        <xdr:cNvSpPr txBox="1"/>
      </xdr:nvSpPr>
      <xdr:spPr>
        <a:xfrm>
          <a:off x="14909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127318</xdr:rowOff>
    </xdr:from>
    <xdr:to>
      <xdr:col>68</xdr:col>
      <xdr:colOff>152400</xdr:colOff>
      <xdr:row>65</xdr:row>
      <xdr:rowOff>135361</xdr:rowOff>
    </xdr:to>
    <xdr:cxnSp macro="">
      <xdr:nvCxnSpPr>
        <xdr:cNvPr id="327" name="直線コネクタ 326"/>
        <xdr:cNvCxnSpPr/>
      </xdr:nvCxnSpPr>
      <xdr:spPr>
        <a:xfrm>
          <a:off x="13512800" y="11271568"/>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104775</xdr:rowOff>
    </xdr:from>
    <xdr:to>
      <xdr:col>68</xdr:col>
      <xdr:colOff>203200</xdr:colOff>
      <xdr:row>62</xdr:row>
      <xdr:rowOff>34925</xdr:rowOff>
    </xdr:to>
    <xdr:sp macro="" textlink="">
      <xdr:nvSpPr>
        <xdr:cNvPr id="328" name="フローチャート: 判断 327"/>
        <xdr:cNvSpPr/>
      </xdr:nvSpPr>
      <xdr:spPr>
        <a:xfrm>
          <a:off x="14351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45102</xdr:rowOff>
    </xdr:from>
    <xdr:ext cx="762000" cy="259045"/>
    <xdr:sp macro="" textlink="">
      <xdr:nvSpPr>
        <xdr:cNvPr id="329" name="テキスト ボックス 328"/>
        <xdr:cNvSpPr txBox="1"/>
      </xdr:nvSpPr>
      <xdr:spPr>
        <a:xfrm>
          <a:off x="14020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21802</xdr:rowOff>
    </xdr:from>
    <xdr:to>
      <xdr:col>64</xdr:col>
      <xdr:colOff>152400</xdr:colOff>
      <xdr:row>62</xdr:row>
      <xdr:rowOff>123402</xdr:rowOff>
    </xdr:to>
    <xdr:sp macro="" textlink="">
      <xdr:nvSpPr>
        <xdr:cNvPr id="330" name="フローチャート: 判断 329"/>
        <xdr:cNvSpPr/>
      </xdr:nvSpPr>
      <xdr:spPr>
        <a:xfrm>
          <a:off x="134620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133579</xdr:rowOff>
    </xdr:from>
    <xdr:ext cx="762000" cy="259045"/>
    <xdr:sp macro="" textlink="">
      <xdr:nvSpPr>
        <xdr:cNvPr id="331" name="テキスト ボックス 330"/>
        <xdr:cNvSpPr txBox="1"/>
      </xdr:nvSpPr>
      <xdr:spPr>
        <a:xfrm>
          <a:off x="13131800" y="1042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126788</xdr:rowOff>
    </xdr:from>
    <xdr:to>
      <xdr:col>81</xdr:col>
      <xdr:colOff>95250</xdr:colOff>
      <xdr:row>66</xdr:row>
      <xdr:rowOff>56938</xdr:rowOff>
    </xdr:to>
    <xdr:sp macro="" textlink="">
      <xdr:nvSpPr>
        <xdr:cNvPr id="337" name="楕円 336"/>
        <xdr:cNvSpPr/>
      </xdr:nvSpPr>
      <xdr:spPr>
        <a:xfrm>
          <a:off x="16967200" y="1127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98865</xdr:rowOff>
    </xdr:from>
    <xdr:ext cx="762000" cy="259045"/>
    <xdr:sp macro="" textlink="">
      <xdr:nvSpPr>
        <xdr:cNvPr id="338" name="定員管理の状況該当値テキスト"/>
        <xdr:cNvSpPr txBox="1"/>
      </xdr:nvSpPr>
      <xdr:spPr>
        <a:xfrm>
          <a:off x="17106900" y="11243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122767</xdr:rowOff>
    </xdr:from>
    <xdr:to>
      <xdr:col>77</xdr:col>
      <xdr:colOff>95250</xdr:colOff>
      <xdr:row>66</xdr:row>
      <xdr:rowOff>52917</xdr:rowOff>
    </xdr:to>
    <xdr:sp macro="" textlink="">
      <xdr:nvSpPr>
        <xdr:cNvPr id="339" name="楕円 338"/>
        <xdr:cNvSpPr/>
      </xdr:nvSpPr>
      <xdr:spPr>
        <a:xfrm>
          <a:off x="16129000" y="112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37694</xdr:rowOff>
    </xdr:from>
    <xdr:ext cx="736600" cy="259045"/>
    <xdr:sp macro="" textlink="">
      <xdr:nvSpPr>
        <xdr:cNvPr id="340" name="テキスト ボックス 339"/>
        <xdr:cNvSpPr txBox="1"/>
      </xdr:nvSpPr>
      <xdr:spPr>
        <a:xfrm>
          <a:off x="15798800" y="1135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106680</xdr:rowOff>
    </xdr:from>
    <xdr:to>
      <xdr:col>73</xdr:col>
      <xdr:colOff>44450</xdr:colOff>
      <xdr:row>66</xdr:row>
      <xdr:rowOff>36830</xdr:rowOff>
    </xdr:to>
    <xdr:sp macro="" textlink="">
      <xdr:nvSpPr>
        <xdr:cNvPr id="341" name="楕円 340"/>
        <xdr:cNvSpPr/>
      </xdr:nvSpPr>
      <xdr:spPr>
        <a:xfrm>
          <a:off x="15240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21607</xdr:rowOff>
    </xdr:from>
    <xdr:ext cx="762000" cy="259045"/>
    <xdr:sp macro="" textlink="">
      <xdr:nvSpPr>
        <xdr:cNvPr id="342" name="テキスト ボックス 341"/>
        <xdr:cNvSpPr txBox="1"/>
      </xdr:nvSpPr>
      <xdr:spPr>
        <a:xfrm>
          <a:off x="14909800" y="1133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84561</xdr:rowOff>
    </xdr:from>
    <xdr:to>
      <xdr:col>68</xdr:col>
      <xdr:colOff>203200</xdr:colOff>
      <xdr:row>66</xdr:row>
      <xdr:rowOff>14711</xdr:rowOff>
    </xdr:to>
    <xdr:sp macro="" textlink="">
      <xdr:nvSpPr>
        <xdr:cNvPr id="343" name="楕円 342"/>
        <xdr:cNvSpPr/>
      </xdr:nvSpPr>
      <xdr:spPr>
        <a:xfrm>
          <a:off x="14351000" y="1122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170938</xdr:rowOff>
    </xdr:from>
    <xdr:ext cx="762000" cy="259045"/>
    <xdr:sp macro="" textlink="">
      <xdr:nvSpPr>
        <xdr:cNvPr id="344" name="テキスト ボックス 343"/>
        <xdr:cNvSpPr txBox="1"/>
      </xdr:nvSpPr>
      <xdr:spPr>
        <a:xfrm>
          <a:off x="14020800" y="1131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76518</xdr:rowOff>
    </xdr:from>
    <xdr:to>
      <xdr:col>64</xdr:col>
      <xdr:colOff>152400</xdr:colOff>
      <xdr:row>66</xdr:row>
      <xdr:rowOff>6668</xdr:rowOff>
    </xdr:to>
    <xdr:sp macro="" textlink="">
      <xdr:nvSpPr>
        <xdr:cNvPr id="345" name="楕円 344"/>
        <xdr:cNvSpPr/>
      </xdr:nvSpPr>
      <xdr:spPr>
        <a:xfrm>
          <a:off x="13462000" y="1122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162895</xdr:rowOff>
    </xdr:from>
    <xdr:ext cx="762000" cy="259045"/>
    <xdr:sp macro="" textlink="">
      <xdr:nvSpPr>
        <xdr:cNvPr id="346" name="テキスト ボックス 345"/>
        <xdr:cNvSpPr txBox="1"/>
      </xdr:nvSpPr>
      <xdr:spPr>
        <a:xfrm>
          <a:off x="13131800" y="11307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latin typeface="+mn-lt"/>
              <a:ea typeface="+mn-ea"/>
              <a:cs typeface="+mn-cs"/>
            </a:rPr>
            <a:t>既発債の繰上償還を進めた結果、起債許可の基準となる</a:t>
          </a:r>
          <a:r>
            <a:rPr kumimoji="1" lang="en-US" altLang="ja-JP" sz="1100">
              <a:solidFill>
                <a:sysClr val="windowText" lastClr="000000"/>
              </a:solidFill>
              <a:latin typeface="+mn-lt"/>
              <a:ea typeface="+mn-ea"/>
              <a:cs typeface="+mn-cs"/>
            </a:rPr>
            <a:t>18.0</a:t>
          </a:r>
          <a:r>
            <a:rPr kumimoji="1" lang="ja-JP" altLang="ja-JP" sz="1100">
              <a:solidFill>
                <a:sysClr val="windowText" lastClr="000000"/>
              </a:solidFill>
              <a:latin typeface="+mn-lt"/>
              <a:ea typeface="+mn-ea"/>
              <a:cs typeface="+mn-cs"/>
            </a:rPr>
            <a:t>％以下</a:t>
          </a:r>
          <a:r>
            <a:rPr kumimoji="1" lang="ja-JP" altLang="en-US" sz="1100">
              <a:solidFill>
                <a:sysClr val="windowText" lastClr="000000"/>
              </a:solidFill>
              <a:latin typeface="+mn-lt"/>
              <a:ea typeface="+mn-ea"/>
              <a:cs typeface="+mn-cs"/>
            </a:rPr>
            <a:t>となっている</a:t>
          </a:r>
          <a:r>
            <a:rPr kumimoji="1" lang="ja-JP" altLang="ja-JP" sz="1100">
              <a:solidFill>
                <a:sysClr val="windowText" lastClr="000000"/>
              </a:solidFill>
              <a:latin typeface="+mn-lt"/>
              <a:ea typeface="+mn-ea"/>
              <a:cs typeface="+mn-cs"/>
            </a:rPr>
            <a:t>。</a:t>
          </a:r>
          <a:endParaRPr lang="ja-JP" altLang="ja-JP" sz="1100">
            <a:solidFill>
              <a:sysClr val="windowText" lastClr="000000"/>
            </a:solidFill>
            <a:latin typeface="+mn-lt"/>
            <a:ea typeface="+mn-ea"/>
            <a:cs typeface="+mn-cs"/>
          </a:endParaRPr>
        </a:p>
        <a:p>
          <a:r>
            <a:rPr kumimoji="1" lang="ja-JP" altLang="ja-JP" sz="1100">
              <a:solidFill>
                <a:sysClr val="windowText" lastClr="000000"/>
              </a:solidFill>
              <a:latin typeface="+mn-lt"/>
              <a:ea typeface="+mn-ea"/>
              <a:cs typeface="+mn-cs"/>
            </a:rPr>
            <a:t>現在は、全国平均以下に抑えられているものの、過年度に発行してきた市債の償還額及び公営企業債の繰出金が嵩むことから</a:t>
          </a:r>
          <a:r>
            <a:rPr kumimoji="1" lang="ja-JP" altLang="en-US" sz="1100">
              <a:solidFill>
                <a:sysClr val="windowText" lastClr="000000"/>
              </a:solidFill>
              <a:latin typeface="+mn-lt"/>
              <a:ea typeface="+mn-ea"/>
              <a:cs typeface="+mn-cs"/>
            </a:rPr>
            <a:t>、今後は、</a:t>
          </a:r>
          <a:r>
            <a:rPr kumimoji="1" lang="ja-JP" altLang="ja-JP" sz="1100">
              <a:solidFill>
                <a:sysClr val="windowText" lastClr="000000"/>
              </a:solidFill>
              <a:latin typeface="+mn-lt"/>
              <a:ea typeface="+mn-ea"/>
              <a:cs typeface="+mn-cs"/>
            </a:rPr>
            <a:t>再度数値は上昇に転じる見込みである。繰上償還や投資的事業費の縮減、交付税措置率の高い地方債の活用等により、数値が</a:t>
          </a:r>
          <a:r>
            <a:rPr kumimoji="1" lang="en-US" altLang="ja-JP" sz="1100">
              <a:solidFill>
                <a:sysClr val="windowText" lastClr="000000"/>
              </a:solidFill>
              <a:latin typeface="+mn-lt"/>
              <a:ea typeface="+mn-ea"/>
              <a:cs typeface="+mn-cs"/>
            </a:rPr>
            <a:t>18.0</a:t>
          </a:r>
          <a:r>
            <a:rPr kumimoji="1" lang="ja-JP" altLang="ja-JP" sz="1100">
              <a:solidFill>
                <a:sysClr val="windowText" lastClr="000000"/>
              </a:solidFill>
              <a:latin typeface="+mn-lt"/>
              <a:ea typeface="+mn-ea"/>
              <a:cs typeface="+mn-cs"/>
            </a:rPr>
            <a:t>％を超えることのないよう、健全な財政運営に努める。</a:t>
          </a:r>
          <a:endParaRPr lang="ja-JP" altLang="ja-JP" sz="1100">
            <a:solidFill>
              <a:sysClr val="windowText" lastClr="000000"/>
            </a:solidFill>
            <a:latin typeface="+mn-lt"/>
            <a:ea typeface="+mn-ea"/>
            <a:cs typeface="+mn-cs"/>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61685</xdr:rowOff>
    </xdr:to>
    <xdr:cxnSp macro="">
      <xdr:nvCxnSpPr>
        <xdr:cNvPr id="376" name="直線コネクタ 375"/>
        <xdr:cNvCxnSpPr/>
      </xdr:nvCxnSpPr>
      <xdr:spPr>
        <a:xfrm flipV="1">
          <a:off x="17018000" y="6295572"/>
          <a:ext cx="0" cy="1309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33762</xdr:rowOff>
    </xdr:from>
    <xdr:ext cx="762000" cy="259045"/>
    <xdr:sp macro="" textlink="">
      <xdr:nvSpPr>
        <xdr:cNvPr id="377" name="公債費負担の状況最小値テキスト"/>
        <xdr:cNvSpPr txBox="1"/>
      </xdr:nvSpPr>
      <xdr:spPr>
        <a:xfrm>
          <a:off x="17106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61685</xdr:rowOff>
    </xdr:from>
    <xdr:to>
      <xdr:col>81</xdr:col>
      <xdr:colOff>133350</xdr:colOff>
      <xdr:row>44</xdr:row>
      <xdr:rowOff>61685</xdr:rowOff>
    </xdr:to>
    <xdr:cxnSp macro="">
      <xdr:nvCxnSpPr>
        <xdr:cNvPr id="378" name="直線コネクタ 377"/>
        <xdr:cNvCxnSpPr/>
      </xdr:nvCxnSpPr>
      <xdr:spPr>
        <a:xfrm>
          <a:off x="16929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79" name="公債費負担の状況最大値テキスト"/>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0" name="直線コネクタ 379"/>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36467</xdr:rowOff>
    </xdr:from>
    <xdr:to>
      <xdr:col>81</xdr:col>
      <xdr:colOff>44450</xdr:colOff>
      <xdr:row>39</xdr:row>
      <xdr:rowOff>50256</xdr:rowOff>
    </xdr:to>
    <xdr:cxnSp macro="">
      <xdr:nvCxnSpPr>
        <xdr:cNvPr id="381" name="直線コネクタ 380"/>
        <xdr:cNvCxnSpPr/>
      </xdr:nvCxnSpPr>
      <xdr:spPr>
        <a:xfrm flipV="1">
          <a:off x="16179800" y="6723017"/>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6911</xdr:rowOff>
    </xdr:from>
    <xdr:ext cx="762000" cy="259045"/>
    <xdr:sp macro="" textlink="">
      <xdr:nvSpPr>
        <xdr:cNvPr id="382" name="公債費負担の状況平均値テキスト"/>
        <xdr:cNvSpPr txBox="1"/>
      </xdr:nvSpPr>
      <xdr:spPr>
        <a:xfrm>
          <a:off x="17106900" y="6864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34834</xdr:rowOff>
    </xdr:from>
    <xdr:to>
      <xdr:col>81</xdr:col>
      <xdr:colOff>95250</xdr:colOff>
      <xdr:row>40</xdr:row>
      <xdr:rowOff>136434</xdr:rowOff>
    </xdr:to>
    <xdr:sp macro="" textlink="">
      <xdr:nvSpPr>
        <xdr:cNvPr id="383" name="フローチャート: 判断 382"/>
        <xdr:cNvSpPr/>
      </xdr:nvSpPr>
      <xdr:spPr>
        <a:xfrm>
          <a:off x="16967200" y="689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50256</xdr:rowOff>
    </xdr:from>
    <xdr:to>
      <xdr:col>77</xdr:col>
      <xdr:colOff>44450</xdr:colOff>
      <xdr:row>39</xdr:row>
      <xdr:rowOff>105410</xdr:rowOff>
    </xdr:to>
    <xdr:cxnSp macro="">
      <xdr:nvCxnSpPr>
        <xdr:cNvPr id="384" name="直線コネクタ 383"/>
        <xdr:cNvCxnSpPr/>
      </xdr:nvCxnSpPr>
      <xdr:spPr>
        <a:xfrm flipV="1">
          <a:off x="15290800" y="6736806"/>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55517</xdr:rowOff>
    </xdr:from>
    <xdr:to>
      <xdr:col>77</xdr:col>
      <xdr:colOff>95250</xdr:colOff>
      <xdr:row>40</xdr:row>
      <xdr:rowOff>157117</xdr:rowOff>
    </xdr:to>
    <xdr:sp macro="" textlink="">
      <xdr:nvSpPr>
        <xdr:cNvPr id="385" name="フローチャート: 判断 384"/>
        <xdr:cNvSpPr/>
      </xdr:nvSpPr>
      <xdr:spPr>
        <a:xfrm>
          <a:off x="161290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141894</xdr:rowOff>
    </xdr:from>
    <xdr:ext cx="736600" cy="259045"/>
    <xdr:sp macro="" textlink="">
      <xdr:nvSpPr>
        <xdr:cNvPr id="386" name="テキスト ボックス 385"/>
        <xdr:cNvSpPr txBox="1"/>
      </xdr:nvSpPr>
      <xdr:spPr>
        <a:xfrm>
          <a:off x="15798800" y="6999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105410</xdr:rowOff>
    </xdr:from>
    <xdr:to>
      <xdr:col>72</xdr:col>
      <xdr:colOff>203200</xdr:colOff>
      <xdr:row>40</xdr:row>
      <xdr:rowOff>30480</xdr:rowOff>
    </xdr:to>
    <xdr:cxnSp macro="">
      <xdr:nvCxnSpPr>
        <xdr:cNvPr id="387" name="直線コネクタ 386"/>
        <xdr:cNvCxnSpPr/>
      </xdr:nvCxnSpPr>
      <xdr:spPr>
        <a:xfrm flipV="1">
          <a:off x="14401800" y="679196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8" name="フローチャート: 判断 387"/>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89" name="テキスト ボックス 388"/>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30480</xdr:rowOff>
    </xdr:from>
    <xdr:to>
      <xdr:col>68</xdr:col>
      <xdr:colOff>152400</xdr:colOff>
      <xdr:row>40</xdr:row>
      <xdr:rowOff>106317</xdr:rowOff>
    </xdr:to>
    <xdr:cxnSp macro="">
      <xdr:nvCxnSpPr>
        <xdr:cNvPr id="390" name="直線コネクタ 389"/>
        <xdr:cNvCxnSpPr/>
      </xdr:nvCxnSpPr>
      <xdr:spPr>
        <a:xfrm flipV="1">
          <a:off x="13512800" y="6888480"/>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96883</xdr:rowOff>
    </xdr:from>
    <xdr:to>
      <xdr:col>68</xdr:col>
      <xdr:colOff>203200</xdr:colOff>
      <xdr:row>41</xdr:row>
      <xdr:rowOff>27033</xdr:rowOff>
    </xdr:to>
    <xdr:sp macro="" textlink="">
      <xdr:nvSpPr>
        <xdr:cNvPr id="391" name="フローチャート: 判断 390"/>
        <xdr:cNvSpPr/>
      </xdr:nvSpPr>
      <xdr:spPr>
        <a:xfrm>
          <a:off x="14351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11810</xdr:rowOff>
    </xdr:from>
    <xdr:ext cx="762000" cy="259045"/>
    <xdr:sp macro="" textlink="">
      <xdr:nvSpPr>
        <xdr:cNvPr id="392" name="テキスト ボックス 391"/>
        <xdr:cNvSpPr txBox="1"/>
      </xdr:nvSpPr>
      <xdr:spPr>
        <a:xfrm>
          <a:off x="14020800" y="704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145143</xdr:rowOff>
    </xdr:from>
    <xdr:to>
      <xdr:col>64</xdr:col>
      <xdr:colOff>152400</xdr:colOff>
      <xdr:row>41</xdr:row>
      <xdr:rowOff>75293</xdr:rowOff>
    </xdr:to>
    <xdr:sp macro="" textlink="">
      <xdr:nvSpPr>
        <xdr:cNvPr id="393" name="フローチャート: 判断 392"/>
        <xdr:cNvSpPr/>
      </xdr:nvSpPr>
      <xdr:spPr>
        <a:xfrm>
          <a:off x="13462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60070</xdr:rowOff>
    </xdr:from>
    <xdr:ext cx="762000" cy="259045"/>
    <xdr:sp macro="" textlink="">
      <xdr:nvSpPr>
        <xdr:cNvPr id="394" name="テキスト ボックス 393"/>
        <xdr:cNvSpPr txBox="1"/>
      </xdr:nvSpPr>
      <xdr:spPr>
        <a:xfrm>
          <a:off x="13131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157117</xdr:rowOff>
    </xdr:from>
    <xdr:to>
      <xdr:col>81</xdr:col>
      <xdr:colOff>95250</xdr:colOff>
      <xdr:row>39</xdr:row>
      <xdr:rowOff>87267</xdr:rowOff>
    </xdr:to>
    <xdr:sp macro="" textlink="">
      <xdr:nvSpPr>
        <xdr:cNvPr id="400" name="楕円 399"/>
        <xdr:cNvSpPr/>
      </xdr:nvSpPr>
      <xdr:spPr>
        <a:xfrm>
          <a:off x="16967200" y="667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2194</xdr:rowOff>
    </xdr:from>
    <xdr:ext cx="762000" cy="259045"/>
    <xdr:sp macro="" textlink="">
      <xdr:nvSpPr>
        <xdr:cNvPr id="401" name="公債費負担の状況該当値テキスト"/>
        <xdr:cNvSpPr txBox="1"/>
      </xdr:nvSpPr>
      <xdr:spPr>
        <a:xfrm>
          <a:off x="17106900" y="6517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170906</xdr:rowOff>
    </xdr:from>
    <xdr:to>
      <xdr:col>77</xdr:col>
      <xdr:colOff>95250</xdr:colOff>
      <xdr:row>39</xdr:row>
      <xdr:rowOff>101056</xdr:rowOff>
    </xdr:to>
    <xdr:sp macro="" textlink="">
      <xdr:nvSpPr>
        <xdr:cNvPr id="402" name="楕円 401"/>
        <xdr:cNvSpPr/>
      </xdr:nvSpPr>
      <xdr:spPr>
        <a:xfrm>
          <a:off x="16129000" y="668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111233</xdr:rowOff>
    </xdr:from>
    <xdr:ext cx="736600" cy="259045"/>
    <xdr:sp macro="" textlink="">
      <xdr:nvSpPr>
        <xdr:cNvPr id="403" name="テキスト ボックス 402"/>
        <xdr:cNvSpPr txBox="1"/>
      </xdr:nvSpPr>
      <xdr:spPr>
        <a:xfrm>
          <a:off x="15798800" y="6454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54610</xdr:rowOff>
    </xdr:from>
    <xdr:to>
      <xdr:col>73</xdr:col>
      <xdr:colOff>44450</xdr:colOff>
      <xdr:row>39</xdr:row>
      <xdr:rowOff>156210</xdr:rowOff>
    </xdr:to>
    <xdr:sp macro="" textlink="">
      <xdr:nvSpPr>
        <xdr:cNvPr id="404" name="楕円 403"/>
        <xdr:cNvSpPr/>
      </xdr:nvSpPr>
      <xdr:spPr>
        <a:xfrm>
          <a:off x="15240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166387</xdr:rowOff>
    </xdr:from>
    <xdr:ext cx="762000" cy="259045"/>
    <xdr:sp macro="" textlink="">
      <xdr:nvSpPr>
        <xdr:cNvPr id="405" name="テキスト ボックス 404"/>
        <xdr:cNvSpPr txBox="1"/>
      </xdr:nvSpPr>
      <xdr:spPr>
        <a:xfrm>
          <a:off x="14909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151130</xdr:rowOff>
    </xdr:from>
    <xdr:to>
      <xdr:col>68</xdr:col>
      <xdr:colOff>203200</xdr:colOff>
      <xdr:row>40</xdr:row>
      <xdr:rowOff>81280</xdr:rowOff>
    </xdr:to>
    <xdr:sp macro="" textlink="">
      <xdr:nvSpPr>
        <xdr:cNvPr id="406" name="楕円 405"/>
        <xdr:cNvSpPr/>
      </xdr:nvSpPr>
      <xdr:spPr>
        <a:xfrm>
          <a:off x="14351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91457</xdr:rowOff>
    </xdr:from>
    <xdr:ext cx="762000" cy="259045"/>
    <xdr:sp macro="" textlink="">
      <xdr:nvSpPr>
        <xdr:cNvPr id="407" name="テキスト ボックス 406"/>
        <xdr:cNvSpPr txBox="1"/>
      </xdr:nvSpPr>
      <xdr:spPr>
        <a:xfrm>
          <a:off x="14020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55517</xdr:rowOff>
    </xdr:from>
    <xdr:to>
      <xdr:col>64</xdr:col>
      <xdr:colOff>152400</xdr:colOff>
      <xdr:row>40</xdr:row>
      <xdr:rowOff>157117</xdr:rowOff>
    </xdr:to>
    <xdr:sp macro="" textlink="">
      <xdr:nvSpPr>
        <xdr:cNvPr id="408" name="楕円 407"/>
        <xdr:cNvSpPr/>
      </xdr:nvSpPr>
      <xdr:spPr>
        <a:xfrm>
          <a:off x="13462000" y="691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167294</xdr:rowOff>
    </xdr:from>
    <xdr:ext cx="762000" cy="259045"/>
    <xdr:sp macro="" textlink="">
      <xdr:nvSpPr>
        <xdr:cNvPr id="409" name="テキスト ボックス 408"/>
        <xdr:cNvSpPr txBox="1"/>
      </xdr:nvSpPr>
      <xdr:spPr>
        <a:xfrm>
          <a:off x="13131800" y="6682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ysClr val="windowText" lastClr="000000"/>
              </a:solidFill>
              <a:latin typeface="+mn-lt"/>
              <a:ea typeface="+mn-ea"/>
              <a:cs typeface="+mn-cs"/>
            </a:rPr>
            <a:t>平成２４年度から引き続き、充当可能財源（基金、起債の交付税算入）等が将来負担額を上回るため将来負担は発生しない。要因として、積極的な繰上償還、計画的な起債発行を行っていることで地方債現在高を減少させていること、交付税措置率の高い起債を</a:t>
          </a:r>
          <a:r>
            <a:rPr kumimoji="1" lang="ja-JP" altLang="en-US" sz="1000">
              <a:solidFill>
                <a:sysClr val="windowText" lastClr="000000"/>
              </a:solidFill>
              <a:latin typeface="+mn-lt"/>
              <a:ea typeface="+mn-ea"/>
              <a:cs typeface="+mn-cs"/>
            </a:rPr>
            <a:t>積極的に</a:t>
          </a:r>
          <a:r>
            <a:rPr kumimoji="1" lang="ja-JP" altLang="ja-JP" sz="1000">
              <a:solidFill>
                <a:sysClr val="windowText" lastClr="000000"/>
              </a:solidFill>
              <a:latin typeface="+mn-lt"/>
              <a:ea typeface="+mn-ea"/>
              <a:cs typeface="+mn-cs"/>
            </a:rPr>
            <a:t>活用していることから基準財政需要額算入見込額が多いことが挙げられる。</a:t>
          </a:r>
          <a:endParaRPr kumimoji="1" lang="en-US" altLang="ja-JP" sz="1000">
            <a:solidFill>
              <a:sysClr val="windowText" lastClr="000000"/>
            </a:solidFill>
            <a:latin typeface="+mn-lt"/>
            <a:ea typeface="+mn-ea"/>
            <a:cs typeface="+mn-cs"/>
          </a:endParaRPr>
        </a:p>
        <a:p>
          <a:r>
            <a:rPr kumimoji="1" lang="ja-JP" altLang="ja-JP" sz="1000">
              <a:solidFill>
                <a:sysClr val="windowText" lastClr="000000"/>
              </a:solidFill>
              <a:latin typeface="+mn-lt"/>
              <a:ea typeface="+mn-ea"/>
              <a:cs typeface="+mn-cs"/>
            </a:rPr>
            <a:t>ただし、</a:t>
          </a:r>
          <a:r>
            <a:rPr kumimoji="1" lang="ja-JP" altLang="en-US" sz="1000">
              <a:solidFill>
                <a:sysClr val="windowText" lastClr="000000"/>
              </a:solidFill>
              <a:latin typeface="+mn-lt"/>
              <a:ea typeface="+mn-ea"/>
              <a:cs typeface="+mn-cs"/>
            </a:rPr>
            <a:t>合併特例債の発行額が、令和元</a:t>
          </a:r>
          <a:r>
            <a:rPr kumimoji="1" lang="ja-JP" altLang="ja-JP" sz="1000">
              <a:solidFill>
                <a:sysClr val="windowText" lastClr="000000"/>
              </a:solidFill>
              <a:latin typeface="+mn-lt"/>
              <a:ea typeface="+mn-ea"/>
              <a:cs typeface="+mn-cs"/>
            </a:rPr>
            <a:t>年度</a:t>
          </a:r>
          <a:r>
            <a:rPr kumimoji="1" lang="ja-JP" altLang="en-US" sz="1000">
              <a:solidFill>
                <a:sysClr val="windowText" lastClr="000000"/>
              </a:solidFill>
              <a:latin typeface="+mn-lt"/>
              <a:ea typeface="+mn-ea"/>
              <a:cs typeface="+mn-cs"/>
            </a:rPr>
            <a:t>同意事業で発行限度額に達する予定である</a:t>
          </a:r>
          <a:r>
            <a:rPr kumimoji="1" lang="ja-JP" altLang="ja-JP" sz="1000">
              <a:solidFill>
                <a:sysClr val="windowText" lastClr="000000"/>
              </a:solidFill>
              <a:latin typeface="+mn-lt"/>
              <a:ea typeface="+mn-ea"/>
              <a:cs typeface="+mn-cs"/>
            </a:rPr>
            <a:t>こと、また併せて</a:t>
          </a:r>
          <a:r>
            <a:rPr kumimoji="1" lang="ja-JP" altLang="en-US" sz="1000">
              <a:solidFill>
                <a:sysClr val="windowText" lastClr="000000"/>
              </a:solidFill>
              <a:latin typeface="+mn-lt"/>
              <a:ea typeface="+mn-ea"/>
              <a:cs typeface="+mn-cs"/>
            </a:rPr>
            <a:t>令和</a:t>
          </a:r>
          <a:r>
            <a:rPr kumimoji="1" lang="ja-JP" altLang="ja-JP" sz="1000">
              <a:solidFill>
                <a:sysClr val="windowText" lastClr="000000"/>
              </a:solidFill>
              <a:latin typeface="+mn-lt"/>
              <a:ea typeface="+mn-ea"/>
              <a:cs typeface="+mn-cs"/>
            </a:rPr>
            <a:t>２年度からは地方交付税の一本算定が開始され</a:t>
          </a:r>
          <a:r>
            <a:rPr kumimoji="1" lang="ja-JP" altLang="en-US" sz="1000">
              <a:solidFill>
                <a:sysClr val="windowText" lastClr="000000"/>
              </a:solidFill>
              <a:latin typeface="+mn-lt"/>
              <a:ea typeface="+mn-ea"/>
              <a:cs typeface="+mn-cs"/>
            </a:rPr>
            <a:t>ることから、従前の予算規模では、一般財源が大幅に不足し、</a:t>
          </a:r>
          <a:r>
            <a:rPr kumimoji="1" lang="ja-JP" altLang="ja-JP" sz="1000">
              <a:solidFill>
                <a:sysClr val="windowText" lastClr="000000"/>
              </a:solidFill>
              <a:latin typeface="+mn-lt"/>
              <a:ea typeface="+mn-ea"/>
              <a:cs typeface="+mn-cs"/>
            </a:rPr>
            <a:t>基金の取崩しが</a:t>
          </a:r>
          <a:r>
            <a:rPr kumimoji="1" lang="ja-JP" altLang="en-US" sz="1000">
              <a:solidFill>
                <a:sysClr val="windowText" lastClr="000000"/>
              </a:solidFill>
              <a:latin typeface="+mn-lt"/>
              <a:ea typeface="+mn-ea"/>
              <a:cs typeface="+mn-cs"/>
            </a:rPr>
            <a:t>必要となってくることが予想される。</a:t>
          </a:r>
          <a:r>
            <a:rPr kumimoji="1" lang="ja-JP" altLang="ja-JP" sz="1000">
              <a:solidFill>
                <a:sysClr val="windowText" lastClr="000000"/>
              </a:solidFill>
              <a:latin typeface="+mn-lt"/>
              <a:ea typeface="+mn-ea"/>
              <a:cs typeface="+mn-cs"/>
            </a:rPr>
            <a:t>以後、合併特例債を財源としていた投資的経費の段階的な縮減及び各事業の大幅な見直しを行い、身の丈に合った予算規模を目指すことが必須となる。</a:t>
          </a:r>
          <a:endParaRPr lang="ja-JP" altLang="ja-JP" sz="1000">
            <a:solidFill>
              <a:sysClr val="windowText" lastClr="000000"/>
            </a:solidFill>
            <a:latin typeface="+mn-lt"/>
            <a:ea typeface="+mn-ea"/>
            <a:cs typeface="+mn-cs"/>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129413</xdr:rowOff>
    </xdr:to>
    <xdr:cxnSp macro="">
      <xdr:nvCxnSpPr>
        <xdr:cNvPr id="438" name="直線コネクタ 437"/>
        <xdr:cNvCxnSpPr/>
      </xdr:nvCxnSpPr>
      <xdr:spPr>
        <a:xfrm flipV="1">
          <a:off x="17018000" y="2370667"/>
          <a:ext cx="0" cy="15306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101490</xdr:rowOff>
    </xdr:from>
    <xdr:ext cx="762000" cy="259045"/>
    <xdr:sp macro="" textlink="">
      <xdr:nvSpPr>
        <xdr:cNvPr id="439" name="将来負担の状況最小値テキスト"/>
        <xdr:cNvSpPr txBox="1"/>
      </xdr:nvSpPr>
      <xdr:spPr>
        <a:xfrm>
          <a:off x="17106900" y="387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129413</xdr:rowOff>
    </xdr:from>
    <xdr:to>
      <xdr:col>81</xdr:col>
      <xdr:colOff>133350</xdr:colOff>
      <xdr:row>22</xdr:row>
      <xdr:rowOff>129413</xdr:rowOff>
    </xdr:to>
    <xdr:cxnSp macro="">
      <xdr:nvCxnSpPr>
        <xdr:cNvPr id="440" name="直線コネクタ 439"/>
        <xdr:cNvCxnSpPr/>
      </xdr:nvCxnSpPr>
      <xdr:spPr>
        <a:xfrm>
          <a:off x="16929100" y="3901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95140</xdr:rowOff>
    </xdr:from>
    <xdr:ext cx="762000" cy="259045"/>
    <xdr:sp macro="" textlink="">
      <xdr:nvSpPr>
        <xdr:cNvPr id="443" name="将来負担の状況平均値テキスト"/>
        <xdr:cNvSpPr txBox="1"/>
      </xdr:nvSpPr>
      <xdr:spPr>
        <a:xfrm>
          <a:off x="17106900" y="2495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123063</xdr:rowOff>
    </xdr:from>
    <xdr:to>
      <xdr:col>81</xdr:col>
      <xdr:colOff>95250</xdr:colOff>
      <xdr:row>15</xdr:row>
      <xdr:rowOff>53213</xdr:rowOff>
    </xdr:to>
    <xdr:sp macro="" textlink="">
      <xdr:nvSpPr>
        <xdr:cNvPr id="444" name="フローチャート: 判断 443"/>
        <xdr:cNvSpPr/>
      </xdr:nvSpPr>
      <xdr:spPr>
        <a:xfrm>
          <a:off x="169672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171323</xdr:rowOff>
    </xdr:from>
    <xdr:to>
      <xdr:col>77</xdr:col>
      <xdr:colOff>95250</xdr:colOff>
      <xdr:row>15</xdr:row>
      <xdr:rowOff>101473</xdr:rowOff>
    </xdr:to>
    <xdr:sp macro="" textlink="">
      <xdr:nvSpPr>
        <xdr:cNvPr id="445" name="フローチャート: 判断 444"/>
        <xdr:cNvSpPr/>
      </xdr:nvSpPr>
      <xdr:spPr>
        <a:xfrm>
          <a:off x="16129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111650</xdr:rowOff>
    </xdr:from>
    <xdr:ext cx="736600" cy="259045"/>
    <xdr:sp macro="" textlink="">
      <xdr:nvSpPr>
        <xdr:cNvPr id="446" name="テキスト ボックス 445"/>
        <xdr:cNvSpPr txBox="1"/>
      </xdr:nvSpPr>
      <xdr:spPr>
        <a:xfrm>
          <a:off x="15798800" y="2340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14351</xdr:rowOff>
    </xdr:from>
    <xdr:to>
      <xdr:col>73</xdr:col>
      <xdr:colOff>44450</xdr:colOff>
      <xdr:row>15</xdr:row>
      <xdr:rowOff>115951</xdr:rowOff>
    </xdr:to>
    <xdr:sp macro="" textlink="">
      <xdr:nvSpPr>
        <xdr:cNvPr id="447" name="フローチャート: 判断 446"/>
        <xdr:cNvSpPr/>
      </xdr:nvSpPr>
      <xdr:spPr>
        <a:xfrm>
          <a:off x="15240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126128</xdr:rowOff>
    </xdr:from>
    <xdr:ext cx="762000" cy="259045"/>
    <xdr:sp macro="" textlink="">
      <xdr:nvSpPr>
        <xdr:cNvPr id="448" name="テキスト ボックス 447"/>
        <xdr:cNvSpPr txBox="1"/>
      </xdr:nvSpPr>
      <xdr:spPr>
        <a:xfrm>
          <a:off x="14909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48133</xdr:rowOff>
    </xdr:from>
    <xdr:to>
      <xdr:col>68</xdr:col>
      <xdr:colOff>203200</xdr:colOff>
      <xdr:row>15</xdr:row>
      <xdr:rowOff>149733</xdr:rowOff>
    </xdr:to>
    <xdr:sp macro="" textlink="">
      <xdr:nvSpPr>
        <xdr:cNvPr id="449" name="フローチャート: 判断 448"/>
        <xdr:cNvSpPr/>
      </xdr:nvSpPr>
      <xdr:spPr>
        <a:xfrm>
          <a:off x="14351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159910</xdr:rowOff>
    </xdr:from>
    <xdr:ext cx="762000" cy="259045"/>
    <xdr:sp macro="" textlink="">
      <xdr:nvSpPr>
        <xdr:cNvPr id="450" name="テキスト ボックス 449"/>
        <xdr:cNvSpPr txBox="1"/>
      </xdr:nvSpPr>
      <xdr:spPr>
        <a:xfrm>
          <a:off x="14020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13547</xdr:rowOff>
    </xdr:from>
    <xdr:to>
      <xdr:col>64</xdr:col>
      <xdr:colOff>152400</xdr:colOff>
      <xdr:row>15</xdr:row>
      <xdr:rowOff>115147</xdr:rowOff>
    </xdr:to>
    <xdr:sp macro="" textlink="">
      <xdr:nvSpPr>
        <xdr:cNvPr id="451" name="フローチャート: 判断 450"/>
        <xdr:cNvSpPr/>
      </xdr:nvSpPr>
      <xdr:spPr>
        <a:xfrm>
          <a:off x="13462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125324</xdr:rowOff>
    </xdr:from>
    <xdr:ext cx="762000" cy="259045"/>
    <xdr:sp macro="" textlink="">
      <xdr:nvSpPr>
        <xdr:cNvPr id="452" name="テキスト ボックス 451"/>
        <xdr:cNvSpPr txBox="1"/>
      </xdr:nvSpPr>
      <xdr:spPr>
        <a:xfrm>
          <a:off x="13131800" y="235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富山県南砺市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51,056
50,202
668.64
35,826,502
33,505,883
1,802,441
21,050,256
43,492,771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latin typeface="+mn-lt"/>
              <a:ea typeface="+mn-ea"/>
              <a:cs typeface="+mn-cs"/>
            </a:rPr>
            <a:t>人口千人当たり職員数は多いものの、職員１人当たりの基本給、手当等を抑えているため、経常収支比率の人件費分は類似団体内で低い水準となっている。</a:t>
          </a:r>
          <a:endParaRPr lang="ja-JP" altLang="ja-JP" sz="1100">
            <a:solidFill>
              <a:sysClr val="windowText" lastClr="000000"/>
            </a:solidFill>
            <a:latin typeface="+mn-lt"/>
            <a:ea typeface="+mn-ea"/>
            <a:cs typeface="+mn-cs"/>
          </a:endParaRPr>
        </a:p>
        <a:p>
          <a:pPr eaLnBrk="1" fontAlgn="auto" latinLnBrk="0" hangingPunct="1"/>
          <a:r>
            <a:rPr lang="ja-JP" altLang="ja-JP" sz="1100">
              <a:solidFill>
                <a:sysClr val="windowText" lastClr="000000"/>
              </a:solidFill>
              <a:latin typeface="+mn-lt"/>
              <a:ea typeface="+mn-ea"/>
              <a:cs typeface="+mn-cs"/>
            </a:rPr>
            <a:t>平成２７年度に第２次定員適正化計画を策定し、引き続き人員の適正配置と組織機構の抜本的な見直しを進めてい</a:t>
          </a:r>
          <a:r>
            <a:rPr lang="ja-JP" altLang="en-US" sz="1100">
              <a:solidFill>
                <a:sysClr val="windowText" lastClr="000000"/>
              </a:solidFill>
              <a:latin typeface="+mn-lt"/>
              <a:ea typeface="+mn-ea"/>
              <a:cs typeface="+mn-cs"/>
            </a:rPr>
            <a:t>るほか、</a:t>
          </a:r>
          <a:r>
            <a:rPr lang="ja-JP" altLang="ja-JP" sz="1100">
              <a:solidFill>
                <a:sysClr val="windowText" lastClr="000000"/>
              </a:solidFill>
              <a:latin typeface="+mn-lt"/>
              <a:ea typeface="+mn-ea"/>
              <a:cs typeface="+mn-cs"/>
            </a:rPr>
            <a:t>第３次定員適正化計画の策定作業も進め、令和２年度から１０年間の削減目標も設定予定であり、引き続き計画的</a:t>
          </a:r>
          <a:r>
            <a:rPr lang="ja-JP" altLang="en-US" sz="1100">
              <a:solidFill>
                <a:sysClr val="windowText" lastClr="000000"/>
              </a:solidFill>
              <a:latin typeface="+mn-lt"/>
              <a:ea typeface="+mn-ea"/>
              <a:cs typeface="+mn-cs"/>
            </a:rPr>
            <a:t>に</a:t>
          </a:r>
          <a:r>
            <a:rPr lang="ja-JP" altLang="ja-JP" sz="1100">
              <a:solidFill>
                <a:sysClr val="windowText" lastClr="000000"/>
              </a:solidFill>
              <a:latin typeface="+mn-lt"/>
              <a:ea typeface="+mn-ea"/>
              <a:cs typeface="+mn-cs"/>
            </a:rPr>
            <a:t>職員配置の見直しを進めていく。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92710</xdr:rowOff>
    </xdr:from>
    <xdr:to>
      <xdr:col>24</xdr:col>
      <xdr:colOff>25400</xdr:colOff>
      <xdr:row>41</xdr:row>
      <xdr:rowOff>77470</xdr:rowOff>
    </xdr:to>
    <xdr:cxnSp macro="">
      <xdr:nvCxnSpPr>
        <xdr:cNvPr id="61" name="直線コネクタ 60"/>
        <xdr:cNvCxnSpPr/>
      </xdr:nvCxnSpPr>
      <xdr:spPr>
        <a:xfrm flipV="1">
          <a:off x="4826000" y="575056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49547</xdr:rowOff>
    </xdr:from>
    <xdr:ext cx="762000" cy="259045"/>
    <xdr:sp macro="" textlink="">
      <xdr:nvSpPr>
        <xdr:cNvPr id="62" name="人件費最小値テキスト"/>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77470</xdr:rowOff>
    </xdr:from>
    <xdr:to>
      <xdr:col>24</xdr:col>
      <xdr:colOff>114300</xdr:colOff>
      <xdr:row>41</xdr:row>
      <xdr:rowOff>77470</xdr:rowOff>
    </xdr:to>
    <xdr:cxnSp macro="">
      <xdr:nvCxnSpPr>
        <xdr:cNvPr id="63" name="直線コネクタ 62"/>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92710</xdr:rowOff>
    </xdr:from>
    <xdr:to>
      <xdr:col>24</xdr:col>
      <xdr:colOff>114300</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81280</xdr:rowOff>
    </xdr:from>
    <xdr:to>
      <xdr:col>24</xdr:col>
      <xdr:colOff>25400</xdr:colOff>
      <xdr:row>34</xdr:row>
      <xdr:rowOff>104140</xdr:rowOff>
    </xdr:to>
    <xdr:cxnSp macro="">
      <xdr:nvCxnSpPr>
        <xdr:cNvPr id="66" name="直線コネクタ 65"/>
        <xdr:cNvCxnSpPr/>
      </xdr:nvCxnSpPr>
      <xdr:spPr>
        <a:xfrm>
          <a:off x="3987800" y="59105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158767</xdr:rowOff>
    </xdr:from>
    <xdr:ext cx="762000" cy="259045"/>
    <xdr:sp macro="" textlink="">
      <xdr:nvSpPr>
        <xdr:cNvPr id="67" name="人件費平均値テキスト"/>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81280</xdr:rowOff>
    </xdr:from>
    <xdr:to>
      <xdr:col>19</xdr:col>
      <xdr:colOff>187325</xdr:colOff>
      <xdr:row>34</xdr:row>
      <xdr:rowOff>88900</xdr:rowOff>
    </xdr:to>
    <xdr:cxnSp macro="">
      <xdr:nvCxnSpPr>
        <xdr:cNvPr id="69" name="直線コネクタ 68"/>
        <xdr:cNvCxnSpPr/>
      </xdr:nvCxnSpPr>
      <xdr:spPr>
        <a:xfrm flipV="1">
          <a:off x="3098800" y="5910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101617</xdr:rowOff>
    </xdr:from>
    <xdr:ext cx="736600" cy="259045"/>
    <xdr:sp macro="" textlink="">
      <xdr:nvSpPr>
        <xdr:cNvPr id="71" name="テキスト ボックス 70"/>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43180</xdr:rowOff>
    </xdr:from>
    <xdr:to>
      <xdr:col>15</xdr:col>
      <xdr:colOff>98425</xdr:colOff>
      <xdr:row>34</xdr:row>
      <xdr:rowOff>88900</xdr:rowOff>
    </xdr:to>
    <xdr:cxnSp macro="">
      <xdr:nvCxnSpPr>
        <xdr:cNvPr id="72" name="直線コネクタ 71"/>
        <xdr:cNvCxnSpPr/>
      </xdr:nvCxnSpPr>
      <xdr:spPr>
        <a:xfrm>
          <a:off x="2209800" y="58724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38100</xdr:rowOff>
    </xdr:from>
    <xdr:to>
      <xdr:col>15</xdr:col>
      <xdr:colOff>149225</xdr:colOff>
      <xdr:row>36</xdr:row>
      <xdr:rowOff>139700</xdr:rowOff>
    </xdr:to>
    <xdr:sp macro="" textlink="">
      <xdr:nvSpPr>
        <xdr:cNvPr id="73" name="フローチャート: 判断 72"/>
        <xdr:cNvSpPr/>
      </xdr:nvSpPr>
      <xdr:spPr>
        <a:xfrm>
          <a:off x="3048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124477</xdr:rowOff>
    </xdr:from>
    <xdr:ext cx="762000" cy="259045"/>
    <xdr:sp macro="" textlink="">
      <xdr:nvSpPr>
        <xdr:cNvPr id="74" name="テキスト ボックス 73"/>
        <xdr:cNvSpPr txBox="1"/>
      </xdr:nvSpPr>
      <xdr:spPr>
        <a:xfrm>
          <a:off x="2717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43180</xdr:rowOff>
    </xdr:from>
    <xdr:to>
      <xdr:col>11</xdr:col>
      <xdr:colOff>9525</xdr:colOff>
      <xdr:row>34</xdr:row>
      <xdr:rowOff>66040</xdr:rowOff>
    </xdr:to>
    <xdr:cxnSp macro="">
      <xdr:nvCxnSpPr>
        <xdr:cNvPr id="75" name="直線コネクタ 74"/>
        <xdr:cNvCxnSpPr/>
      </xdr:nvCxnSpPr>
      <xdr:spPr>
        <a:xfrm flipV="1">
          <a:off x="1320800" y="5872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101617</xdr:rowOff>
    </xdr:from>
    <xdr:ext cx="762000" cy="259045"/>
    <xdr:sp macro="" textlink="">
      <xdr:nvSpPr>
        <xdr:cNvPr id="77" name="テキスト ボックス 76"/>
        <xdr:cNvSpPr txBox="1"/>
      </xdr:nvSpPr>
      <xdr:spPr>
        <a:xfrm>
          <a:off x="1828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140970</xdr:rowOff>
    </xdr:from>
    <xdr:to>
      <xdr:col>6</xdr:col>
      <xdr:colOff>171450</xdr:colOff>
      <xdr:row>36</xdr:row>
      <xdr:rowOff>71120</xdr:rowOff>
    </xdr:to>
    <xdr:sp macro="" textlink="">
      <xdr:nvSpPr>
        <xdr:cNvPr id="78" name="フローチャート: 判断 77"/>
        <xdr:cNvSpPr/>
      </xdr:nvSpPr>
      <xdr:spPr>
        <a:xfrm>
          <a:off x="1270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55897</xdr:rowOff>
    </xdr:from>
    <xdr:ext cx="762000" cy="259045"/>
    <xdr:sp macro="" textlink="">
      <xdr:nvSpPr>
        <xdr:cNvPr id="79" name="テキスト ボックス 78"/>
        <xdr:cNvSpPr txBox="1"/>
      </xdr:nvSpPr>
      <xdr:spPr>
        <a:xfrm>
          <a:off x="939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53340</xdr:rowOff>
    </xdr:from>
    <xdr:to>
      <xdr:col>24</xdr:col>
      <xdr:colOff>76200</xdr:colOff>
      <xdr:row>34</xdr:row>
      <xdr:rowOff>154940</xdr:rowOff>
    </xdr:to>
    <xdr:sp macro="" textlink="">
      <xdr:nvSpPr>
        <xdr:cNvPr id="85" name="楕円 84"/>
        <xdr:cNvSpPr/>
      </xdr:nvSpPr>
      <xdr:spPr>
        <a:xfrm>
          <a:off x="47752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69867</xdr:rowOff>
    </xdr:from>
    <xdr:ext cx="762000" cy="259045"/>
    <xdr:sp macro="" textlink="">
      <xdr:nvSpPr>
        <xdr:cNvPr id="86" name="人件費該当値テキスト"/>
        <xdr:cNvSpPr txBox="1"/>
      </xdr:nvSpPr>
      <xdr:spPr>
        <a:xfrm>
          <a:off x="49149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30480</xdr:rowOff>
    </xdr:from>
    <xdr:to>
      <xdr:col>20</xdr:col>
      <xdr:colOff>38100</xdr:colOff>
      <xdr:row>34</xdr:row>
      <xdr:rowOff>132080</xdr:rowOff>
    </xdr:to>
    <xdr:sp macro="" textlink="">
      <xdr:nvSpPr>
        <xdr:cNvPr id="87" name="楕円 86"/>
        <xdr:cNvSpPr/>
      </xdr:nvSpPr>
      <xdr:spPr>
        <a:xfrm>
          <a:off x="3937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142257</xdr:rowOff>
    </xdr:from>
    <xdr:ext cx="736600" cy="259045"/>
    <xdr:sp macro="" textlink="">
      <xdr:nvSpPr>
        <xdr:cNvPr id="88" name="テキスト ボックス 87"/>
        <xdr:cNvSpPr txBox="1"/>
      </xdr:nvSpPr>
      <xdr:spPr>
        <a:xfrm>
          <a:off x="3606800" y="562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38100</xdr:rowOff>
    </xdr:from>
    <xdr:to>
      <xdr:col>15</xdr:col>
      <xdr:colOff>149225</xdr:colOff>
      <xdr:row>34</xdr:row>
      <xdr:rowOff>139700</xdr:rowOff>
    </xdr:to>
    <xdr:sp macro="" textlink="">
      <xdr:nvSpPr>
        <xdr:cNvPr id="89" name="楕円 88"/>
        <xdr:cNvSpPr/>
      </xdr:nvSpPr>
      <xdr:spPr>
        <a:xfrm>
          <a:off x="3048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149877</xdr:rowOff>
    </xdr:from>
    <xdr:ext cx="762000" cy="259045"/>
    <xdr:sp macro="" textlink="">
      <xdr:nvSpPr>
        <xdr:cNvPr id="90" name="テキスト ボックス 89"/>
        <xdr:cNvSpPr txBox="1"/>
      </xdr:nvSpPr>
      <xdr:spPr>
        <a:xfrm>
          <a:off x="2717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163830</xdr:rowOff>
    </xdr:from>
    <xdr:to>
      <xdr:col>11</xdr:col>
      <xdr:colOff>60325</xdr:colOff>
      <xdr:row>34</xdr:row>
      <xdr:rowOff>93980</xdr:rowOff>
    </xdr:to>
    <xdr:sp macro="" textlink="">
      <xdr:nvSpPr>
        <xdr:cNvPr id="91" name="楕円 90"/>
        <xdr:cNvSpPr/>
      </xdr:nvSpPr>
      <xdr:spPr>
        <a:xfrm>
          <a:off x="21590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104157</xdr:rowOff>
    </xdr:from>
    <xdr:ext cx="762000" cy="259045"/>
    <xdr:sp macro="" textlink="">
      <xdr:nvSpPr>
        <xdr:cNvPr id="92" name="テキスト ボックス 91"/>
        <xdr:cNvSpPr txBox="1"/>
      </xdr:nvSpPr>
      <xdr:spPr>
        <a:xfrm>
          <a:off x="1828800" y="559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15240</xdr:rowOff>
    </xdr:from>
    <xdr:to>
      <xdr:col>6</xdr:col>
      <xdr:colOff>171450</xdr:colOff>
      <xdr:row>34</xdr:row>
      <xdr:rowOff>116840</xdr:rowOff>
    </xdr:to>
    <xdr:sp macro="" textlink="">
      <xdr:nvSpPr>
        <xdr:cNvPr id="93" name="楕円 92"/>
        <xdr:cNvSpPr/>
      </xdr:nvSpPr>
      <xdr:spPr>
        <a:xfrm>
          <a:off x="1270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127017</xdr:rowOff>
    </xdr:from>
    <xdr:ext cx="762000" cy="259045"/>
    <xdr:sp macro="" textlink="">
      <xdr:nvSpPr>
        <xdr:cNvPr id="94" name="テキスト ボックス 93"/>
        <xdr:cNvSpPr txBox="1"/>
      </xdr:nvSpPr>
      <xdr:spPr>
        <a:xfrm>
          <a:off x="9398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latin typeface="+mn-lt"/>
              <a:ea typeface="+mn-ea"/>
              <a:cs typeface="+mn-cs"/>
            </a:rPr>
            <a:t>公共施設数を多数設置していることから維持管理費が嵩むものの、賃金や需用費を抑えており、比率では類似団体平均を下回っている。</a:t>
          </a:r>
          <a:r>
            <a:rPr kumimoji="1" lang="ja-JP" altLang="en-US" sz="1100">
              <a:solidFill>
                <a:sysClr val="windowText" lastClr="000000"/>
              </a:solidFill>
              <a:latin typeface="+mn-lt"/>
              <a:ea typeface="+mn-ea"/>
              <a:cs typeface="+mn-cs"/>
            </a:rPr>
            <a:t>また、平成３０年度においては、</a:t>
          </a:r>
          <a:r>
            <a:rPr kumimoji="1" lang="ja-JP" altLang="ja-JP" sz="1100">
              <a:solidFill>
                <a:sysClr val="windowText" lastClr="000000"/>
              </a:solidFill>
              <a:latin typeface="+mn-lt"/>
              <a:ea typeface="+mn-ea"/>
              <a:cs typeface="+mn-cs"/>
            </a:rPr>
            <a:t>平成２９年度</a:t>
          </a:r>
          <a:r>
            <a:rPr kumimoji="1" lang="ja-JP" altLang="en-US" sz="1100">
              <a:solidFill>
                <a:sysClr val="windowText" lastClr="000000"/>
              </a:solidFill>
              <a:latin typeface="+mn-lt"/>
              <a:ea typeface="+mn-ea"/>
              <a:cs typeface="+mn-cs"/>
            </a:rPr>
            <a:t>実施した</a:t>
          </a:r>
          <a:r>
            <a:rPr kumimoji="1" lang="ja-JP" altLang="ja-JP" sz="1100">
              <a:solidFill>
                <a:sysClr val="windowText" lastClr="000000"/>
              </a:solidFill>
              <a:latin typeface="+mn-lt"/>
              <a:ea typeface="+mn-ea"/>
              <a:cs typeface="+mn-cs"/>
            </a:rPr>
            <a:t>電算管理システム更新</a:t>
          </a:r>
          <a:r>
            <a:rPr kumimoji="1" lang="ja-JP" altLang="en-US" sz="1100">
              <a:solidFill>
                <a:sysClr val="windowText" lastClr="000000"/>
              </a:solidFill>
              <a:latin typeface="+mn-lt"/>
              <a:ea typeface="+mn-ea"/>
              <a:cs typeface="+mn-cs"/>
            </a:rPr>
            <a:t>の大型事業（１６４</a:t>
          </a:r>
          <a:r>
            <a:rPr kumimoji="1" lang="ja-JP" altLang="ja-JP" sz="1100">
              <a:solidFill>
                <a:sysClr val="windowText" lastClr="000000"/>
              </a:solidFill>
              <a:latin typeface="+mn-lt"/>
              <a:ea typeface="+mn-ea"/>
              <a:cs typeface="+mn-cs"/>
            </a:rPr>
            <a:t>百万円</a:t>
          </a:r>
          <a:r>
            <a:rPr kumimoji="1" lang="ja-JP" altLang="en-US" sz="1100">
              <a:solidFill>
                <a:sysClr val="windowText" lastClr="000000"/>
              </a:solidFill>
              <a:latin typeface="+mn-lt"/>
              <a:ea typeface="+mn-ea"/>
              <a:cs typeface="+mn-cs"/>
            </a:rPr>
            <a:t>）が完了したことなどから、</a:t>
          </a:r>
          <a:r>
            <a:rPr kumimoji="1" lang="ja-JP" altLang="ja-JP" sz="1100">
              <a:solidFill>
                <a:sysClr val="windowText" lastClr="000000"/>
              </a:solidFill>
              <a:latin typeface="+mn-lt"/>
              <a:ea typeface="+mn-ea"/>
              <a:cs typeface="+mn-cs"/>
            </a:rPr>
            <a:t>前年度から１．</a:t>
          </a:r>
          <a:r>
            <a:rPr kumimoji="1" lang="ja-JP" altLang="en-US" sz="1100">
              <a:solidFill>
                <a:sysClr val="windowText" lastClr="000000"/>
              </a:solidFill>
              <a:latin typeface="+mn-lt"/>
              <a:ea typeface="+mn-ea"/>
              <a:cs typeface="+mn-cs"/>
            </a:rPr>
            <a:t>１</a:t>
          </a:r>
          <a:r>
            <a:rPr kumimoji="1" lang="ja-JP" altLang="ja-JP" sz="1100">
              <a:solidFill>
                <a:sysClr val="windowText" lastClr="000000"/>
              </a:solidFill>
              <a:latin typeface="+mn-lt"/>
              <a:ea typeface="+mn-ea"/>
              <a:cs typeface="+mn-cs"/>
            </a:rPr>
            <a:t>ポイント</a:t>
          </a:r>
          <a:r>
            <a:rPr kumimoji="1" lang="ja-JP" altLang="en-US" sz="1100">
              <a:solidFill>
                <a:sysClr val="windowText" lastClr="000000"/>
              </a:solidFill>
              <a:latin typeface="+mn-lt"/>
              <a:ea typeface="+mn-ea"/>
              <a:cs typeface="+mn-cs"/>
            </a:rPr>
            <a:t>減少</a:t>
          </a:r>
          <a:r>
            <a:rPr kumimoji="1" lang="ja-JP" altLang="ja-JP" sz="1100">
              <a:solidFill>
                <a:sysClr val="windowText" lastClr="000000"/>
              </a:solidFill>
              <a:latin typeface="+mn-lt"/>
              <a:ea typeface="+mn-ea"/>
              <a:cs typeface="+mn-cs"/>
            </a:rPr>
            <a:t>となった。</a:t>
          </a:r>
          <a:endParaRPr lang="ja-JP" altLang="ja-JP" sz="1100">
            <a:solidFill>
              <a:sysClr val="windowText" lastClr="000000"/>
            </a:solidFill>
            <a:latin typeface="+mn-lt"/>
            <a:ea typeface="+mn-ea"/>
            <a:cs typeface="+mn-cs"/>
          </a:endParaRPr>
        </a:p>
        <a:p>
          <a:r>
            <a:rPr kumimoji="1" lang="ja-JP" altLang="ja-JP" sz="1100">
              <a:solidFill>
                <a:sysClr val="windowText" lastClr="000000"/>
              </a:solidFill>
              <a:latin typeface="+mn-lt"/>
              <a:ea typeface="+mn-ea"/>
              <a:cs typeface="+mn-cs"/>
            </a:rPr>
            <a:t>今後も引き続き、公共施設の民間譲渡及び統廃合を進めるとともに、指定管理者制度の積極的な導入を行いながらコストの削減を進める。</a:t>
          </a:r>
          <a:endParaRPr lang="ja-JP" altLang="ja-JP" sz="1100">
            <a:solidFill>
              <a:sysClr val="windowText" lastClr="000000"/>
            </a:solidFill>
            <a:latin typeface="+mn-lt"/>
            <a:ea typeface="+mn-ea"/>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161290</xdr:rowOff>
    </xdr:to>
    <xdr:cxnSp macro="">
      <xdr:nvCxnSpPr>
        <xdr:cNvPr id="122" name="直線コネクタ 121"/>
        <xdr:cNvCxnSpPr/>
      </xdr:nvCxnSpPr>
      <xdr:spPr>
        <a:xfrm flipV="1">
          <a:off x="16510000" y="242824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5" name="物件費最大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6" name="直線コネクタ 125"/>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8890</xdr:rowOff>
    </xdr:from>
    <xdr:to>
      <xdr:col>82</xdr:col>
      <xdr:colOff>107950</xdr:colOff>
      <xdr:row>17</xdr:row>
      <xdr:rowOff>92710</xdr:rowOff>
    </xdr:to>
    <xdr:cxnSp macro="">
      <xdr:nvCxnSpPr>
        <xdr:cNvPr id="127" name="直線コネクタ 126"/>
        <xdr:cNvCxnSpPr/>
      </xdr:nvCxnSpPr>
      <xdr:spPr>
        <a:xfrm flipV="1">
          <a:off x="15671800" y="292354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90187</xdr:rowOff>
    </xdr:from>
    <xdr:ext cx="762000" cy="259045"/>
    <xdr:sp macro="" textlink="">
      <xdr:nvSpPr>
        <xdr:cNvPr id="128" name="物件費平均値テキスト"/>
        <xdr:cNvSpPr txBox="1"/>
      </xdr:nvSpPr>
      <xdr:spPr>
        <a:xfrm>
          <a:off x="16598900" y="3004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9" name="フローチャート: 判断 128"/>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134620</xdr:rowOff>
    </xdr:from>
    <xdr:to>
      <xdr:col>78</xdr:col>
      <xdr:colOff>69850</xdr:colOff>
      <xdr:row>17</xdr:row>
      <xdr:rowOff>92710</xdr:rowOff>
    </xdr:to>
    <xdr:cxnSp macro="">
      <xdr:nvCxnSpPr>
        <xdr:cNvPr id="130" name="直線コネクタ 129"/>
        <xdr:cNvCxnSpPr/>
      </xdr:nvCxnSpPr>
      <xdr:spPr>
        <a:xfrm>
          <a:off x="14782800" y="28778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102870</xdr:rowOff>
    </xdr:from>
    <xdr:to>
      <xdr:col>78</xdr:col>
      <xdr:colOff>120650</xdr:colOff>
      <xdr:row>18</xdr:row>
      <xdr:rowOff>33020</xdr:rowOff>
    </xdr:to>
    <xdr:sp macro="" textlink="">
      <xdr:nvSpPr>
        <xdr:cNvPr id="131" name="フローチャート: 判断 130"/>
        <xdr:cNvSpPr/>
      </xdr:nvSpPr>
      <xdr:spPr>
        <a:xfrm>
          <a:off x="15621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17797</xdr:rowOff>
    </xdr:from>
    <xdr:ext cx="736600" cy="259045"/>
    <xdr:sp macro="" textlink="">
      <xdr:nvSpPr>
        <xdr:cNvPr id="132" name="テキスト ボックス 131"/>
        <xdr:cNvSpPr txBox="1"/>
      </xdr:nvSpPr>
      <xdr:spPr>
        <a:xfrm>
          <a:off x="15290800" y="310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66040</xdr:rowOff>
    </xdr:from>
    <xdr:to>
      <xdr:col>73</xdr:col>
      <xdr:colOff>180975</xdr:colOff>
      <xdr:row>16</xdr:row>
      <xdr:rowOff>134620</xdr:rowOff>
    </xdr:to>
    <xdr:cxnSp macro="">
      <xdr:nvCxnSpPr>
        <xdr:cNvPr id="133" name="直線コネクタ 132"/>
        <xdr:cNvCxnSpPr/>
      </xdr:nvCxnSpPr>
      <xdr:spPr>
        <a:xfrm>
          <a:off x="13893800" y="28092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87630</xdr:rowOff>
    </xdr:from>
    <xdr:to>
      <xdr:col>74</xdr:col>
      <xdr:colOff>31750</xdr:colOff>
      <xdr:row>18</xdr:row>
      <xdr:rowOff>17780</xdr:rowOff>
    </xdr:to>
    <xdr:sp macro="" textlink="">
      <xdr:nvSpPr>
        <xdr:cNvPr id="134" name="フローチャート: 判断 133"/>
        <xdr:cNvSpPr/>
      </xdr:nvSpPr>
      <xdr:spPr>
        <a:xfrm>
          <a:off x="14732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2557</xdr:rowOff>
    </xdr:from>
    <xdr:ext cx="762000" cy="259045"/>
    <xdr:sp macro="" textlink="">
      <xdr:nvSpPr>
        <xdr:cNvPr id="135" name="テキスト ボックス 134"/>
        <xdr:cNvSpPr txBox="1"/>
      </xdr:nvSpPr>
      <xdr:spPr>
        <a:xfrm>
          <a:off x="14401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66040</xdr:rowOff>
    </xdr:from>
    <xdr:to>
      <xdr:col>69</xdr:col>
      <xdr:colOff>92075</xdr:colOff>
      <xdr:row>16</xdr:row>
      <xdr:rowOff>66040</xdr:rowOff>
    </xdr:to>
    <xdr:cxnSp macro="">
      <xdr:nvCxnSpPr>
        <xdr:cNvPr id="136" name="直線コネクタ 135"/>
        <xdr:cNvCxnSpPr/>
      </xdr:nvCxnSpPr>
      <xdr:spPr>
        <a:xfrm>
          <a:off x="13004800" y="2809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49530</xdr:rowOff>
    </xdr:from>
    <xdr:to>
      <xdr:col>69</xdr:col>
      <xdr:colOff>142875</xdr:colOff>
      <xdr:row>17</xdr:row>
      <xdr:rowOff>151130</xdr:rowOff>
    </xdr:to>
    <xdr:sp macro="" textlink="">
      <xdr:nvSpPr>
        <xdr:cNvPr id="137" name="フローチャート: 判断 136"/>
        <xdr:cNvSpPr/>
      </xdr:nvSpPr>
      <xdr:spPr>
        <a:xfrm>
          <a:off x="13843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135907</xdr:rowOff>
    </xdr:from>
    <xdr:ext cx="762000" cy="259045"/>
    <xdr:sp macro="" textlink="">
      <xdr:nvSpPr>
        <xdr:cNvPr id="138" name="テキスト ボックス 137"/>
        <xdr:cNvSpPr txBox="1"/>
      </xdr:nvSpPr>
      <xdr:spPr>
        <a:xfrm>
          <a:off x="135128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41910</xdr:rowOff>
    </xdr:from>
    <xdr:to>
      <xdr:col>65</xdr:col>
      <xdr:colOff>53975</xdr:colOff>
      <xdr:row>17</xdr:row>
      <xdr:rowOff>143510</xdr:rowOff>
    </xdr:to>
    <xdr:sp macro="" textlink="">
      <xdr:nvSpPr>
        <xdr:cNvPr id="139" name="フローチャート: 判断 138"/>
        <xdr:cNvSpPr/>
      </xdr:nvSpPr>
      <xdr:spPr>
        <a:xfrm>
          <a:off x="12954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128287</xdr:rowOff>
    </xdr:from>
    <xdr:ext cx="762000" cy="259045"/>
    <xdr:sp macro="" textlink="">
      <xdr:nvSpPr>
        <xdr:cNvPr id="140" name="テキスト ボックス 139"/>
        <xdr:cNvSpPr txBox="1"/>
      </xdr:nvSpPr>
      <xdr:spPr>
        <a:xfrm>
          <a:off x="12623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129540</xdr:rowOff>
    </xdr:from>
    <xdr:to>
      <xdr:col>82</xdr:col>
      <xdr:colOff>158750</xdr:colOff>
      <xdr:row>17</xdr:row>
      <xdr:rowOff>59690</xdr:rowOff>
    </xdr:to>
    <xdr:sp macro="" textlink="">
      <xdr:nvSpPr>
        <xdr:cNvPr id="146" name="楕円 145"/>
        <xdr:cNvSpPr/>
      </xdr:nvSpPr>
      <xdr:spPr>
        <a:xfrm>
          <a:off x="164592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146067</xdr:rowOff>
    </xdr:from>
    <xdr:ext cx="762000" cy="259045"/>
    <xdr:sp macro="" textlink="">
      <xdr:nvSpPr>
        <xdr:cNvPr id="147" name="物件費該当値テキスト"/>
        <xdr:cNvSpPr txBox="1"/>
      </xdr:nvSpPr>
      <xdr:spPr>
        <a:xfrm>
          <a:off x="16598900" y="271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41910</xdr:rowOff>
    </xdr:from>
    <xdr:to>
      <xdr:col>78</xdr:col>
      <xdr:colOff>120650</xdr:colOff>
      <xdr:row>17</xdr:row>
      <xdr:rowOff>143510</xdr:rowOff>
    </xdr:to>
    <xdr:sp macro="" textlink="">
      <xdr:nvSpPr>
        <xdr:cNvPr id="148" name="楕円 147"/>
        <xdr:cNvSpPr/>
      </xdr:nvSpPr>
      <xdr:spPr>
        <a:xfrm>
          <a:off x="15621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153687</xdr:rowOff>
    </xdr:from>
    <xdr:ext cx="736600" cy="259045"/>
    <xdr:sp macro="" textlink="">
      <xdr:nvSpPr>
        <xdr:cNvPr id="149" name="テキスト ボックス 148"/>
        <xdr:cNvSpPr txBox="1"/>
      </xdr:nvSpPr>
      <xdr:spPr>
        <a:xfrm>
          <a:off x="15290800" y="2725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83820</xdr:rowOff>
    </xdr:from>
    <xdr:to>
      <xdr:col>74</xdr:col>
      <xdr:colOff>31750</xdr:colOff>
      <xdr:row>17</xdr:row>
      <xdr:rowOff>13970</xdr:rowOff>
    </xdr:to>
    <xdr:sp macro="" textlink="">
      <xdr:nvSpPr>
        <xdr:cNvPr id="150" name="楕円 149"/>
        <xdr:cNvSpPr/>
      </xdr:nvSpPr>
      <xdr:spPr>
        <a:xfrm>
          <a:off x="14732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24147</xdr:rowOff>
    </xdr:from>
    <xdr:ext cx="762000" cy="259045"/>
    <xdr:sp macro="" textlink="">
      <xdr:nvSpPr>
        <xdr:cNvPr id="151" name="テキスト ボックス 150"/>
        <xdr:cNvSpPr txBox="1"/>
      </xdr:nvSpPr>
      <xdr:spPr>
        <a:xfrm>
          <a:off x="144018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15240</xdr:rowOff>
    </xdr:from>
    <xdr:to>
      <xdr:col>69</xdr:col>
      <xdr:colOff>142875</xdr:colOff>
      <xdr:row>16</xdr:row>
      <xdr:rowOff>116840</xdr:rowOff>
    </xdr:to>
    <xdr:sp macro="" textlink="">
      <xdr:nvSpPr>
        <xdr:cNvPr id="152" name="楕円 151"/>
        <xdr:cNvSpPr/>
      </xdr:nvSpPr>
      <xdr:spPr>
        <a:xfrm>
          <a:off x="138430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127017</xdr:rowOff>
    </xdr:from>
    <xdr:ext cx="762000" cy="259045"/>
    <xdr:sp macro="" textlink="">
      <xdr:nvSpPr>
        <xdr:cNvPr id="153" name="テキスト ボックス 152"/>
        <xdr:cNvSpPr txBox="1"/>
      </xdr:nvSpPr>
      <xdr:spPr>
        <a:xfrm>
          <a:off x="13512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xdr:rowOff>
    </xdr:from>
    <xdr:to>
      <xdr:col>65</xdr:col>
      <xdr:colOff>53975</xdr:colOff>
      <xdr:row>16</xdr:row>
      <xdr:rowOff>116840</xdr:rowOff>
    </xdr:to>
    <xdr:sp macro="" textlink="">
      <xdr:nvSpPr>
        <xdr:cNvPr id="154" name="楕円 153"/>
        <xdr:cNvSpPr/>
      </xdr:nvSpPr>
      <xdr:spPr>
        <a:xfrm>
          <a:off x="129540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127017</xdr:rowOff>
    </xdr:from>
    <xdr:ext cx="762000" cy="259045"/>
    <xdr:sp macro="" textlink="">
      <xdr:nvSpPr>
        <xdr:cNvPr id="155" name="テキスト ボックス 154"/>
        <xdr:cNvSpPr txBox="1"/>
      </xdr:nvSpPr>
      <xdr:spPr>
        <a:xfrm>
          <a:off x="12623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latin typeface="+mn-lt"/>
              <a:ea typeface="+mn-ea"/>
              <a:cs typeface="+mn-cs"/>
            </a:rPr>
            <a:t>児童福祉費や生活保護費が類似団体平均と比して低いため、扶助費に係る経常収支比率が低くなっている。</a:t>
          </a:r>
          <a:endParaRPr lang="ja-JP" altLang="ja-JP" sz="1100">
            <a:solidFill>
              <a:sysClr val="windowText" lastClr="000000"/>
            </a:solidFill>
            <a:latin typeface="+mn-lt"/>
            <a:ea typeface="+mn-ea"/>
            <a:cs typeface="+mn-cs"/>
          </a:endParaRPr>
        </a:p>
        <a:p>
          <a:r>
            <a:rPr kumimoji="1" lang="ja-JP" altLang="ja-JP" sz="1100">
              <a:solidFill>
                <a:sysClr val="windowText" lastClr="000000"/>
              </a:solidFill>
              <a:latin typeface="+mn-lt"/>
              <a:ea typeface="+mn-ea"/>
              <a:cs typeface="+mn-cs"/>
            </a:rPr>
            <a:t>また、扶助費に係る経常収支比率が上昇傾向にある要因として、自立支援給付事業（障害福祉サービスの給付、支援）による増加が挙げられる。</a:t>
          </a:r>
          <a:endParaRPr lang="ja-JP" altLang="ja-JP" sz="1100">
            <a:solidFill>
              <a:sysClr val="windowText" lastClr="000000"/>
            </a:solidFill>
            <a:latin typeface="+mn-lt"/>
            <a:ea typeface="+mn-ea"/>
            <a:cs typeface="+mn-cs"/>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115570</xdr:rowOff>
    </xdr:from>
    <xdr:to>
      <xdr:col>24</xdr:col>
      <xdr:colOff>25400</xdr:colOff>
      <xdr:row>61</xdr:row>
      <xdr:rowOff>115570</xdr:rowOff>
    </xdr:to>
    <xdr:cxnSp macro="">
      <xdr:nvCxnSpPr>
        <xdr:cNvPr id="181" name="直線コネクタ 180"/>
        <xdr:cNvCxnSpPr/>
      </xdr:nvCxnSpPr>
      <xdr:spPr>
        <a:xfrm flipV="1">
          <a:off x="4826000" y="9202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2" name="扶助費最小値テキスト"/>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3" name="直線コネクタ 182"/>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30497</xdr:rowOff>
    </xdr:from>
    <xdr:ext cx="762000" cy="259045"/>
    <xdr:sp macro="" textlink="">
      <xdr:nvSpPr>
        <xdr:cNvPr id="184" name="扶助費最大値テキスト"/>
        <xdr:cNvSpPr txBox="1"/>
      </xdr:nvSpPr>
      <xdr:spPr>
        <a:xfrm>
          <a:off x="4914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115570</xdr:rowOff>
    </xdr:from>
    <xdr:to>
      <xdr:col>24</xdr:col>
      <xdr:colOff>114300</xdr:colOff>
      <xdr:row>53</xdr:row>
      <xdr:rowOff>115570</xdr:rowOff>
    </xdr:to>
    <xdr:cxnSp macro="">
      <xdr:nvCxnSpPr>
        <xdr:cNvPr id="185" name="直線コネクタ 184"/>
        <xdr:cNvCxnSpPr/>
      </xdr:nvCxnSpPr>
      <xdr:spPr>
        <a:xfrm>
          <a:off x="4737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106426</xdr:rowOff>
    </xdr:from>
    <xdr:to>
      <xdr:col>24</xdr:col>
      <xdr:colOff>25400</xdr:colOff>
      <xdr:row>53</xdr:row>
      <xdr:rowOff>115570</xdr:rowOff>
    </xdr:to>
    <xdr:cxnSp macro="">
      <xdr:nvCxnSpPr>
        <xdr:cNvPr id="186" name="直線コネクタ 185"/>
        <xdr:cNvCxnSpPr/>
      </xdr:nvCxnSpPr>
      <xdr:spPr>
        <a:xfrm>
          <a:off x="3987800" y="919327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7129</xdr:rowOff>
    </xdr:from>
    <xdr:ext cx="762000" cy="259045"/>
    <xdr:sp macro="" textlink="">
      <xdr:nvSpPr>
        <xdr:cNvPr id="187" name="扶助費平均値テキスト"/>
        <xdr:cNvSpPr txBox="1"/>
      </xdr:nvSpPr>
      <xdr:spPr>
        <a:xfrm>
          <a:off x="4914900" y="9608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35052</xdr:rowOff>
    </xdr:from>
    <xdr:to>
      <xdr:col>24</xdr:col>
      <xdr:colOff>76200</xdr:colOff>
      <xdr:row>56</xdr:row>
      <xdr:rowOff>136652</xdr:rowOff>
    </xdr:to>
    <xdr:sp macro="" textlink="">
      <xdr:nvSpPr>
        <xdr:cNvPr id="188" name="フローチャート: 判断 187"/>
        <xdr:cNvSpPr/>
      </xdr:nvSpPr>
      <xdr:spPr>
        <a:xfrm>
          <a:off x="4775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97282</xdr:rowOff>
    </xdr:from>
    <xdr:to>
      <xdr:col>19</xdr:col>
      <xdr:colOff>187325</xdr:colOff>
      <xdr:row>53</xdr:row>
      <xdr:rowOff>106426</xdr:rowOff>
    </xdr:to>
    <xdr:cxnSp macro="">
      <xdr:nvCxnSpPr>
        <xdr:cNvPr id="189" name="直線コネクタ 188"/>
        <xdr:cNvCxnSpPr/>
      </xdr:nvCxnSpPr>
      <xdr:spPr>
        <a:xfrm>
          <a:off x="3098800" y="91841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16764</xdr:rowOff>
    </xdr:from>
    <xdr:to>
      <xdr:col>20</xdr:col>
      <xdr:colOff>38100</xdr:colOff>
      <xdr:row>56</xdr:row>
      <xdr:rowOff>118364</xdr:rowOff>
    </xdr:to>
    <xdr:sp macro="" textlink="">
      <xdr:nvSpPr>
        <xdr:cNvPr id="190" name="フローチャート: 判断 189"/>
        <xdr:cNvSpPr/>
      </xdr:nvSpPr>
      <xdr:spPr>
        <a:xfrm>
          <a:off x="3937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103141</xdr:rowOff>
    </xdr:from>
    <xdr:ext cx="736600" cy="259045"/>
    <xdr:sp macro="" textlink="">
      <xdr:nvSpPr>
        <xdr:cNvPr id="191" name="テキスト ボックス 190"/>
        <xdr:cNvSpPr txBox="1"/>
      </xdr:nvSpPr>
      <xdr:spPr>
        <a:xfrm>
          <a:off x="3606800" y="9704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97282</xdr:rowOff>
    </xdr:from>
    <xdr:to>
      <xdr:col>15</xdr:col>
      <xdr:colOff>98425</xdr:colOff>
      <xdr:row>53</xdr:row>
      <xdr:rowOff>115570</xdr:rowOff>
    </xdr:to>
    <xdr:cxnSp macro="">
      <xdr:nvCxnSpPr>
        <xdr:cNvPr id="192" name="直線コネクタ 191"/>
        <xdr:cNvCxnSpPr/>
      </xdr:nvCxnSpPr>
      <xdr:spPr>
        <a:xfrm flipV="1">
          <a:off x="2209800" y="91841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169926</xdr:rowOff>
    </xdr:from>
    <xdr:to>
      <xdr:col>15</xdr:col>
      <xdr:colOff>149225</xdr:colOff>
      <xdr:row>56</xdr:row>
      <xdr:rowOff>100076</xdr:rowOff>
    </xdr:to>
    <xdr:sp macro="" textlink="">
      <xdr:nvSpPr>
        <xdr:cNvPr id="193" name="フローチャート: 判断 192"/>
        <xdr:cNvSpPr/>
      </xdr:nvSpPr>
      <xdr:spPr>
        <a:xfrm>
          <a:off x="3048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84853</xdr:rowOff>
    </xdr:from>
    <xdr:ext cx="762000" cy="259045"/>
    <xdr:sp macro="" textlink="">
      <xdr:nvSpPr>
        <xdr:cNvPr id="194" name="テキスト ボックス 193"/>
        <xdr:cNvSpPr txBox="1"/>
      </xdr:nvSpPr>
      <xdr:spPr>
        <a:xfrm>
          <a:off x="27178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78994</xdr:rowOff>
    </xdr:from>
    <xdr:to>
      <xdr:col>11</xdr:col>
      <xdr:colOff>9525</xdr:colOff>
      <xdr:row>53</xdr:row>
      <xdr:rowOff>115570</xdr:rowOff>
    </xdr:to>
    <xdr:cxnSp macro="">
      <xdr:nvCxnSpPr>
        <xdr:cNvPr id="195" name="直線コネクタ 194"/>
        <xdr:cNvCxnSpPr/>
      </xdr:nvCxnSpPr>
      <xdr:spPr>
        <a:xfrm>
          <a:off x="1320800" y="91658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124206</xdr:rowOff>
    </xdr:from>
    <xdr:to>
      <xdr:col>11</xdr:col>
      <xdr:colOff>60325</xdr:colOff>
      <xdr:row>56</xdr:row>
      <xdr:rowOff>54356</xdr:rowOff>
    </xdr:to>
    <xdr:sp macro="" textlink="">
      <xdr:nvSpPr>
        <xdr:cNvPr id="196" name="フローチャート: 判断 195"/>
        <xdr:cNvSpPr/>
      </xdr:nvSpPr>
      <xdr:spPr>
        <a:xfrm>
          <a:off x="2159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39133</xdr:rowOff>
    </xdr:from>
    <xdr:ext cx="762000" cy="259045"/>
    <xdr:sp macro="" textlink="">
      <xdr:nvSpPr>
        <xdr:cNvPr id="197" name="テキスト ボックス 196"/>
        <xdr:cNvSpPr txBox="1"/>
      </xdr:nvSpPr>
      <xdr:spPr>
        <a:xfrm>
          <a:off x="1828800" y="964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140208</xdr:rowOff>
    </xdr:from>
    <xdr:to>
      <xdr:col>6</xdr:col>
      <xdr:colOff>171450</xdr:colOff>
      <xdr:row>55</xdr:row>
      <xdr:rowOff>70358</xdr:rowOff>
    </xdr:to>
    <xdr:sp macro="" textlink="">
      <xdr:nvSpPr>
        <xdr:cNvPr id="198" name="フローチャート: 判断 197"/>
        <xdr:cNvSpPr/>
      </xdr:nvSpPr>
      <xdr:spPr>
        <a:xfrm>
          <a:off x="1270000" y="9398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55135</xdr:rowOff>
    </xdr:from>
    <xdr:ext cx="762000" cy="259045"/>
    <xdr:sp macro="" textlink="">
      <xdr:nvSpPr>
        <xdr:cNvPr id="199" name="テキスト ボックス 198"/>
        <xdr:cNvSpPr txBox="1"/>
      </xdr:nvSpPr>
      <xdr:spPr>
        <a:xfrm>
          <a:off x="939800" y="9484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64770</xdr:rowOff>
    </xdr:from>
    <xdr:to>
      <xdr:col>24</xdr:col>
      <xdr:colOff>76200</xdr:colOff>
      <xdr:row>53</xdr:row>
      <xdr:rowOff>166370</xdr:rowOff>
    </xdr:to>
    <xdr:sp macro="" textlink="">
      <xdr:nvSpPr>
        <xdr:cNvPr id="205" name="楕円 204"/>
        <xdr:cNvSpPr/>
      </xdr:nvSpPr>
      <xdr:spPr>
        <a:xfrm>
          <a:off x="4775200" y="915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144797</xdr:rowOff>
    </xdr:from>
    <xdr:ext cx="762000" cy="259045"/>
    <xdr:sp macro="" textlink="">
      <xdr:nvSpPr>
        <xdr:cNvPr id="206" name="扶助費該当値テキスト"/>
        <xdr:cNvSpPr txBox="1"/>
      </xdr:nvSpPr>
      <xdr:spPr>
        <a:xfrm>
          <a:off x="4914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55626</xdr:rowOff>
    </xdr:from>
    <xdr:to>
      <xdr:col>20</xdr:col>
      <xdr:colOff>38100</xdr:colOff>
      <xdr:row>53</xdr:row>
      <xdr:rowOff>157226</xdr:rowOff>
    </xdr:to>
    <xdr:sp macro="" textlink="">
      <xdr:nvSpPr>
        <xdr:cNvPr id="207" name="楕円 206"/>
        <xdr:cNvSpPr/>
      </xdr:nvSpPr>
      <xdr:spPr>
        <a:xfrm>
          <a:off x="3937000" y="914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167403</xdr:rowOff>
    </xdr:from>
    <xdr:ext cx="736600" cy="259045"/>
    <xdr:sp macro="" textlink="">
      <xdr:nvSpPr>
        <xdr:cNvPr id="208" name="テキスト ボックス 207"/>
        <xdr:cNvSpPr txBox="1"/>
      </xdr:nvSpPr>
      <xdr:spPr>
        <a:xfrm>
          <a:off x="3606800" y="891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46482</xdr:rowOff>
    </xdr:from>
    <xdr:to>
      <xdr:col>15</xdr:col>
      <xdr:colOff>149225</xdr:colOff>
      <xdr:row>53</xdr:row>
      <xdr:rowOff>148082</xdr:rowOff>
    </xdr:to>
    <xdr:sp macro="" textlink="">
      <xdr:nvSpPr>
        <xdr:cNvPr id="209" name="楕円 208"/>
        <xdr:cNvSpPr/>
      </xdr:nvSpPr>
      <xdr:spPr>
        <a:xfrm>
          <a:off x="3048000" y="913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158259</xdr:rowOff>
    </xdr:from>
    <xdr:ext cx="762000" cy="259045"/>
    <xdr:sp macro="" textlink="">
      <xdr:nvSpPr>
        <xdr:cNvPr id="210" name="テキスト ボックス 209"/>
        <xdr:cNvSpPr txBox="1"/>
      </xdr:nvSpPr>
      <xdr:spPr>
        <a:xfrm>
          <a:off x="2717800" y="890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64770</xdr:rowOff>
    </xdr:from>
    <xdr:to>
      <xdr:col>11</xdr:col>
      <xdr:colOff>60325</xdr:colOff>
      <xdr:row>53</xdr:row>
      <xdr:rowOff>166370</xdr:rowOff>
    </xdr:to>
    <xdr:sp macro="" textlink="">
      <xdr:nvSpPr>
        <xdr:cNvPr id="211" name="楕円 210"/>
        <xdr:cNvSpPr/>
      </xdr:nvSpPr>
      <xdr:spPr>
        <a:xfrm>
          <a:off x="2159000" y="915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5097</xdr:rowOff>
    </xdr:from>
    <xdr:ext cx="762000" cy="259045"/>
    <xdr:sp macro="" textlink="">
      <xdr:nvSpPr>
        <xdr:cNvPr id="212" name="テキスト ボックス 211"/>
        <xdr:cNvSpPr txBox="1"/>
      </xdr:nvSpPr>
      <xdr:spPr>
        <a:xfrm>
          <a:off x="1828800" y="892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28194</xdr:rowOff>
    </xdr:from>
    <xdr:to>
      <xdr:col>6</xdr:col>
      <xdr:colOff>171450</xdr:colOff>
      <xdr:row>53</xdr:row>
      <xdr:rowOff>129794</xdr:rowOff>
    </xdr:to>
    <xdr:sp macro="" textlink="">
      <xdr:nvSpPr>
        <xdr:cNvPr id="213" name="楕円 212"/>
        <xdr:cNvSpPr/>
      </xdr:nvSpPr>
      <xdr:spPr>
        <a:xfrm>
          <a:off x="1270000" y="911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139971</xdr:rowOff>
    </xdr:from>
    <xdr:ext cx="762000" cy="259045"/>
    <xdr:sp macro="" textlink="">
      <xdr:nvSpPr>
        <xdr:cNvPr id="214" name="テキスト ボックス 213"/>
        <xdr:cNvSpPr txBox="1"/>
      </xdr:nvSpPr>
      <xdr:spPr>
        <a:xfrm>
          <a:off x="939800" y="888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latin typeface="+mn-lt"/>
              <a:ea typeface="+mn-ea"/>
              <a:cs typeface="+mn-cs"/>
            </a:rPr>
            <a:t>特別会計への繰出金、維持補修費が主な内容となっている。</a:t>
          </a:r>
          <a:endParaRPr kumimoji="1" lang="en-US" altLang="ja-JP" sz="1100">
            <a:solidFill>
              <a:sysClr val="windowText" lastClr="000000"/>
            </a:solidFill>
            <a:latin typeface="+mn-lt"/>
            <a:ea typeface="+mn-ea"/>
            <a:cs typeface="+mn-cs"/>
          </a:endParaRPr>
        </a:p>
        <a:p>
          <a:r>
            <a:rPr kumimoji="1" lang="ja-JP" altLang="en-US" sz="1100">
              <a:solidFill>
                <a:sysClr val="windowText" lastClr="000000"/>
              </a:solidFill>
              <a:latin typeface="+mn-lt"/>
              <a:ea typeface="+mn-ea"/>
              <a:cs typeface="+mn-cs"/>
            </a:rPr>
            <a:t>前年度よりも</a:t>
          </a:r>
          <a:r>
            <a:rPr kumimoji="1" lang="ja-JP" altLang="ja-JP" sz="1100">
              <a:solidFill>
                <a:sysClr val="windowText" lastClr="000000"/>
              </a:solidFill>
              <a:latin typeface="+mn-lt"/>
              <a:ea typeface="+mn-ea"/>
              <a:cs typeface="+mn-cs"/>
            </a:rPr>
            <a:t>降雪が</a:t>
          </a:r>
          <a:r>
            <a:rPr kumimoji="1" lang="ja-JP" altLang="en-US" sz="1100">
              <a:solidFill>
                <a:sysClr val="windowText" lastClr="000000"/>
              </a:solidFill>
              <a:latin typeface="+mn-lt"/>
              <a:ea typeface="+mn-ea"/>
              <a:cs typeface="+mn-cs"/>
            </a:rPr>
            <a:t>少なく</a:t>
          </a:r>
          <a:r>
            <a:rPr kumimoji="1" lang="ja-JP" altLang="ja-JP" sz="1100">
              <a:solidFill>
                <a:sysClr val="windowText" lastClr="000000"/>
              </a:solidFill>
              <a:latin typeface="+mn-lt"/>
              <a:ea typeface="+mn-ea"/>
              <a:cs typeface="+mn-cs"/>
            </a:rPr>
            <a:t>、除雪対策に前年度比約４３０百万円</a:t>
          </a:r>
          <a:r>
            <a:rPr kumimoji="1" lang="ja-JP" altLang="en-US" sz="1100">
              <a:solidFill>
                <a:sysClr val="windowText" lastClr="000000"/>
              </a:solidFill>
              <a:latin typeface="+mn-lt"/>
              <a:ea typeface="+mn-ea"/>
              <a:cs typeface="+mn-cs"/>
            </a:rPr>
            <a:t>の減</a:t>
          </a:r>
          <a:r>
            <a:rPr kumimoji="1" lang="ja-JP" altLang="ja-JP" sz="1100">
              <a:solidFill>
                <a:sysClr val="windowText" lastClr="000000"/>
              </a:solidFill>
              <a:latin typeface="+mn-lt"/>
              <a:ea typeface="+mn-ea"/>
              <a:cs typeface="+mn-cs"/>
            </a:rPr>
            <a:t>額</a:t>
          </a:r>
          <a:r>
            <a:rPr kumimoji="1" lang="ja-JP" altLang="en-US" sz="1100">
              <a:solidFill>
                <a:sysClr val="windowText" lastClr="000000"/>
              </a:solidFill>
              <a:latin typeface="+mn-lt"/>
              <a:ea typeface="+mn-ea"/>
              <a:cs typeface="+mn-cs"/>
            </a:rPr>
            <a:t>となり</a:t>
          </a:r>
          <a:r>
            <a:rPr kumimoji="1" lang="ja-JP" altLang="ja-JP" sz="1100">
              <a:solidFill>
                <a:sysClr val="windowText" lastClr="000000"/>
              </a:solidFill>
              <a:latin typeface="+mn-lt"/>
              <a:ea typeface="+mn-ea"/>
              <a:cs typeface="+mn-cs"/>
            </a:rPr>
            <a:t>、前年度から１．３ポイントの</a:t>
          </a:r>
          <a:r>
            <a:rPr kumimoji="1" lang="ja-JP" altLang="en-US" sz="1100">
              <a:solidFill>
                <a:sysClr val="windowText" lastClr="000000"/>
              </a:solidFill>
              <a:latin typeface="+mn-lt"/>
              <a:ea typeface="+mn-ea"/>
              <a:cs typeface="+mn-cs"/>
            </a:rPr>
            <a:t>減少</a:t>
          </a:r>
          <a:r>
            <a:rPr kumimoji="1" lang="ja-JP" altLang="ja-JP" sz="1100">
              <a:solidFill>
                <a:sysClr val="windowText" lastClr="000000"/>
              </a:solidFill>
              <a:latin typeface="+mn-lt"/>
              <a:ea typeface="+mn-ea"/>
              <a:cs typeface="+mn-cs"/>
            </a:rPr>
            <a:t>となった。</a:t>
          </a:r>
          <a:endParaRPr lang="ja-JP" altLang="ja-JP" sz="1100">
            <a:solidFill>
              <a:sysClr val="windowText" lastClr="000000"/>
            </a:solidFill>
            <a:latin typeface="+mn-lt"/>
            <a:ea typeface="+mn-ea"/>
            <a:cs typeface="+mn-cs"/>
          </a:endParaRPr>
        </a:p>
        <a:p>
          <a:r>
            <a:rPr kumimoji="1" lang="ja-JP" altLang="ja-JP" sz="1100">
              <a:solidFill>
                <a:sysClr val="windowText" lastClr="000000"/>
              </a:solidFill>
              <a:latin typeface="+mn-lt"/>
              <a:ea typeface="+mn-ea"/>
              <a:cs typeface="+mn-cs"/>
            </a:rPr>
            <a:t>類似団体平均に比して</a:t>
          </a:r>
          <a:r>
            <a:rPr kumimoji="1" lang="ja-JP" altLang="en-US" sz="1100">
              <a:solidFill>
                <a:sysClr val="windowText" lastClr="000000"/>
              </a:solidFill>
              <a:latin typeface="+mn-lt"/>
              <a:ea typeface="+mn-ea"/>
              <a:cs typeface="+mn-cs"/>
            </a:rPr>
            <a:t>２</a:t>
          </a:r>
          <a:r>
            <a:rPr kumimoji="1" lang="ja-JP" altLang="ja-JP" sz="1100">
              <a:solidFill>
                <a:sysClr val="windowText" lastClr="000000"/>
              </a:solidFill>
              <a:latin typeface="+mn-lt"/>
              <a:ea typeface="+mn-ea"/>
              <a:cs typeface="+mn-cs"/>
            </a:rPr>
            <a:t>．７ポイント下回っているが、数多くある公共施設の維持修繕費が多額となっており、公共施設の民間譲渡、統廃合を進めさらなる削減に努める。</a:t>
          </a:r>
          <a:endParaRPr lang="ja-JP" altLang="ja-JP" sz="1100">
            <a:solidFill>
              <a:sysClr val="windowText" lastClr="000000"/>
            </a:solidFill>
            <a:latin typeface="+mn-lt"/>
            <a:ea typeface="+mn-ea"/>
            <a:cs typeface="+mn-cs"/>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60</xdr:row>
      <xdr:rowOff>111760</xdr:rowOff>
    </xdr:to>
    <xdr:cxnSp macro="">
      <xdr:nvCxnSpPr>
        <xdr:cNvPr id="242" name="直線コネクタ 241"/>
        <xdr:cNvCxnSpPr/>
      </xdr:nvCxnSpPr>
      <xdr:spPr>
        <a:xfrm flipV="1">
          <a:off x="16510000" y="90424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3"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4" name="直線コネクタ 243"/>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5" name="その他最大値テキスト"/>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6" name="直線コネクタ 245"/>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138430</xdr:rowOff>
    </xdr:from>
    <xdr:to>
      <xdr:col>82</xdr:col>
      <xdr:colOff>107950</xdr:colOff>
      <xdr:row>56</xdr:row>
      <xdr:rowOff>66040</xdr:rowOff>
    </xdr:to>
    <xdr:cxnSp macro="">
      <xdr:nvCxnSpPr>
        <xdr:cNvPr id="247" name="直線コネクタ 246"/>
        <xdr:cNvCxnSpPr/>
      </xdr:nvCxnSpPr>
      <xdr:spPr>
        <a:xfrm flipV="1">
          <a:off x="15671800" y="956818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93997</xdr:rowOff>
    </xdr:from>
    <xdr:ext cx="762000" cy="259045"/>
    <xdr:sp macro="" textlink="">
      <xdr:nvSpPr>
        <xdr:cNvPr id="248"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49" name="フローチャート: 判断 248"/>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138430</xdr:rowOff>
    </xdr:from>
    <xdr:to>
      <xdr:col>78</xdr:col>
      <xdr:colOff>69850</xdr:colOff>
      <xdr:row>56</xdr:row>
      <xdr:rowOff>66040</xdr:rowOff>
    </xdr:to>
    <xdr:cxnSp macro="">
      <xdr:nvCxnSpPr>
        <xdr:cNvPr id="250" name="直線コネクタ 249"/>
        <xdr:cNvCxnSpPr/>
      </xdr:nvCxnSpPr>
      <xdr:spPr>
        <a:xfrm>
          <a:off x="14782800" y="95681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1" name="フローチャート: 判断 250"/>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59707</xdr:rowOff>
    </xdr:from>
    <xdr:ext cx="736600" cy="259045"/>
    <xdr:sp macro="" textlink="">
      <xdr:nvSpPr>
        <xdr:cNvPr id="252" name="テキスト ボックス 251"/>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46990</xdr:rowOff>
    </xdr:from>
    <xdr:to>
      <xdr:col>73</xdr:col>
      <xdr:colOff>180975</xdr:colOff>
      <xdr:row>55</xdr:row>
      <xdr:rowOff>138430</xdr:rowOff>
    </xdr:to>
    <xdr:cxnSp macro="">
      <xdr:nvCxnSpPr>
        <xdr:cNvPr id="253" name="直線コネクタ 252"/>
        <xdr:cNvCxnSpPr/>
      </xdr:nvCxnSpPr>
      <xdr:spPr>
        <a:xfrm>
          <a:off x="13893800" y="94767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55" name="テキスト ボックス 254"/>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46990</xdr:rowOff>
    </xdr:from>
    <xdr:to>
      <xdr:col>69</xdr:col>
      <xdr:colOff>92075</xdr:colOff>
      <xdr:row>55</xdr:row>
      <xdr:rowOff>92710</xdr:rowOff>
    </xdr:to>
    <xdr:cxnSp macro="">
      <xdr:nvCxnSpPr>
        <xdr:cNvPr id="256" name="直線コネクタ 255"/>
        <xdr:cNvCxnSpPr/>
      </xdr:nvCxnSpPr>
      <xdr:spPr>
        <a:xfrm flipV="1">
          <a:off x="13004800" y="9476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57" name="フローチャート: 判断 256"/>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58" name="テキスト ボックス 257"/>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30480</xdr:rowOff>
    </xdr:from>
    <xdr:to>
      <xdr:col>65</xdr:col>
      <xdr:colOff>53975</xdr:colOff>
      <xdr:row>56</xdr:row>
      <xdr:rowOff>132080</xdr:rowOff>
    </xdr:to>
    <xdr:sp macro="" textlink="">
      <xdr:nvSpPr>
        <xdr:cNvPr id="259" name="フローチャート: 判断 258"/>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116857</xdr:rowOff>
    </xdr:from>
    <xdr:ext cx="762000" cy="259045"/>
    <xdr:sp macro="" textlink="">
      <xdr:nvSpPr>
        <xdr:cNvPr id="260" name="テキスト ボックス 259"/>
        <xdr:cNvSpPr txBox="1"/>
      </xdr:nvSpPr>
      <xdr:spPr>
        <a:xfrm>
          <a:off x="12623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87630</xdr:rowOff>
    </xdr:from>
    <xdr:to>
      <xdr:col>82</xdr:col>
      <xdr:colOff>158750</xdr:colOff>
      <xdr:row>56</xdr:row>
      <xdr:rowOff>17780</xdr:rowOff>
    </xdr:to>
    <xdr:sp macro="" textlink="">
      <xdr:nvSpPr>
        <xdr:cNvPr id="266" name="楕円 265"/>
        <xdr:cNvSpPr/>
      </xdr:nvSpPr>
      <xdr:spPr>
        <a:xfrm>
          <a:off x="16459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104157</xdr:rowOff>
    </xdr:from>
    <xdr:ext cx="762000" cy="259045"/>
    <xdr:sp macro="" textlink="">
      <xdr:nvSpPr>
        <xdr:cNvPr id="267" name="その他該当値テキスト"/>
        <xdr:cNvSpPr txBox="1"/>
      </xdr:nvSpPr>
      <xdr:spPr>
        <a:xfrm>
          <a:off x="165989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15240</xdr:rowOff>
    </xdr:from>
    <xdr:to>
      <xdr:col>78</xdr:col>
      <xdr:colOff>120650</xdr:colOff>
      <xdr:row>56</xdr:row>
      <xdr:rowOff>116840</xdr:rowOff>
    </xdr:to>
    <xdr:sp macro="" textlink="">
      <xdr:nvSpPr>
        <xdr:cNvPr id="268" name="楕円 267"/>
        <xdr:cNvSpPr/>
      </xdr:nvSpPr>
      <xdr:spPr>
        <a:xfrm>
          <a:off x="15621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127017</xdr:rowOff>
    </xdr:from>
    <xdr:ext cx="736600" cy="259045"/>
    <xdr:sp macro="" textlink="">
      <xdr:nvSpPr>
        <xdr:cNvPr id="269" name="テキスト ボックス 268"/>
        <xdr:cNvSpPr txBox="1"/>
      </xdr:nvSpPr>
      <xdr:spPr>
        <a:xfrm>
          <a:off x="15290800" y="938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87630</xdr:rowOff>
    </xdr:from>
    <xdr:to>
      <xdr:col>74</xdr:col>
      <xdr:colOff>31750</xdr:colOff>
      <xdr:row>56</xdr:row>
      <xdr:rowOff>17780</xdr:rowOff>
    </xdr:to>
    <xdr:sp macro="" textlink="">
      <xdr:nvSpPr>
        <xdr:cNvPr id="270" name="楕円 269"/>
        <xdr:cNvSpPr/>
      </xdr:nvSpPr>
      <xdr:spPr>
        <a:xfrm>
          <a:off x="14732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27957</xdr:rowOff>
    </xdr:from>
    <xdr:ext cx="762000" cy="259045"/>
    <xdr:sp macro="" textlink="">
      <xdr:nvSpPr>
        <xdr:cNvPr id="271" name="テキスト ボックス 270"/>
        <xdr:cNvSpPr txBox="1"/>
      </xdr:nvSpPr>
      <xdr:spPr>
        <a:xfrm>
          <a:off x="14401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167640</xdr:rowOff>
    </xdr:from>
    <xdr:to>
      <xdr:col>69</xdr:col>
      <xdr:colOff>142875</xdr:colOff>
      <xdr:row>55</xdr:row>
      <xdr:rowOff>97790</xdr:rowOff>
    </xdr:to>
    <xdr:sp macro="" textlink="">
      <xdr:nvSpPr>
        <xdr:cNvPr id="272" name="楕円 271"/>
        <xdr:cNvSpPr/>
      </xdr:nvSpPr>
      <xdr:spPr>
        <a:xfrm>
          <a:off x="13843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107967</xdr:rowOff>
    </xdr:from>
    <xdr:ext cx="762000" cy="259045"/>
    <xdr:sp macro="" textlink="">
      <xdr:nvSpPr>
        <xdr:cNvPr id="273" name="テキスト ボックス 272"/>
        <xdr:cNvSpPr txBox="1"/>
      </xdr:nvSpPr>
      <xdr:spPr>
        <a:xfrm>
          <a:off x="13512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41910</xdr:rowOff>
    </xdr:from>
    <xdr:to>
      <xdr:col>65</xdr:col>
      <xdr:colOff>53975</xdr:colOff>
      <xdr:row>55</xdr:row>
      <xdr:rowOff>143510</xdr:rowOff>
    </xdr:to>
    <xdr:sp macro="" textlink="">
      <xdr:nvSpPr>
        <xdr:cNvPr id="274" name="楕円 273"/>
        <xdr:cNvSpPr/>
      </xdr:nvSpPr>
      <xdr:spPr>
        <a:xfrm>
          <a:off x="12954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153687</xdr:rowOff>
    </xdr:from>
    <xdr:ext cx="762000" cy="259045"/>
    <xdr:sp macro="" textlink="">
      <xdr:nvSpPr>
        <xdr:cNvPr id="275" name="テキスト ボックス 274"/>
        <xdr:cNvSpPr txBox="1"/>
      </xdr:nvSpPr>
      <xdr:spPr>
        <a:xfrm>
          <a:off x="12623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latin typeface="+mn-lt"/>
              <a:ea typeface="+mn-ea"/>
              <a:cs typeface="+mn-cs"/>
            </a:rPr>
            <a:t>類似団体平均に比して</a:t>
          </a:r>
          <a:r>
            <a:rPr kumimoji="1" lang="ja-JP" altLang="en-US" sz="1100">
              <a:solidFill>
                <a:sysClr val="windowText" lastClr="000000"/>
              </a:solidFill>
              <a:latin typeface="+mn-lt"/>
              <a:ea typeface="+mn-ea"/>
              <a:cs typeface="+mn-cs"/>
            </a:rPr>
            <a:t>６</a:t>
          </a:r>
          <a:r>
            <a:rPr kumimoji="1" lang="ja-JP" altLang="ja-JP" sz="1100">
              <a:solidFill>
                <a:sysClr val="windowText" lastClr="000000"/>
              </a:solidFill>
              <a:latin typeface="+mn-lt"/>
              <a:ea typeface="+mn-ea"/>
              <a:cs typeface="+mn-cs"/>
            </a:rPr>
            <a:t>．</a:t>
          </a:r>
          <a:r>
            <a:rPr kumimoji="1" lang="ja-JP" altLang="en-US" sz="1100">
              <a:solidFill>
                <a:sysClr val="windowText" lastClr="000000"/>
              </a:solidFill>
              <a:latin typeface="+mn-lt"/>
              <a:ea typeface="+mn-ea"/>
              <a:cs typeface="+mn-cs"/>
            </a:rPr>
            <a:t>１</a:t>
          </a:r>
          <a:r>
            <a:rPr kumimoji="1" lang="ja-JP" altLang="ja-JP" sz="1100">
              <a:solidFill>
                <a:sysClr val="windowText" lastClr="000000"/>
              </a:solidFill>
              <a:latin typeface="+mn-lt"/>
              <a:ea typeface="+mn-ea"/>
              <a:cs typeface="+mn-cs"/>
            </a:rPr>
            <a:t>ポイント高くなっている。主な理由は、下水道事業及び病院事業会計への補助金が多額になっていることである。</a:t>
          </a:r>
          <a:endParaRPr lang="ja-JP" altLang="ja-JP" sz="1100">
            <a:solidFill>
              <a:sysClr val="windowText" lastClr="000000"/>
            </a:solidFill>
            <a:latin typeface="+mn-lt"/>
            <a:ea typeface="+mn-ea"/>
            <a:cs typeface="+mn-cs"/>
          </a:endParaRPr>
        </a:p>
        <a:p>
          <a:r>
            <a:rPr kumimoji="1" lang="ja-JP" altLang="ja-JP" sz="1100">
              <a:solidFill>
                <a:sysClr val="windowText" lastClr="000000"/>
              </a:solidFill>
              <a:latin typeface="+mn-lt"/>
              <a:ea typeface="+mn-ea"/>
              <a:cs typeface="+mn-cs"/>
            </a:rPr>
            <a:t>今後、公営企業の経営健全化計画への取り組み等により、収益の向上を図り基準外繰出金の削減に努める。</a:t>
          </a:r>
          <a:endParaRPr lang="ja-JP" altLang="ja-JP" sz="1100">
            <a:solidFill>
              <a:sysClr val="windowText" lastClr="000000"/>
            </a:solidFill>
            <a:latin typeface="+mn-lt"/>
            <a:ea typeface="+mn-ea"/>
            <a:cs typeface="+mn-cs"/>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8128</xdr:rowOff>
    </xdr:to>
    <xdr:cxnSp macro="">
      <xdr:nvCxnSpPr>
        <xdr:cNvPr id="300" name="直線コネクタ 299"/>
        <xdr:cNvCxnSpPr/>
      </xdr:nvCxnSpPr>
      <xdr:spPr>
        <a:xfrm flipV="1">
          <a:off x="16510000" y="582371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301"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302" name="直線コネクタ 301"/>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3"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4" name="直線コネクタ 303"/>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17272</xdr:rowOff>
    </xdr:from>
    <xdr:to>
      <xdr:col>82</xdr:col>
      <xdr:colOff>107950</xdr:colOff>
      <xdr:row>38</xdr:row>
      <xdr:rowOff>26416</xdr:rowOff>
    </xdr:to>
    <xdr:cxnSp macro="">
      <xdr:nvCxnSpPr>
        <xdr:cNvPr id="305" name="直線コネクタ 304"/>
        <xdr:cNvCxnSpPr/>
      </xdr:nvCxnSpPr>
      <xdr:spPr>
        <a:xfrm>
          <a:off x="15671800" y="653237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56151</xdr:rowOff>
    </xdr:from>
    <xdr:ext cx="762000" cy="259045"/>
    <xdr:sp macro="" textlink="">
      <xdr:nvSpPr>
        <xdr:cNvPr id="306" name="補助費等平均値テキスト"/>
        <xdr:cNvSpPr txBox="1"/>
      </xdr:nvSpPr>
      <xdr:spPr>
        <a:xfrm>
          <a:off x="16598900" y="6056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39624</xdr:rowOff>
    </xdr:from>
    <xdr:to>
      <xdr:col>82</xdr:col>
      <xdr:colOff>158750</xdr:colOff>
      <xdr:row>36</xdr:row>
      <xdr:rowOff>141224</xdr:rowOff>
    </xdr:to>
    <xdr:sp macro="" textlink="">
      <xdr:nvSpPr>
        <xdr:cNvPr id="307" name="フローチャート: 判断 306"/>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110998</xdr:rowOff>
    </xdr:from>
    <xdr:to>
      <xdr:col>78</xdr:col>
      <xdr:colOff>69850</xdr:colOff>
      <xdr:row>38</xdr:row>
      <xdr:rowOff>17272</xdr:rowOff>
    </xdr:to>
    <xdr:cxnSp macro="">
      <xdr:nvCxnSpPr>
        <xdr:cNvPr id="308" name="直線コネクタ 307"/>
        <xdr:cNvCxnSpPr/>
      </xdr:nvCxnSpPr>
      <xdr:spPr>
        <a:xfrm>
          <a:off x="14782800" y="645464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9" name="フローチャート: 判断 308"/>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10" name="テキスト ボックス 309"/>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110998</xdr:rowOff>
    </xdr:from>
    <xdr:to>
      <xdr:col>73</xdr:col>
      <xdr:colOff>180975</xdr:colOff>
      <xdr:row>37</xdr:row>
      <xdr:rowOff>115570</xdr:rowOff>
    </xdr:to>
    <xdr:cxnSp macro="">
      <xdr:nvCxnSpPr>
        <xdr:cNvPr id="311" name="直線コネクタ 310"/>
        <xdr:cNvCxnSpPr/>
      </xdr:nvCxnSpPr>
      <xdr:spPr>
        <a:xfrm flipV="1">
          <a:off x="13893800" y="64546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xdr:rowOff>
    </xdr:from>
    <xdr:to>
      <xdr:col>74</xdr:col>
      <xdr:colOff>31750</xdr:colOff>
      <xdr:row>36</xdr:row>
      <xdr:rowOff>118364</xdr:rowOff>
    </xdr:to>
    <xdr:sp macro="" textlink="">
      <xdr:nvSpPr>
        <xdr:cNvPr id="312" name="フローチャート: 判断 311"/>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128541</xdr:rowOff>
    </xdr:from>
    <xdr:ext cx="762000" cy="259045"/>
    <xdr:sp macro="" textlink="">
      <xdr:nvSpPr>
        <xdr:cNvPr id="313" name="テキスト ボックス 312"/>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97282</xdr:rowOff>
    </xdr:from>
    <xdr:to>
      <xdr:col>69</xdr:col>
      <xdr:colOff>92075</xdr:colOff>
      <xdr:row>37</xdr:row>
      <xdr:rowOff>115570</xdr:rowOff>
    </xdr:to>
    <xdr:cxnSp macro="">
      <xdr:nvCxnSpPr>
        <xdr:cNvPr id="314" name="直線コネクタ 313"/>
        <xdr:cNvCxnSpPr/>
      </xdr:nvCxnSpPr>
      <xdr:spPr>
        <a:xfrm>
          <a:off x="13004800" y="64409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5" name="フローチャート: 判断 314"/>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114825</xdr:rowOff>
    </xdr:from>
    <xdr:ext cx="762000" cy="259045"/>
    <xdr:sp macro="" textlink="">
      <xdr:nvSpPr>
        <xdr:cNvPr id="316" name="テキスト ボックス 315"/>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17" name="フローチャート: 判断 316"/>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155973</xdr:rowOff>
    </xdr:from>
    <xdr:ext cx="762000" cy="259045"/>
    <xdr:sp macro="" textlink="">
      <xdr:nvSpPr>
        <xdr:cNvPr id="318" name="テキスト ボックス 317"/>
        <xdr:cNvSpPr txBox="1"/>
      </xdr:nvSpPr>
      <xdr:spPr>
        <a:xfrm>
          <a:off x="12623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147066</xdr:rowOff>
    </xdr:from>
    <xdr:to>
      <xdr:col>82</xdr:col>
      <xdr:colOff>158750</xdr:colOff>
      <xdr:row>38</xdr:row>
      <xdr:rowOff>77215</xdr:rowOff>
    </xdr:to>
    <xdr:sp macro="" textlink="">
      <xdr:nvSpPr>
        <xdr:cNvPr id="324" name="楕円 323"/>
        <xdr:cNvSpPr/>
      </xdr:nvSpPr>
      <xdr:spPr>
        <a:xfrm>
          <a:off x="164592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119143</xdr:rowOff>
    </xdr:from>
    <xdr:ext cx="762000" cy="259045"/>
    <xdr:sp macro="" textlink="">
      <xdr:nvSpPr>
        <xdr:cNvPr id="325" name="補助費等該当値テキスト"/>
        <xdr:cNvSpPr txBox="1"/>
      </xdr:nvSpPr>
      <xdr:spPr>
        <a:xfrm>
          <a:off x="165989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137922</xdr:rowOff>
    </xdr:from>
    <xdr:to>
      <xdr:col>78</xdr:col>
      <xdr:colOff>120650</xdr:colOff>
      <xdr:row>38</xdr:row>
      <xdr:rowOff>68072</xdr:rowOff>
    </xdr:to>
    <xdr:sp macro="" textlink="">
      <xdr:nvSpPr>
        <xdr:cNvPr id="326" name="楕円 325"/>
        <xdr:cNvSpPr/>
      </xdr:nvSpPr>
      <xdr:spPr>
        <a:xfrm>
          <a:off x="15621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52849</xdr:rowOff>
    </xdr:from>
    <xdr:ext cx="736600" cy="259045"/>
    <xdr:sp macro="" textlink="">
      <xdr:nvSpPr>
        <xdr:cNvPr id="327" name="テキスト ボックス 326"/>
        <xdr:cNvSpPr txBox="1"/>
      </xdr:nvSpPr>
      <xdr:spPr>
        <a:xfrm>
          <a:off x="15290800" y="656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60198</xdr:rowOff>
    </xdr:from>
    <xdr:to>
      <xdr:col>74</xdr:col>
      <xdr:colOff>31750</xdr:colOff>
      <xdr:row>37</xdr:row>
      <xdr:rowOff>161798</xdr:rowOff>
    </xdr:to>
    <xdr:sp macro="" textlink="">
      <xdr:nvSpPr>
        <xdr:cNvPr id="328" name="楕円 327"/>
        <xdr:cNvSpPr/>
      </xdr:nvSpPr>
      <xdr:spPr>
        <a:xfrm>
          <a:off x="14732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146575</xdr:rowOff>
    </xdr:from>
    <xdr:ext cx="762000" cy="259045"/>
    <xdr:sp macro="" textlink="">
      <xdr:nvSpPr>
        <xdr:cNvPr id="329" name="テキスト ボックス 328"/>
        <xdr:cNvSpPr txBox="1"/>
      </xdr:nvSpPr>
      <xdr:spPr>
        <a:xfrm>
          <a:off x="14401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64770</xdr:rowOff>
    </xdr:from>
    <xdr:to>
      <xdr:col>69</xdr:col>
      <xdr:colOff>142875</xdr:colOff>
      <xdr:row>37</xdr:row>
      <xdr:rowOff>166370</xdr:rowOff>
    </xdr:to>
    <xdr:sp macro="" textlink="">
      <xdr:nvSpPr>
        <xdr:cNvPr id="330" name="楕円 329"/>
        <xdr:cNvSpPr/>
      </xdr:nvSpPr>
      <xdr:spPr>
        <a:xfrm>
          <a:off x="13843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151147</xdr:rowOff>
    </xdr:from>
    <xdr:ext cx="762000" cy="259045"/>
    <xdr:sp macro="" textlink="">
      <xdr:nvSpPr>
        <xdr:cNvPr id="331" name="テキスト ボックス 330"/>
        <xdr:cNvSpPr txBox="1"/>
      </xdr:nvSpPr>
      <xdr:spPr>
        <a:xfrm>
          <a:off x="13512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46482</xdr:rowOff>
    </xdr:from>
    <xdr:to>
      <xdr:col>65</xdr:col>
      <xdr:colOff>53975</xdr:colOff>
      <xdr:row>37</xdr:row>
      <xdr:rowOff>148082</xdr:rowOff>
    </xdr:to>
    <xdr:sp macro="" textlink="">
      <xdr:nvSpPr>
        <xdr:cNvPr id="332" name="楕円 331"/>
        <xdr:cNvSpPr/>
      </xdr:nvSpPr>
      <xdr:spPr>
        <a:xfrm>
          <a:off x="12954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132859</xdr:rowOff>
    </xdr:from>
    <xdr:ext cx="762000" cy="259045"/>
    <xdr:sp macro="" textlink="">
      <xdr:nvSpPr>
        <xdr:cNvPr id="333" name="テキスト ボックス 332"/>
        <xdr:cNvSpPr txBox="1"/>
      </xdr:nvSpPr>
      <xdr:spPr>
        <a:xfrm>
          <a:off x="12623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latin typeface="+mn-lt"/>
              <a:ea typeface="+mn-ea"/>
              <a:cs typeface="+mn-cs"/>
            </a:rPr>
            <a:t>建設事業債の償還額が大き</a:t>
          </a:r>
          <a:r>
            <a:rPr kumimoji="1" lang="ja-JP" altLang="en-US" sz="1100">
              <a:solidFill>
                <a:sysClr val="windowText" lastClr="000000"/>
              </a:solidFill>
              <a:latin typeface="+mn-lt"/>
              <a:ea typeface="+mn-ea"/>
              <a:cs typeface="+mn-cs"/>
            </a:rPr>
            <a:t>く、特に合併特例債を活用した大型事業の償還額が嵩み</a:t>
          </a:r>
          <a:r>
            <a:rPr kumimoji="1" lang="ja-JP" altLang="ja-JP" sz="1100">
              <a:solidFill>
                <a:sysClr val="windowText" lastClr="000000"/>
              </a:solidFill>
              <a:latin typeface="+mn-lt"/>
              <a:ea typeface="+mn-ea"/>
              <a:cs typeface="+mn-cs"/>
            </a:rPr>
            <a:t>、類似団体平均と比して</a:t>
          </a:r>
          <a:r>
            <a:rPr kumimoji="1" lang="ja-JP" altLang="en-US" sz="1100">
              <a:solidFill>
                <a:sysClr val="windowText" lastClr="000000"/>
              </a:solidFill>
              <a:latin typeface="+mn-lt"/>
              <a:ea typeface="+mn-ea"/>
              <a:cs typeface="+mn-cs"/>
            </a:rPr>
            <a:t>３</a:t>
          </a:r>
          <a:r>
            <a:rPr kumimoji="1" lang="ja-JP" altLang="ja-JP" sz="1100">
              <a:solidFill>
                <a:sysClr val="windowText" lastClr="000000"/>
              </a:solidFill>
              <a:latin typeface="+mn-lt"/>
              <a:ea typeface="+mn-ea"/>
              <a:cs typeface="+mn-cs"/>
            </a:rPr>
            <a:t>．</a:t>
          </a:r>
          <a:r>
            <a:rPr kumimoji="1" lang="ja-JP" altLang="en-US" sz="1100">
              <a:solidFill>
                <a:sysClr val="windowText" lastClr="000000"/>
              </a:solidFill>
              <a:latin typeface="+mn-lt"/>
              <a:ea typeface="+mn-ea"/>
              <a:cs typeface="+mn-cs"/>
            </a:rPr>
            <a:t>３</a:t>
          </a:r>
          <a:r>
            <a:rPr kumimoji="1" lang="ja-JP" altLang="ja-JP" sz="1100">
              <a:solidFill>
                <a:sysClr val="windowText" lastClr="000000"/>
              </a:solidFill>
              <a:latin typeface="+mn-lt"/>
              <a:ea typeface="+mn-ea"/>
              <a:cs typeface="+mn-cs"/>
            </a:rPr>
            <a:t>ポイント高くなっている。</a:t>
          </a:r>
          <a:endParaRPr kumimoji="1" lang="en-US" altLang="ja-JP" sz="1100">
            <a:solidFill>
              <a:sysClr val="windowText" lastClr="000000"/>
            </a:solidFill>
            <a:latin typeface="+mn-lt"/>
            <a:ea typeface="+mn-ea"/>
            <a:cs typeface="+mn-cs"/>
          </a:endParaRPr>
        </a:p>
        <a:p>
          <a:r>
            <a:rPr kumimoji="1" lang="ja-JP" altLang="ja-JP" sz="1100">
              <a:solidFill>
                <a:sysClr val="windowText" lastClr="000000"/>
              </a:solidFill>
              <a:latin typeface="+mn-lt"/>
              <a:ea typeface="+mn-ea"/>
              <a:cs typeface="+mn-cs"/>
            </a:rPr>
            <a:t>建設事業費は徐々に減少の見込みであるものの、今後も小中学校改修等の実施が予定されており、当比率が急速に改善することはないが</a:t>
          </a:r>
          <a:r>
            <a:rPr kumimoji="1" lang="ja-JP" altLang="en-US" sz="1100">
              <a:solidFill>
                <a:sysClr val="windowText" lastClr="000000"/>
              </a:solidFill>
              <a:latin typeface="+mn-lt"/>
              <a:ea typeface="+mn-ea"/>
              <a:cs typeface="+mn-cs"/>
            </a:rPr>
            <a:t>、</a:t>
          </a:r>
          <a:r>
            <a:rPr kumimoji="1" lang="ja-JP" altLang="ja-JP" sz="1100">
              <a:solidFill>
                <a:sysClr val="windowText" lastClr="000000"/>
              </a:solidFill>
              <a:latin typeface="+mn-lt"/>
              <a:ea typeface="+mn-ea"/>
              <a:cs typeface="+mn-cs"/>
            </a:rPr>
            <a:t>事業費の見直し</a:t>
          </a:r>
          <a:r>
            <a:rPr kumimoji="1" lang="ja-JP" altLang="en-US" sz="1100">
              <a:solidFill>
                <a:sysClr val="windowText" lastClr="000000"/>
              </a:solidFill>
              <a:latin typeface="+mn-lt"/>
              <a:ea typeface="+mn-ea"/>
              <a:cs typeface="+mn-cs"/>
            </a:rPr>
            <a:t>、年度間借入額の平準化、</a:t>
          </a:r>
          <a:r>
            <a:rPr kumimoji="1" lang="ja-JP" altLang="ja-JP" sz="1100">
              <a:solidFill>
                <a:sysClr val="windowText" lastClr="000000"/>
              </a:solidFill>
              <a:latin typeface="+mn-lt"/>
              <a:ea typeface="+mn-ea"/>
              <a:cs typeface="+mn-cs"/>
            </a:rPr>
            <a:t>繰上償還の実施等により毎年度の元金償還額を増加させないよう努める。</a:t>
          </a:r>
          <a:endParaRPr lang="ja-JP" altLang="ja-JP" sz="1100">
            <a:solidFill>
              <a:sysClr val="windowText" lastClr="000000"/>
            </a:solidFill>
            <a:latin typeface="+mn-lt"/>
            <a:ea typeface="+mn-ea"/>
            <a:cs typeface="+mn-cs"/>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108712</xdr:rowOff>
    </xdr:from>
    <xdr:to>
      <xdr:col>24</xdr:col>
      <xdr:colOff>25400</xdr:colOff>
      <xdr:row>80</xdr:row>
      <xdr:rowOff>99568</xdr:rowOff>
    </xdr:to>
    <xdr:cxnSp macro="">
      <xdr:nvCxnSpPr>
        <xdr:cNvPr id="358" name="直線コネクタ 357"/>
        <xdr:cNvCxnSpPr/>
      </xdr:nvCxnSpPr>
      <xdr:spPr>
        <a:xfrm flipV="1">
          <a:off x="4826000" y="12796012"/>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71645</xdr:rowOff>
    </xdr:from>
    <xdr:ext cx="762000" cy="259045"/>
    <xdr:sp macro="" textlink="">
      <xdr:nvSpPr>
        <xdr:cNvPr id="359" name="公債費最小値テキスト"/>
        <xdr:cNvSpPr txBox="1"/>
      </xdr:nvSpPr>
      <xdr:spPr>
        <a:xfrm>
          <a:off x="4914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99568</xdr:rowOff>
    </xdr:from>
    <xdr:to>
      <xdr:col>24</xdr:col>
      <xdr:colOff>114300</xdr:colOff>
      <xdr:row>80</xdr:row>
      <xdr:rowOff>99568</xdr:rowOff>
    </xdr:to>
    <xdr:cxnSp macro="">
      <xdr:nvCxnSpPr>
        <xdr:cNvPr id="360" name="直線コネクタ 359"/>
        <xdr:cNvCxnSpPr/>
      </xdr:nvCxnSpPr>
      <xdr:spPr>
        <a:xfrm>
          <a:off x="4737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23639</xdr:rowOff>
    </xdr:from>
    <xdr:ext cx="762000" cy="259045"/>
    <xdr:sp macro="" textlink="">
      <xdr:nvSpPr>
        <xdr:cNvPr id="361" name="公債費最大値テキスト"/>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108712</xdr:rowOff>
    </xdr:from>
    <xdr:to>
      <xdr:col>24</xdr:col>
      <xdr:colOff>114300</xdr:colOff>
      <xdr:row>74</xdr:row>
      <xdr:rowOff>108712</xdr:rowOff>
    </xdr:to>
    <xdr:cxnSp macro="">
      <xdr:nvCxnSpPr>
        <xdr:cNvPr id="362" name="直線コネクタ 361"/>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58420</xdr:rowOff>
    </xdr:from>
    <xdr:to>
      <xdr:col>24</xdr:col>
      <xdr:colOff>25400</xdr:colOff>
      <xdr:row>78</xdr:row>
      <xdr:rowOff>85852</xdr:rowOff>
    </xdr:to>
    <xdr:cxnSp macro="">
      <xdr:nvCxnSpPr>
        <xdr:cNvPr id="363" name="直線コネクタ 362"/>
        <xdr:cNvCxnSpPr/>
      </xdr:nvCxnSpPr>
      <xdr:spPr>
        <a:xfrm>
          <a:off x="3987800" y="1343152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72153</xdr:rowOff>
    </xdr:from>
    <xdr:ext cx="762000" cy="259045"/>
    <xdr:sp macro="" textlink="">
      <xdr:nvSpPr>
        <xdr:cNvPr id="364" name="公債費平均値テキスト"/>
        <xdr:cNvSpPr txBox="1"/>
      </xdr:nvSpPr>
      <xdr:spPr>
        <a:xfrm>
          <a:off x="4914900" y="13102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65" name="フローチャート: 判断 364"/>
        <xdr:cNvSpPr/>
      </xdr:nvSpPr>
      <xdr:spPr>
        <a:xfrm>
          <a:off x="4775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49276</xdr:rowOff>
    </xdr:from>
    <xdr:to>
      <xdr:col>19</xdr:col>
      <xdr:colOff>187325</xdr:colOff>
      <xdr:row>78</xdr:row>
      <xdr:rowOff>58420</xdr:rowOff>
    </xdr:to>
    <xdr:cxnSp macro="">
      <xdr:nvCxnSpPr>
        <xdr:cNvPr id="366" name="直線コネクタ 365"/>
        <xdr:cNvCxnSpPr/>
      </xdr:nvCxnSpPr>
      <xdr:spPr>
        <a:xfrm>
          <a:off x="3098800" y="134223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7" name="フローチャート: 判断 366"/>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9669</xdr:rowOff>
    </xdr:from>
    <xdr:ext cx="736600" cy="259045"/>
    <xdr:sp macro="" textlink="">
      <xdr:nvSpPr>
        <xdr:cNvPr id="368" name="テキスト ボックス 367"/>
        <xdr:cNvSpPr txBox="1"/>
      </xdr:nvSpPr>
      <xdr:spPr>
        <a:xfrm>
          <a:off x="3606800" y="13039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12700</xdr:rowOff>
    </xdr:from>
    <xdr:to>
      <xdr:col>15</xdr:col>
      <xdr:colOff>98425</xdr:colOff>
      <xdr:row>78</xdr:row>
      <xdr:rowOff>49276</xdr:rowOff>
    </xdr:to>
    <xdr:cxnSp macro="">
      <xdr:nvCxnSpPr>
        <xdr:cNvPr id="369" name="直線コネクタ 368"/>
        <xdr:cNvCxnSpPr/>
      </xdr:nvCxnSpPr>
      <xdr:spPr>
        <a:xfrm>
          <a:off x="2209800" y="133858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73913</xdr:rowOff>
    </xdr:from>
    <xdr:to>
      <xdr:col>15</xdr:col>
      <xdr:colOff>149225</xdr:colOff>
      <xdr:row>78</xdr:row>
      <xdr:rowOff>4063</xdr:rowOff>
    </xdr:to>
    <xdr:sp macro="" textlink="">
      <xdr:nvSpPr>
        <xdr:cNvPr id="370" name="フローチャート: 判断 369"/>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14240</xdr:rowOff>
    </xdr:from>
    <xdr:ext cx="762000" cy="259045"/>
    <xdr:sp macro="" textlink="">
      <xdr:nvSpPr>
        <xdr:cNvPr id="371" name="テキスト ボックス 370"/>
        <xdr:cNvSpPr txBox="1"/>
      </xdr:nvSpPr>
      <xdr:spPr>
        <a:xfrm>
          <a:off x="2717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12700</xdr:rowOff>
    </xdr:from>
    <xdr:to>
      <xdr:col>11</xdr:col>
      <xdr:colOff>9525</xdr:colOff>
      <xdr:row>78</xdr:row>
      <xdr:rowOff>81280</xdr:rowOff>
    </xdr:to>
    <xdr:cxnSp macro="">
      <xdr:nvCxnSpPr>
        <xdr:cNvPr id="372" name="直線コネクタ 371"/>
        <xdr:cNvCxnSpPr/>
      </xdr:nvCxnSpPr>
      <xdr:spPr>
        <a:xfrm flipV="1">
          <a:off x="1320800" y="133858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73" name="フローチャート: 判断 372"/>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5097</xdr:rowOff>
    </xdr:from>
    <xdr:ext cx="762000" cy="259045"/>
    <xdr:sp macro="" textlink="">
      <xdr:nvSpPr>
        <xdr:cNvPr id="374" name="テキスト ボックス 373"/>
        <xdr:cNvSpPr txBox="1"/>
      </xdr:nvSpPr>
      <xdr:spPr>
        <a:xfrm>
          <a:off x="1828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83058</xdr:rowOff>
    </xdr:from>
    <xdr:to>
      <xdr:col>6</xdr:col>
      <xdr:colOff>171450</xdr:colOff>
      <xdr:row>78</xdr:row>
      <xdr:rowOff>13208</xdr:rowOff>
    </xdr:to>
    <xdr:sp macro="" textlink="">
      <xdr:nvSpPr>
        <xdr:cNvPr id="375" name="フローチャート: 判断 374"/>
        <xdr:cNvSpPr/>
      </xdr:nvSpPr>
      <xdr:spPr>
        <a:xfrm>
          <a:off x="1270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23385</xdr:rowOff>
    </xdr:from>
    <xdr:ext cx="762000" cy="259045"/>
    <xdr:sp macro="" textlink="">
      <xdr:nvSpPr>
        <xdr:cNvPr id="376" name="テキスト ボックス 375"/>
        <xdr:cNvSpPr txBox="1"/>
      </xdr:nvSpPr>
      <xdr:spPr>
        <a:xfrm>
          <a:off x="939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35052</xdr:rowOff>
    </xdr:from>
    <xdr:to>
      <xdr:col>24</xdr:col>
      <xdr:colOff>76200</xdr:colOff>
      <xdr:row>78</xdr:row>
      <xdr:rowOff>136652</xdr:rowOff>
    </xdr:to>
    <xdr:sp macro="" textlink="">
      <xdr:nvSpPr>
        <xdr:cNvPr id="382" name="楕円 381"/>
        <xdr:cNvSpPr/>
      </xdr:nvSpPr>
      <xdr:spPr>
        <a:xfrm>
          <a:off x="47752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7129</xdr:rowOff>
    </xdr:from>
    <xdr:ext cx="762000" cy="259045"/>
    <xdr:sp macro="" textlink="">
      <xdr:nvSpPr>
        <xdr:cNvPr id="383" name="公債費該当値テキスト"/>
        <xdr:cNvSpPr txBox="1"/>
      </xdr:nvSpPr>
      <xdr:spPr>
        <a:xfrm>
          <a:off x="49149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7620</xdr:rowOff>
    </xdr:from>
    <xdr:to>
      <xdr:col>20</xdr:col>
      <xdr:colOff>38100</xdr:colOff>
      <xdr:row>78</xdr:row>
      <xdr:rowOff>109220</xdr:rowOff>
    </xdr:to>
    <xdr:sp macro="" textlink="">
      <xdr:nvSpPr>
        <xdr:cNvPr id="384" name="楕円 383"/>
        <xdr:cNvSpPr/>
      </xdr:nvSpPr>
      <xdr:spPr>
        <a:xfrm>
          <a:off x="3937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93997</xdr:rowOff>
    </xdr:from>
    <xdr:ext cx="736600" cy="259045"/>
    <xdr:sp macro="" textlink="">
      <xdr:nvSpPr>
        <xdr:cNvPr id="385" name="テキスト ボックス 384"/>
        <xdr:cNvSpPr txBox="1"/>
      </xdr:nvSpPr>
      <xdr:spPr>
        <a:xfrm>
          <a:off x="3606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169926</xdr:rowOff>
    </xdr:from>
    <xdr:to>
      <xdr:col>15</xdr:col>
      <xdr:colOff>149225</xdr:colOff>
      <xdr:row>78</xdr:row>
      <xdr:rowOff>100076</xdr:rowOff>
    </xdr:to>
    <xdr:sp macro="" textlink="">
      <xdr:nvSpPr>
        <xdr:cNvPr id="386" name="楕円 385"/>
        <xdr:cNvSpPr/>
      </xdr:nvSpPr>
      <xdr:spPr>
        <a:xfrm>
          <a:off x="3048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84853</xdr:rowOff>
    </xdr:from>
    <xdr:ext cx="762000" cy="259045"/>
    <xdr:sp macro="" textlink="">
      <xdr:nvSpPr>
        <xdr:cNvPr id="387" name="テキスト ボックス 386"/>
        <xdr:cNvSpPr txBox="1"/>
      </xdr:nvSpPr>
      <xdr:spPr>
        <a:xfrm>
          <a:off x="2717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133350</xdr:rowOff>
    </xdr:from>
    <xdr:to>
      <xdr:col>11</xdr:col>
      <xdr:colOff>60325</xdr:colOff>
      <xdr:row>78</xdr:row>
      <xdr:rowOff>63500</xdr:rowOff>
    </xdr:to>
    <xdr:sp macro="" textlink="">
      <xdr:nvSpPr>
        <xdr:cNvPr id="388" name="楕円 387"/>
        <xdr:cNvSpPr/>
      </xdr:nvSpPr>
      <xdr:spPr>
        <a:xfrm>
          <a:off x="2159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48277</xdr:rowOff>
    </xdr:from>
    <xdr:ext cx="762000" cy="259045"/>
    <xdr:sp macro="" textlink="">
      <xdr:nvSpPr>
        <xdr:cNvPr id="389" name="テキスト ボックス 388"/>
        <xdr:cNvSpPr txBox="1"/>
      </xdr:nvSpPr>
      <xdr:spPr>
        <a:xfrm>
          <a:off x="1828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30480</xdr:rowOff>
    </xdr:from>
    <xdr:to>
      <xdr:col>6</xdr:col>
      <xdr:colOff>171450</xdr:colOff>
      <xdr:row>78</xdr:row>
      <xdr:rowOff>132080</xdr:rowOff>
    </xdr:to>
    <xdr:sp macro="" textlink="">
      <xdr:nvSpPr>
        <xdr:cNvPr id="390" name="楕円 389"/>
        <xdr:cNvSpPr/>
      </xdr:nvSpPr>
      <xdr:spPr>
        <a:xfrm>
          <a:off x="1270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116857</xdr:rowOff>
    </xdr:from>
    <xdr:ext cx="762000" cy="259045"/>
    <xdr:sp macro="" textlink="">
      <xdr:nvSpPr>
        <xdr:cNvPr id="391" name="テキスト ボックス 390"/>
        <xdr:cNvSpPr txBox="1"/>
      </xdr:nvSpPr>
      <xdr:spPr>
        <a:xfrm>
          <a:off x="939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latin typeface="+mn-lt"/>
              <a:ea typeface="+mn-ea"/>
              <a:cs typeface="+mn-cs"/>
            </a:rPr>
            <a:t>類似団体平均に比して</a:t>
          </a:r>
          <a:r>
            <a:rPr kumimoji="1" lang="ja-JP" altLang="en-US" sz="1100">
              <a:solidFill>
                <a:sysClr val="windowText" lastClr="000000"/>
              </a:solidFill>
              <a:latin typeface="+mn-lt"/>
              <a:ea typeface="+mn-ea"/>
              <a:cs typeface="+mn-cs"/>
            </a:rPr>
            <a:t>８</a:t>
          </a:r>
          <a:r>
            <a:rPr kumimoji="1" lang="ja-JP" altLang="ja-JP" sz="1100">
              <a:solidFill>
                <a:sysClr val="windowText" lastClr="000000"/>
              </a:solidFill>
              <a:latin typeface="+mn-lt"/>
              <a:ea typeface="+mn-ea"/>
              <a:cs typeface="+mn-cs"/>
            </a:rPr>
            <a:t>．</a:t>
          </a:r>
          <a:r>
            <a:rPr kumimoji="1" lang="ja-JP" altLang="en-US" sz="1100">
              <a:solidFill>
                <a:sysClr val="windowText" lastClr="000000"/>
              </a:solidFill>
              <a:latin typeface="+mn-lt"/>
              <a:ea typeface="+mn-ea"/>
              <a:cs typeface="+mn-cs"/>
            </a:rPr>
            <a:t>０</a:t>
          </a:r>
          <a:r>
            <a:rPr kumimoji="1" lang="ja-JP" altLang="ja-JP" sz="1100">
              <a:solidFill>
                <a:sysClr val="windowText" lastClr="000000"/>
              </a:solidFill>
              <a:latin typeface="+mn-lt"/>
              <a:ea typeface="+mn-ea"/>
              <a:cs typeface="+mn-cs"/>
            </a:rPr>
            <a:t>ポイント下回っている。</a:t>
          </a:r>
          <a:endParaRPr kumimoji="1" lang="en-US" altLang="ja-JP" sz="1100">
            <a:solidFill>
              <a:sysClr val="windowText" lastClr="000000"/>
            </a:solidFill>
            <a:latin typeface="+mn-lt"/>
            <a:ea typeface="+mn-ea"/>
            <a:cs typeface="+mn-cs"/>
          </a:endParaRPr>
        </a:p>
        <a:p>
          <a:r>
            <a:rPr kumimoji="1" lang="ja-JP" altLang="ja-JP" sz="1100">
              <a:solidFill>
                <a:sysClr val="windowText" lastClr="000000"/>
              </a:solidFill>
              <a:latin typeface="+mn-lt"/>
              <a:ea typeface="+mn-ea"/>
              <a:cs typeface="+mn-cs"/>
            </a:rPr>
            <a:t>補助費以外は類似団体より低い比率となっていることから、補助費等の改善が重要な課題となっている。今後は、金額が多額となっている公営企業の基準外繰出金の削減に努める。</a:t>
          </a:r>
          <a:endParaRPr kumimoji="1" lang="en-US" altLang="ja-JP" sz="1100">
            <a:solidFill>
              <a:sysClr val="windowText" lastClr="000000"/>
            </a:solidFill>
            <a:latin typeface="+mn-lt"/>
            <a:ea typeface="+mn-ea"/>
            <a:cs typeface="+mn-cs"/>
          </a:endParaRPr>
        </a:p>
        <a:p>
          <a:r>
            <a:rPr kumimoji="1" lang="ja-JP" altLang="ja-JP" sz="1100">
              <a:solidFill>
                <a:sysClr val="windowText" lastClr="000000"/>
              </a:solidFill>
              <a:latin typeface="+mn-lt"/>
              <a:ea typeface="+mn-ea"/>
              <a:cs typeface="+mn-cs"/>
            </a:rPr>
            <a:t>また、保育園関連経費、公共施設維持管理経費等も指標改善の重しとなっていると考えられる。これらは、市民生活に直結する経費であり、単純な経費削減は困難であるが縮減に向け努力する。</a:t>
          </a:r>
          <a:endParaRPr kumimoji="1" lang="en-US" altLang="ja-JP" sz="1100">
            <a:solidFill>
              <a:sysClr val="windowText" lastClr="000000"/>
            </a:solidFill>
            <a:latin typeface="+mn-lt"/>
            <a:ea typeface="+mn-ea"/>
            <a:cs typeface="+mn-cs"/>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33274</xdr:rowOff>
    </xdr:from>
    <xdr:to>
      <xdr:col>82</xdr:col>
      <xdr:colOff>107950</xdr:colOff>
      <xdr:row>81</xdr:row>
      <xdr:rowOff>133858</xdr:rowOff>
    </xdr:to>
    <xdr:cxnSp macro="">
      <xdr:nvCxnSpPr>
        <xdr:cNvPr id="417" name="直線コネクタ 416"/>
        <xdr:cNvCxnSpPr/>
      </xdr:nvCxnSpPr>
      <xdr:spPr>
        <a:xfrm flipV="1">
          <a:off x="16510000" y="12892024"/>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105935</xdr:rowOff>
    </xdr:from>
    <xdr:ext cx="762000" cy="259045"/>
    <xdr:sp macro="" textlink="">
      <xdr:nvSpPr>
        <xdr:cNvPr id="418" name="公債費以外最小値テキスト"/>
        <xdr:cNvSpPr txBox="1"/>
      </xdr:nvSpPr>
      <xdr:spPr>
        <a:xfrm>
          <a:off x="16598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133858</xdr:rowOff>
    </xdr:from>
    <xdr:to>
      <xdr:col>82</xdr:col>
      <xdr:colOff>196850</xdr:colOff>
      <xdr:row>81</xdr:row>
      <xdr:rowOff>133858</xdr:rowOff>
    </xdr:to>
    <xdr:cxnSp macro="">
      <xdr:nvCxnSpPr>
        <xdr:cNvPr id="419" name="直線コネクタ 418"/>
        <xdr:cNvCxnSpPr/>
      </xdr:nvCxnSpPr>
      <xdr:spPr>
        <a:xfrm>
          <a:off x="16421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119651</xdr:rowOff>
    </xdr:from>
    <xdr:ext cx="762000" cy="259045"/>
    <xdr:sp macro="" textlink="">
      <xdr:nvSpPr>
        <xdr:cNvPr id="420" name="公債費以外最大値テキスト"/>
        <xdr:cNvSpPr txBox="1"/>
      </xdr:nvSpPr>
      <xdr:spPr>
        <a:xfrm>
          <a:off x="16598900" y="126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33274</xdr:rowOff>
    </xdr:from>
    <xdr:to>
      <xdr:col>82</xdr:col>
      <xdr:colOff>196850</xdr:colOff>
      <xdr:row>75</xdr:row>
      <xdr:rowOff>33274</xdr:rowOff>
    </xdr:to>
    <xdr:cxnSp macro="">
      <xdr:nvCxnSpPr>
        <xdr:cNvPr id="421" name="直線コネクタ 420"/>
        <xdr:cNvCxnSpPr/>
      </xdr:nvCxnSpPr>
      <xdr:spPr>
        <a:xfrm>
          <a:off x="16421100" y="1289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74422</xdr:rowOff>
    </xdr:from>
    <xdr:to>
      <xdr:col>82</xdr:col>
      <xdr:colOff>107950</xdr:colOff>
      <xdr:row>75</xdr:row>
      <xdr:rowOff>156718</xdr:rowOff>
    </xdr:to>
    <xdr:cxnSp macro="">
      <xdr:nvCxnSpPr>
        <xdr:cNvPr id="422" name="直線コネクタ 421"/>
        <xdr:cNvCxnSpPr/>
      </xdr:nvCxnSpPr>
      <xdr:spPr>
        <a:xfrm flipV="1">
          <a:off x="15671800" y="12933172"/>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18559</xdr:rowOff>
    </xdr:from>
    <xdr:ext cx="762000" cy="259045"/>
    <xdr:sp macro="" textlink="">
      <xdr:nvSpPr>
        <xdr:cNvPr id="423" name="公債費以外平均値テキスト"/>
        <xdr:cNvSpPr txBox="1"/>
      </xdr:nvSpPr>
      <xdr:spPr>
        <a:xfrm>
          <a:off x="16598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46482</xdr:rowOff>
    </xdr:from>
    <xdr:to>
      <xdr:col>82</xdr:col>
      <xdr:colOff>158750</xdr:colOff>
      <xdr:row>77</xdr:row>
      <xdr:rowOff>148082</xdr:rowOff>
    </xdr:to>
    <xdr:sp macro="" textlink="">
      <xdr:nvSpPr>
        <xdr:cNvPr id="424" name="フローチャート: 判断 423"/>
        <xdr:cNvSpPr/>
      </xdr:nvSpPr>
      <xdr:spPr>
        <a:xfrm>
          <a:off x="16459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113284</xdr:rowOff>
    </xdr:from>
    <xdr:to>
      <xdr:col>78</xdr:col>
      <xdr:colOff>69850</xdr:colOff>
      <xdr:row>75</xdr:row>
      <xdr:rowOff>156718</xdr:rowOff>
    </xdr:to>
    <xdr:cxnSp macro="">
      <xdr:nvCxnSpPr>
        <xdr:cNvPr id="425" name="直線コネクタ 424"/>
        <xdr:cNvCxnSpPr/>
      </xdr:nvCxnSpPr>
      <xdr:spPr>
        <a:xfrm>
          <a:off x="14782800" y="12800584"/>
          <a:ext cx="8890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41911</xdr:rowOff>
    </xdr:from>
    <xdr:to>
      <xdr:col>78</xdr:col>
      <xdr:colOff>120650</xdr:colOff>
      <xdr:row>77</xdr:row>
      <xdr:rowOff>143511</xdr:rowOff>
    </xdr:to>
    <xdr:sp macro="" textlink="">
      <xdr:nvSpPr>
        <xdr:cNvPr id="426" name="フローチャート: 判断 425"/>
        <xdr:cNvSpPr/>
      </xdr:nvSpPr>
      <xdr:spPr>
        <a:xfrm>
          <a:off x="15621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128288</xdr:rowOff>
    </xdr:from>
    <xdr:ext cx="736600" cy="259045"/>
    <xdr:sp macro="" textlink="">
      <xdr:nvSpPr>
        <xdr:cNvPr id="427" name="テキスト ボックス 426"/>
        <xdr:cNvSpPr txBox="1"/>
      </xdr:nvSpPr>
      <xdr:spPr>
        <a:xfrm>
          <a:off x="15290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3556</xdr:rowOff>
    </xdr:from>
    <xdr:to>
      <xdr:col>73</xdr:col>
      <xdr:colOff>180975</xdr:colOff>
      <xdr:row>74</xdr:row>
      <xdr:rowOff>113284</xdr:rowOff>
    </xdr:to>
    <xdr:cxnSp macro="">
      <xdr:nvCxnSpPr>
        <xdr:cNvPr id="428" name="直線コネクタ 427"/>
        <xdr:cNvCxnSpPr/>
      </xdr:nvCxnSpPr>
      <xdr:spPr>
        <a:xfrm>
          <a:off x="13893800" y="1269085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19050</xdr:rowOff>
    </xdr:from>
    <xdr:to>
      <xdr:col>74</xdr:col>
      <xdr:colOff>31750</xdr:colOff>
      <xdr:row>77</xdr:row>
      <xdr:rowOff>120650</xdr:rowOff>
    </xdr:to>
    <xdr:sp macro="" textlink="">
      <xdr:nvSpPr>
        <xdr:cNvPr id="429" name="フローチャート: 判断 428"/>
        <xdr:cNvSpPr/>
      </xdr:nvSpPr>
      <xdr:spPr>
        <a:xfrm>
          <a:off x="14732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105427</xdr:rowOff>
    </xdr:from>
    <xdr:ext cx="762000" cy="259045"/>
    <xdr:sp macro="" textlink="">
      <xdr:nvSpPr>
        <xdr:cNvPr id="430" name="テキスト ボックス 429"/>
        <xdr:cNvSpPr txBox="1"/>
      </xdr:nvSpPr>
      <xdr:spPr>
        <a:xfrm>
          <a:off x="14401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3556</xdr:rowOff>
    </xdr:from>
    <xdr:to>
      <xdr:col>69</xdr:col>
      <xdr:colOff>92075</xdr:colOff>
      <xdr:row>74</xdr:row>
      <xdr:rowOff>8128</xdr:rowOff>
    </xdr:to>
    <xdr:cxnSp macro="">
      <xdr:nvCxnSpPr>
        <xdr:cNvPr id="431" name="直線コネクタ 430"/>
        <xdr:cNvCxnSpPr/>
      </xdr:nvCxnSpPr>
      <xdr:spPr>
        <a:xfrm flipV="1">
          <a:off x="13004800" y="126908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85344</xdr:rowOff>
    </xdr:from>
    <xdr:to>
      <xdr:col>69</xdr:col>
      <xdr:colOff>142875</xdr:colOff>
      <xdr:row>77</xdr:row>
      <xdr:rowOff>15494</xdr:rowOff>
    </xdr:to>
    <xdr:sp macro="" textlink="">
      <xdr:nvSpPr>
        <xdr:cNvPr id="432" name="フローチャート: 判断 431"/>
        <xdr:cNvSpPr/>
      </xdr:nvSpPr>
      <xdr:spPr>
        <a:xfrm>
          <a:off x="13843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271</xdr:rowOff>
    </xdr:from>
    <xdr:ext cx="762000" cy="259045"/>
    <xdr:sp macro="" textlink="">
      <xdr:nvSpPr>
        <xdr:cNvPr id="433" name="テキスト ボックス 432"/>
        <xdr:cNvSpPr txBox="1"/>
      </xdr:nvSpPr>
      <xdr:spPr>
        <a:xfrm>
          <a:off x="13512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147065</xdr:rowOff>
    </xdr:from>
    <xdr:to>
      <xdr:col>65</xdr:col>
      <xdr:colOff>53975</xdr:colOff>
      <xdr:row>76</xdr:row>
      <xdr:rowOff>77215</xdr:rowOff>
    </xdr:to>
    <xdr:sp macro="" textlink="">
      <xdr:nvSpPr>
        <xdr:cNvPr id="434" name="フローチャート: 判断 433"/>
        <xdr:cNvSpPr/>
      </xdr:nvSpPr>
      <xdr:spPr>
        <a:xfrm>
          <a:off x="12954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61992</xdr:rowOff>
    </xdr:from>
    <xdr:ext cx="762000" cy="259045"/>
    <xdr:sp macro="" textlink="">
      <xdr:nvSpPr>
        <xdr:cNvPr id="435" name="テキスト ボックス 434"/>
        <xdr:cNvSpPr txBox="1"/>
      </xdr:nvSpPr>
      <xdr:spPr>
        <a:xfrm>
          <a:off x="12623800" y="1309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23622</xdr:rowOff>
    </xdr:from>
    <xdr:to>
      <xdr:col>82</xdr:col>
      <xdr:colOff>158750</xdr:colOff>
      <xdr:row>75</xdr:row>
      <xdr:rowOff>125222</xdr:rowOff>
    </xdr:to>
    <xdr:sp macro="" textlink="">
      <xdr:nvSpPr>
        <xdr:cNvPr id="441" name="楕円 440"/>
        <xdr:cNvSpPr/>
      </xdr:nvSpPr>
      <xdr:spPr>
        <a:xfrm>
          <a:off x="164592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103649</xdr:rowOff>
    </xdr:from>
    <xdr:ext cx="762000" cy="259045"/>
    <xdr:sp macro="" textlink="">
      <xdr:nvSpPr>
        <xdr:cNvPr id="442" name="公債費以外該当値テキスト"/>
        <xdr:cNvSpPr txBox="1"/>
      </xdr:nvSpPr>
      <xdr:spPr>
        <a:xfrm>
          <a:off x="16598900" y="1279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105918</xdr:rowOff>
    </xdr:from>
    <xdr:to>
      <xdr:col>78</xdr:col>
      <xdr:colOff>120650</xdr:colOff>
      <xdr:row>76</xdr:row>
      <xdr:rowOff>36069</xdr:rowOff>
    </xdr:to>
    <xdr:sp macro="" textlink="">
      <xdr:nvSpPr>
        <xdr:cNvPr id="443" name="楕円 442"/>
        <xdr:cNvSpPr/>
      </xdr:nvSpPr>
      <xdr:spPr>
        <a:xfrm>
          <a:off x="15621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46245</xdr:rowOff>
    </xdr:from>
    <xdr:ext cx="736600" cy="259045"/>
    <xdr:sp macro="" textlink="">
      <xdr:nvSpPr>
        <xdr:cNvPr id="444" name="テキスト ボックス 443"/>
        <xdr:cNvSpPr txBox="1"/>
      </xdr:nvSpPr>
      <xdr:spPr>
        <a:xfrm>
          <a:off x="15290800" y="12733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62484</xdr:rowOff>
    </xdr:from>
    <xdr:to>
      <xdr:col>74</xdr:col>
      <xdr:colOff>31750</xdr:colOff>
      <xdr:row>74</xdr:row>
      <xdr:rowOff>164084</xdr:rowOff>
    </xdr:to>
    <xdr:sp macro="" textlink="">
      <xdr:nvSpPr>
        <xdr:cNvPr id="445" name="楕円 444"/>
        <xdr:cNvSpPr/>
      </xdr:nvSpPr>
      <xdr:spPr>
        <a:xfrm>
          <a:off x="14732000" y="1274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2811</xdr:rowOff>
    </xdr:from>
    <xdr:ext cx="762000" cy="259045"/>
    <xdr:sp macro="" textlink="">
      <xdr:nvSpPr>
        <xdr:cNvPr id="446" name="テキスト ボックス 445"/>
        <xdr:cNvSpPr txBox="1"/>
      </xdr:nvSpPr>
      <xdr:spPr>
        <a:xfrm>
          <a:off x="14401800" y="1251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124206</xdr:rowOff>
    </xdr:from>
    <xdr:to>
      <xdr:col>69</xdr:col>
      <xdr:colOff>142875</xdr:colOff>
      <xdr:row>74</xdr:row>
      <xdr:rowOff>54356</xdr:rowOff>
    </xdr:to>
    <xdr:sp macro="" textlink="">
      <xdr:nvSpPr>
        <xdr:cNvPr id="447" name="楕円 446"/>
        <xdr:cNvSpPr/>
      </xdr:nvSpPr>
      <xdr:spPr>
        <a:xfrm>
          <a:off x="13843000" y="1264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64533</xdr:rowOff>
    </xdr:from>
    <xdr:ext cx="762000" cy="259045"/>
    <xdr:sp macro="" textlink="">
      <xdr:nvSpPr>
        <xdr:cNvPr id="448" name="テキスト ボックス 447"/>
        <xdr:cNvSpPr txBox="1"/>
      </xdr:nvSpPr>
      <xdr:spPr>
        <a:xfrm>
          <a:off x="13512800" y="1240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128778</xdr:rowOff>
    </xdr:from>
    <xdr:to>
      <xdr:col>65</xdr:col>
      <xdr:colOff>53975</xdr:colOff>
      <xdr:row>74</xdr:row>
      <xdr:rowOff>58928</xdr:rowOff>
    </xdr:to>
    <xdr:sp macro="" textlink="">
      <xdr:nvSpPr>
        <xdr:cNvPr id="449" name="楕円 448"/>
        <xdr:cNvSpPr/>
      </xdr:nvSpPr>
      <xdr:spPr>
        <a:xfrm>
          <a:off x="12954000" y="1264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69105</xdr:rowOff>
    </xdr:from>
    <xdr:ext cx="762000" cy="259045"/>
    <xdr:sp macro="" textlink="">
      <xdr:nvSpPr>
        <xdr:cNvPr id="450" name="テキスト ボックス 449"/>
        <xdr:cNvSpPr txBox="1"/>
      </xdr:nvSpPr>
      <xdr:spPr>
        <a:xfrm>
          <a:off x="12623800" y="1241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富山県南砺市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44094</xdr:rowOff>
    </xdr:from>
    <xdr:to>
      <xdr:col>29</xdr:col>
      <xdr:colOff>127000</xdr:colOff>
      <xdr:row>20</xdr:row>
      <xdr:rowOff>17446</xdr:rowOff>
    </xdr:to>
    <xdr:cxnSp macro="">
      <xdr:nvCxnSpPr>
        <xdr:cNvPr id="47" name="直線コネクタ 46"/>
        <xdr:cNvCxnSpPr/>
      </xdr:nvCxnSpPr>
      <xdr:spPr bwMode="auto">
        <a:xfrm flipV="1">
          <a:off x="5651500" y="2149119"/>
          <a:ext cx="0" cy="13449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160973</xdr:rowOff>
    </xdr:from>
    <xdr:ext cx="762000" cy="259045"/>
    <xdr:sp macro="" textlink="">
      <xdr:nvSpPr>
        <xdr:cNvPr id="48" name="人口1人当たり決算額の推移最小値テキスト130"/>
        <xdr:cNvSpPr txBox="1"/>
      </xdr:nvSpPr>
      <xdr:spPr>
        <a:xfrm>
          <a:off x="5740400" y="346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17446</xdr:rowOff>
    </xdr:from>
    <xdr:to>
      <xdr:col>30</xdr:col>
      <xdr:colOff>25400</xdr:colOff>
      <xdr:row>20</xdr:row>
      <xdr:rowOff>17446</xdr:rowOff>
    </xdr:to>
    <xdr:cxnSp macro="">
      <xdr:nvCxnSpPr>
        <xdr:cNvPr id="49" name="直線コネクタ 48"/>
        <xdr:cNvCxnSpPr/>
      </xdr:nvCxnSpPr>
      <xdr:spPr bwMode="auto">
        <a:xfrm>
          <a:off x="5562600" y="34940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130471</xdr:rowOff>
    </xdr:from>
    <xdr:ext cx="762000" cy="259045"/>
    <xdr:sp macro="" textlink="">
      <xdr:nvSpPr>
        <xdr:cNvPr id="50" name="人口1人当たり決算額の推移最大値テキスト130"/>
        <xdr:cNvSpPr txBox="1"/>
      </xdr:nvSpPr>
      <xdr:spPr>
        <a:xfrm>
          <a:off x="5740400" y="189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44094</xdr:rowOff>
    </xdr:from>
    <xdr:to>
      <xdr:col>30</xdr:col>
      <xdr:colOff>25400</xdr:colOff>
      <xdr:row>12</xdr:row>
      <xdr:rowOff>44094</xdr:rowOff>
    </xdr:to>
    <xdr:cxnSp macro="">
      <xdr:nvCxnSpPr>
        <xdr:cNvPr id="51" name="直線コネクタ 50"/>
        <xdr:cNvCxnSpPr/>
      </xdr:nvCxnSpPr>
      <xdr:spPr bwMode="auto">
        <a:xfrm>
          <a:off x="5562600" y="214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144303</xdr:rowOff>
    </xdr:from>
    <xdr:to>
      <xdr:col>29</xdr:col>
      <xdr:colOff>127000</xdr:colOff>
      <xdr:row>14</xdr:row>
      <xdr:rowOff>83952</xdr:rowOff>
    </xdr:to>
    <xdr:cxnSp macro="">
      <xdr:nvCxnSpPr>
        <xdr:cNvPr id="52" name="直線コネクタ 51"/>
        <xdr:cNvCxnSpPr/>
      </xdr:nvCxnSpPr>
      <xdr:spPr bwMode="auto">
        <a:xfrm flipV="1">
          <a:off x="5003800" y="2420778"/>
          <a:ext cx="647700" cy="1110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4021</xdr:rowOff>
    </xdr:from>
    <xdr:ext cx="762000" cy="259045"/>
    <xdr:sp macro="" textlink="">
      <xdr:nvSpPr>
        <xdr:cNvPr id="53" name="人口1人当たり決算額の推移平均値テキスト130"/>
        <xdr:cNvSpPr txBox="1"/>
      </xdr:nvSpPr>
      <xdr:spPr>
        <a:xfrm>
          <a:off x="5740400" y="2966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31944</xdr:rowOff>
    </xdr:from>
    <xdr:to>
      <xdr:col>29</xdr:col>
      <xdr:colOff>177800</xdr:colOff>
      <xdr:row>17</xdr:row>
      <xdr:rowOff>133544</xdr:rowOff>
    </xdr:to>
    <xdr:sp macro="" textlink="">
      <xdr:nvSpPr>
        <xdr:cNvPr id="54" name="フローチャート: 判断 53"/>
        <xdr:cNvSpPr/>
      </xdr:nvSpPr>
      <xdr:spPr bwMode="auto">
        <a:xfrm>
          <a:off x="56007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83952</xdr:rowOff>
    </xdr:from>
    <xdr:to>
      <xdr:col>26</xdr:col>
      <xdr:colOff>50800</xdr:colOff>
      <xdr:row>14</xdr:row>
      <xdr:rowOff>105114</xdr:rowOff>
    </xdr:to>
    <xdr:cxnSp macro="">
      <xdr:nvCxnSpPr>
        <xdr:cNvPr id="55" name="直線コネクタ 54"/>
        <xdr:cNvCxnSpPr/>
      </xdr:nvCxnSpPr>
      <xdr:spPr bwMode="auto">
        <a:xfrm flipV="1">
          <a:off x="4305300" y="2531877"/>
          <a:ext cx="698500" cy="211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49563</xdr:rowOff>
    </xdr:from>
    <xdr:to>
      <xdr:col>26</xdr:col>
      <xdr:colOff>101600</xdr:colOff>
      <xdr:row>17</xdr:row>
      <xdr:rowOff>151163</xdr:rowOff>
    </xdr:to>
    <xdr:sp macro="" textlink="">
      <xdr:nvSpPr>
        <xdr:cNvPr id="56" name="フローチャート: 判断 55"/>
        <xdr:cNvSpPr/>
      </xdr:nvSpPr>
      <xdr:spPr bwMode="auto">
        <a:xfrm>
          <a:off x="4953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135940</xdr:rowOff>
    </xdr:from>
    <xdr:ext cx="736600" cy="259045"/>
    <xdr:sp macro="" textlink="">
      <xdr:nvSpPr>
        <xdr:cNvPr id="57" name="テキスト ボックス 56"/>
        <xdr:cNvSpPr txBox="1"/>
      </xdr:nvSpPr>
      <xdr:spPr>
        <a:xfrm>
          <a:off x="4622800" y="3098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105114</xdr:rowOff>
    </xdr:from>
    <xdr:to>
      <xdr:col>22</xdr:col>
      <xdr:colOff>114300</xdr:colOff>
      <xdr:row>14</xdr:row>
      <xdr:rowOff>153398</xdr:rowOff>
    </xdr:to>
    <xdr:cxnSp macro="">
      <xdr:nvCxnSpPr>
        <xdr:cNvPr id="58" name="直線コネクタ 57"/>
        <xdr:cNvCxnSpPr/>
      </xdr:nvCxnSpPr>
      <xdr:spPr bwMode="auto">
        <a:xfrm flipV="1">
          <a:off x="3606800" y="2553039"/>
          <a:ext cx="698500" cy="482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63981</xdr:rowOff>
    </xdr:from>
    <xdr:to>
      <xdr:col>22</xdr:col>
      <xdr:colOff>165100</xdr:colOff>
      <xdr:row>17</xdr:row>
      <xdr:rowOff>165581</xdr:rowOff>
    </xdr:to>
    <xdr:sp macro="" textlink="">
      <xdr:nvSpPr>
        <xdr:cNvPr id="59" name="フローチャート: 判断 58"/>
        <xdr:cNvSpPr/>
      </xdr:nvSpPr>
      <xdr:spPr bwMode="auto">
        <a:xfrm>
          <a:off x="4254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150358</xdr:rowOff>
    </xdr:from>
    <xdr:ext cx="762000" cy="259045"/>
    <xdr:sp macro="" textlink="">
      <xdr:nvSpPr>
        <xdr:cNvPr id="60" name="テキスト ボックス 59"/>
        <xdr:cNvSpPr txBox="1"/>
      </xdr:nvSpPr>
      <xdr:spPr>
        <a:xfrm>
          <a:off x="3924300" y="311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101391</xdr:rowOff>
    </xdr:from>
    <xdr:to>
      <xdr:col>18</xdr:col>
      <xdr:colOff>177800</xdr:colOff>
      <xdr:row>14</xdr:row>
      <xdr:rowOff>153398</xdr:rowOff>
    </xdr:to>
    <xdr:cxnSp macro="">
      <xdr:nvCxnSpPr>
        <xdr:cNvPr id="61" name="直線コネクタ 60"/>
        <xdr:cNvCxnSpPr/>
      </xdr:nvCxnSpPr>
      <xdr:spPr bwMode="auto">
        <a:xfrm>
          <a:off x="2908300" y="2549316"/>
          <a:ext cx="698500" cy="520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73876</xdr:rowOff>
    </xdr:from>
    <xdr:to>
      <xdr:col>19</xdr:col>
      <xdr:colOff>38100</xdr:colOff>
      <xdr:row>18</xdr:row>
      <xdr:rowOff>4026</xdr:rowOff>
    </xdr:to>
    <xdr:sp macro="" textlink="">
      <xdr:nvSpPr>
        <xdr:cNvPr id="62" name="フローチャート: 判断 61"/>
        <xdr:cNvSpPr/>
      </xdr:nvSpPr>
      <xdr:spPr bwMode="auto">
        <a:xfrm>
          <a:off x="35560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160253</xdr:rowOff>
    </xdr:from>
    <xdr:ext cx="762000" cy="259045"/>
    <xdr:sp macro="" textlink="">
      <xdr:nvSpPr>
        <xdr:cNvPr id="63" name="テキスト ボックス 62"/>
        <xdr:cNvSpPr txBox="1"/>
      </xdr:nvSpPr>
      <xdr:spPr>
        <a:xfrm>
          <a:off x="3225800" y="3122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141199</xdr:rowOff>
    </xdr:from>
    <xdr:to>
      <xdr:col>15</xdr:col>
      <xdr:colOff>101600</xdr:colOff>
      <xdr:row>17</xdr:row>
      <xdr:rowOff>71349</xdr:rowOff>
    </xdr:to>
    <xdr:sp macro="" textlink="">
      <xdr:nvSpPr>
        <xdr:cNvPr id="64" name="フローチャート: 判断 63"/>
        <xdr:cNvSpPr/>
      </xdr:nvSpPr>
      <xdr:spPr bwMode="auto">
        <a:xfrm>
          <a:off x="2857500" y="2932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56126</xdr:rowOff>
    </xdr:from>
    <xdr:ext cx="762000" cy="259045"/>
    <xdr:sp macro="" textlink="">
      <xdr:nvSpPr>
        <xdr:cNvPr id="65" name="テキスト ボックス 64"/>
        <xdr:cNvSpPr txBox="1"/>
      </xdr:nvSpPr>
      <xdr:spPr>
        <a:xfrm>
          <a:off x="2527300" y="3018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93503</xdr:rowOff>
    </xdr:from>
    <xdr:to>
      <xdr:col>29</xdr:col>
      <xdr:colOff>177800</xdr:colOff>
      <xdr:row>14</xdr:row>
      <xdr:rowOff>23653</xdr:rowOff>
    </xdr:to>
    <xdr:sp macro="" textlink="">
      <xdr:nvSpPr>
        <xdr:cNvPr id="71" name="楕円 70"/>
        <xdr:cNvSpPr/>
      </xdr:nvSpPr>
      <xdr:spPr bwMode="auto">
        <a:xfrm>
          <a:off x="5600700" y="23699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110030</xdr:rowOff>
    </xdr:from>
    <xdr:ext cx="762000" cy="259045"/>
    <xdr:sp macro="" textlink="">
      <xdr:nvSpPr>
        <xdr:cNvPr id="72" name="人口1人当たり決算額の推移該当値テキスト130"/>
        <xdr:cNvSpPr txBox="1"/>
      </xdr:nvSpPr>
      <xdr:spPr>
        <a:xfrm>
          <a:off x="5740400" y="221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33152</xdr:rowOff>
    </xdr:from>
    <xdr:to>
      <xdr:col>26</xdr:col>
      <xdr:colOff>101600</xdr:colOff>
      <xdr:row>14</xdr:row>
      <xdr:rowOff>134752</xdr:rowOff>
    </xdr:to>
    <xdr:sp macro="" textlink="">
      <xdr:nvSpPr>
        <xdr:cNvPr id="73" name="楕円 72"/>
        <xdr:cNvSpPr/>
      </xdr:nvSpPr>
      <xdr:spPr bwMode="auto">
        <a:xfrm>
          <a:off x="4953000" y="24810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144929</xdr:rowOff>
    </xdr:from>
    <xdr:ext cx="736600" cy="259045"/>
    <xdr:sp macro="" textlink="">
      <xdr:nvSpPr>
        <xdr:cNvPr id="74" name="テキスト ボックス 73"/>
        <xdr:cNvSpPr txBox="1"/>
      </xdr:nvSpPr>
      <xdr:spPr>
        <a:xfrm>
          <a:off x="4622800" y="2249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54314</xdr:rowOff>
    </xdr:from>
    <xdr:to>
      <xdr:col>22</xdr:col>
      <xdr:colOff>165100</xdr:colOff>
      <xdr:row>14</xdr:row>
      <xdr:rowOff>155914</xdr:rowOff>
    </xdr:to>
    <xdr:sp macro="" textlink="">
      <xdr:nvSpPr>
        <xdr:cNvPr id="75" name="楕円 74"/>
        <xdr:cNvSpPr/>
      </xdr:nvSpPr>
      <xdr:spPr bwMode="auto">
        <a:xfrm>
          <a:off x="4254500" y="25022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166091</xdr:rowOff>
    </xdr:from>
    <xdr:ext cx="762000" cy="259045"/>
    <xdr:sp macro="" textlink="">
      <xdr:nvSpPr>
        <xdr:cNvPr id="76" name="テキスト ボックス 75"/>
        <xdr:cNvSpPr txBox="1"/>
      </xdr:nvSpPr>
      <xdr:spPr>
        <a:xfrm>
          <a:off x="3924300" y="2271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102598</xdr:rowOff>
    </xdr:from>
    <xdr:to>
      <xdr:col>19</xdr:col>
      <xdr:colOff>38100</xdr:colOff>
      <xdr:row>15</xdr:row>
      <xdr:rowOff>32748</xdr:rowOff>
    </xdr:to>
    <xdr:sp macro="" textlink="">
      <xdr:nvSpPr>
        <xdr:cNvPr id="77" name="楕円 76"/>
        <xdr:cNvSpPr/>
      </xdr:nvSpPr>
      <xdr:spPr bwMode="auto">
        <a:xfrm>
          <a:off x="3556000" y="2550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42925</xdr:rowOff>
    </xdr:from>
    <xdr:ext cx="762000" cy="259045"/>
    <xdr:sp macro="" textlink="">
      <xdr:nvSpPr>
        <xdr:cNvPr id="78" name="テキスト ボックス 77"/>
        <xdr:cNvSpPr txBox="1"/>
      </xdr:nvSpPr>
      <xdr:spPr>
        <a:xfrm>
          <a:off x="3225800" y="2319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50591</xdr:rowOff>
    </xdr:from>
    <xdr:to>
      <xdr:col>15</xdr:col>
      <xdr:colOff>101600</xdr:colOff>
      <xdr:row>14</xdr:row>
      <xdr:rowOff>152191</xdr:rowOff>
    </xdr:to>
    <xdr:sp macro="" textlink="">
      <xdr:nvSpPr>
        <xdr:cNvPr id="79" name="楕円 78"/>
        <xdr:cNvSpPr/>
      </xdr:nvSpPr>
      <xdr:spPr bwMode="auto">
        <a:xfrm>
          <a:off x="2857500" y="24985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162368</xdr:rowOff>
    </xdr:from>
    <xdr:ext cx="762000" cy="259045"/>
    <xdr:sp macro="" textlink="">
      <xdr:nvSpPr>
        <xdr:cNvPr id="80" name="テキスト ボックス 79"/>
        <xdr:cNvSpPr txBox="1"/>
      </xdr:nvSpPr>
      <xdr:spPr>
        <a:xfrm>
          <a:off x="2527300" y="2267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178109</xdr:rowOff>
    </xdr:from>
    <xdr:to>
      <xdr:col>29</xdr:col>
      <xdr:colOff>127000</xdr:colOff>
      <xdr:row>37</xdr:row>
      <xdr:rowOff>316085</xdr:rowOff>
    </xdr:to>
    <xdr:cxnSp macro="">
      <xdr:nvCxnSpPr>
        <xdr:cNvPr id="110" name="直線コネクタ 109"/>
        <xdr:cNvCxnSpPr/>
      </xdr:nvCxnSpPr>
      <xdr:spPr bwMode="auto">
        <a:xfrm flipV="1">
          <a:off x="5651500" y="6102659"/>
          <a:ext cx="0" cy="13381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288162</xdr:rowOff>
    </xdr:from>
    <xdr:ext cx="762000" cy="259045"/>
    <xdr:sp macro="" textlink="">
      <xdr:nvSpPr>
        <xdr:cNvPr id="111" name="人口1人当たり決算額の推移最小値テキスト445"/>
        <xdr:cNvSpPr txBox="1"/>
      </xdr:nvSpPr>
      <xdr:spPr>
        <a:xfrm>
          <a:off x="5740400" y="741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316085</xdr:rowOff>
    </xdr:from>
    <xdr:to>
      <xdr:col>30</xdr:col>
      <xdr:colOff>25400</xdr:colOff>
      <xdr:row>37</xdr:row>
      <xdr:rowOff>316085</xdr:rowOff>
    </xdr:to>
    <xdr:cxnSp macro="">
      <xdr:nvCxnSpPr>
        <xdr:cNvPr id="112" name="直線コネクタ 111"/>
        <xdr:cNvCxnSpPr/>
      </xdr:nvCxnSpPr>
      <xdr:spPr bwMode="auto">
        <a:xfrm>
          <a:off x="5562600" y="74407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93036</xdr:rowOff>
    </xdr:from>
    <xdr:ext cx="762000" cy="259045"/>
    <xdr:sp macro="" textlink="">
      <xdr:nvSpPr>
        <xdr:cNvPr id="113" name="人口1人当たり決算額の推移最大値テキスト445"/>
        <xdr:cNvSpPr txBox="1"/>
      </xdr:nvSpPr>
      <xdr:spPr>
        <a:xfrm>
          <a:off x="5740400" y="5846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178109</xdr:rowOff>
    </xdr:from>
    <xdr:to>
      <xdr:col>30</xdr:col>
      <xdr:colOff>25400</xdr:colOff>
      <xdr:row>33</xdr:row>
      <xdr:rowOff>178109</xdr:rowOff>
    </xdr:to>
    <xdr:cxnSp macro="">
      <xdr:nvCxnSpPr>
        <xdr:cNvPr id="114" name="直線コネクタ 113"/>
        <xdr:cNvCxnSpPr/>
      </xdr:nvCxnSpPr>
      <xdr:spPr bwMode="auto">
        <a:xfrm>
          <a:off x="5562600" y="61026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279052</xdr:rowOff>
    </xdr:from>
    <xdr:to>
      <xdr:col>29</xdr:col>
      <xdr:colOff>127000</xdr:colOff>
      <xdr:row>35</xdr:row>
      <xdr:rowOff>282774</xdr:rowOff>
    </xdr:to>
    <xdr:cxnSp macro="">
      <xdr:nvCxnSpPr>
        <xdr:cNvPr id="115" name="直線コネクタ 114"/>
        <xdr:cNvCxnSpPr/>
      </xdr:nvCxnSpPr>
      <xdr:spPr bwMode="auto">
        <a:xfrm flipV="1">
          <a:off x="5003800" y="6889402"/>
          <a:ext cx="647700" cy="37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27282</xdr:rowOff>
    </xdr:from>
    <xdr:ext cx="762000" cy="259045"/>
    <xdr:sp macro="" textlink="">
      <xdr:nvSpPr>
        <xdr:cNvPr id="116" name="人口1人当たり決算額の推移平均値テキスト445"/>
        <xdr:cNvSpPr txBox="1"/>
      </xdr:nvSpPr>
      <xdr:spPr>
        <a:xfrm>
          <a:off x="5740400" y="6637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182205</xdr:rowOff>
    </xdr:from>
    <xdr:to>
      <xdr:col>29</xdr:col>
      <xdr:colOff>177800</xdr:colOff>
      <xdr:row>35</xdr:row>
      <xdr:rowOff>283805</xdr:rowOff>
    </xdr:to>
    <xdr:sp macro="" textlink="">
      <xdr:nvSpPr>
        <xdr:cNvPr id="117" name="フローチャート: 判断 116"/>
        <xdr:cNvSpPr/>
      </xdr:nvSpPr>
      <xdr:spPr bwMode="auto">
        <a:xfrm>
          <a:off x="56007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282774</xdr:rowOff>
    </xdr:from>
    <xdr:to>
      <xdr:col>26</xdr:col>
      <xdr:colOff>50800</xdr:colOff>
      <xdr:row>36</xdr:row>
      <xdr:rowOff>20930</xdr:rowOff>
    </xdr:to>
    <xdr:cxnSp macro="">
      <xdr:nvCxnSpPr>
        <xdr:cNvPr id="118" name="直線コネクタ 117"/>
        <xdr:cNvCxnSpPr/>
      </xdr:nvCxnSpPr>
      <xdr:spPr bwMode="auto">
        <a:xfrm flipV="1">
          <a:off x="4305300" y="6893124"/>
          <a:ext cx="698500" cy="810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156112</xdr:rowOff>
    </xdr:from>
    <xdr:to>
      <xdr:col>26</xdr:col>
      <xdr:colOff>101600</xdr:colOff>
      <xdr:row>35</xdr:row>
      <xdr:rowOff>257712</xdr:rowOff>
    </xdr:to>
    <xdr:sp macro="" textlink="">
      <xdr:nvSpPr>
        <xdr:cNvPr id="119" name="フローチャート: 判断 118"/>
        <xdr:cNvSpPr/>
      </xdr:nvSpPr>
      <xdr:spPr bwMode="auto">
        <a:xfrm>
          <a:off x="49530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267889</xdr:rowOff>
    </xdr:from>
    <xdr:ext cx="736600" cy="259045"/>
    <xdr:sp macro="" textlink="">
      <xdr:nvSpPr>
        <xdr:cNvPr id="120" name="テキスト ボックス 119"/>
        <xdr:cNvSpPr txBox="1"/>
      </xdr:nvSpPr>
      <xdr:spPr>
        <a:xfrm>
          <a:off x="4622800" y="6535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184379</xdr:rowOff>
    </xdr:from>
    <xdr:to>
      <xdr:col>22</xdr:col>
      <xdr:colOff>114300</xdr:colOff>
      <xdr:row>36</xdr:row>
      <xdr:rowOff>20930</xdr:rowOff>
    </xdr:to>
    <xdr:cxnSp macro="">
      <xdr:nvCxnSpPr>
        <xdr:cNvPr id="121" name="直線コネクタ 120"/>
        <xdr:cNvCxnSpPr/>
      </xdr:nvCxnSpPr>
      <xdr:spPr bwMode="auto">
        <a:xfrm>
          <a:off x="3606800" y="6794729"/>
          <a:ext cx="698500" cy="1794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144519</xdr:rowOff>
    </xdr:from>
    <xdr:to>
      <xdr:col>22</xdr:col>
      <xdr:colOff>165100</xdr:colOff>
      <xdr:row>35</xdr:row>
      <xdr:rowOff>246119</xdr:rowOff>
    </xdr:to>
    <xdr:sp macro="" textlink="">
      <xdr:nvSpPr>
        <xdr:cNvPr id="122" name="フローチャート: 判断 121"/>
        <xdr:cNvSpPr/>
      </xdr:nvSpPr>
      <xdr:spPr bwMode="auto">
        <a:xfrm>
          <a:off x="42545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256296</xdr:rowOff>
    </xdr:from>
    <xdr:ext cx="762000" cy="259045"/>
    <xdr:sp macro="" textlink="">
      <xdr:nvSpPr>
        <xdr:cNvPr id="123" name="テキスト ボックス 122"/>
        <xdr:cNvSpPr txBox="1"/>
      </xdr:nvSpPr>
      <xdr:spPr>
        <a:xfrm>
          <a:off x="3924300" y="652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9957</xdr:rowOff>
    </xdr:from>
    <xdr:to>
      <xdr:col>18</xdr:col>
      <xdr:colOff>177800</xdr:colOff>
      <xdr:row>35</xdr:row>
      <xdr:rowOff>184379</xdr:rowOff>
    </xdr:to>
    <xdr:cxnSp macro="">
      <xdr:nvCxnSpPr>
        <xdr:cNvPr id="124" name="直線コネクタ 123"/>
        <xdr:cNvCxnSpPr/>
      </xdr:nvCxnSpPr>
      <xdr:spPr bwMode="auto">
        <a:xfrm>
          <a:off x="2908300" y="6620307"/>
          <a:ext cx="698500" cy="1744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134917</xdr:rowOff>
    </xdr:from>
    <xdr:to>
      <xdr:col>19</xdr:col>
      <xdr:colOff>38100</xdr:colOff>
      <xdr:row>35</xdr:row>
      <xdr:rowOff>236517</xdr:rowOff>
    </xdr:to>
    <xdr:sp macro="" textlink="">
      <xdr:nvSpPr>
        <xdr:cNvPr id="125" name="フローチャート: 判断 124"/>
        <xdr:cNvSpPr/>
      </xdr:nvSpPr>
      <xdr:spPr bwMode="auto">
        <a:xfrm>
          <a:off x="35560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221294</xdr:rowOff>
    </xdr:from>
    <xdr:ext cx="762000" cy="259045"/>
    <xdr:sp macro="" textlink="">
      <xdr:nvSpPr>
        <xdr:cNvPr id="126" name="テキスト ボックス 125"/>
        <xdr:cNvSpPr txBox="1"/>
      </xdr:nvSpPr>
      <xdr:spPr>
        <a:xfrm>
          <a:off x="3225800" y="6831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76331</xdr:rowOff>
    </xdr:from>
    <xdr:to>
      <xdr:col>15</xdr:col>
      <xdr:colOff>101600</xdr:colOff>
      <xdr:row>35</xdr:row>
      <xdr:rowOff>177931</xdr:rowOff>
    </xdr:to>
    <xdr:sp macro="" textlink="">
      <xdr:nvSpPr>
        <xdr:cNvPr id="127" name="フローチャート: 判断 126"/>
        <xdr:cNvSpPr/>
      </xdr:nvSpPr>
      <xdr:spPr bwMode="auto">
        <a:xfrm>
          <a:off x="2857500" y="6686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162708</xdr:rowOff>
    </xdr:from>
    <xdr:ext cx="762000" cy="259045"/>
    <xdr:sp macro="" textlink="">
      <xdr:nvSpPr>
        <xdr:cNvPr id="128" name="テキスト ボックス 127"/>
        <xdr:cNvSpPr txBox="1"/>
      </xdr:nvSpPr>
      <xdr:spPr>
        <a:xfrm>
          <a:off x="2527300" y="677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228252</xdr:rowOff>
    </xdr:from>
    <xdr:to>
      <xdr:col>29</xdr:col>
      <xdr:colOff>177800</xdr:colOff>
      <xdr:row>35</xdr:row>
      <xdr:rowOff>329852</xdr:rowOff>
    </xdr:to>
    <xdr:sp macro="" textlink="">
      <xdr:nvSpPr>
        <xdr:cNvPr id="134" name="楕円 133"/>
        <xdr:cNvSpPr/>
      </xdr:nvSpPr>
      <xdr:spPr bwMode="auto">
        <a:xfrm>
          <a:off x="5600700" y="6838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200329</xdr:rowOff>
    </xdr:from>
    <xdr:ext cx="762000" cy="259045"/>
    <xdr:sp macro="" textlink="">
      <xdr:nvSpPr>
        <xdr:cNvPr id="135" name="人口1人当たり決算額の推移該当値テキスト445"/>
        <xdr:cNvSpPr txBox="1"/>
      </xdr:nvSpPr>
      <xdr:spPr>
        <a:xfrm>
          <a:off x="5740400" y="6810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231974</xdr:rowOff>
    </xdr:from>
    <xdr:to>
      <xdr:col>26</xdr:col>
      <xdr:colOff>101600</xdr:colOff>
      <xdr:row>35</xdr:row>
      <xdr:rowOff>333574</xdr:rowOff>
    </xdr:to>
    <xdr:sp macro="" textlink="">
      <xdr:nvSpPr>
        <xdr:cNvPr id="136" name="楕円 135"/>
        <xdr:cNvSpPr/>
      </xdr:nvSpPr>
      <xdr:spPr bwMode="auto">
        <a:xfrm>
          <a:off x="4953000" y="68423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318351</xdr:rowOff>
    </xdr:from>
    <xdr:ext cx="736600" cy="259045"/>
    <xdr:sp macro="" textlink="">
      <xdr:nvSpPr>
        <xdr:cNvPr id="137" name="テキスト ボックス 136"/>
        <xdr:cNvSpPr txBox="1"/>
      </xdr:nvSpPr>
      <xdr:spPr>
        <a:xfrm>
          <a:off x="4622800" y="6928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313030</xdr:rowOff>
    </xdr:from>
    <xdr:to>
      <xdr:col>22</xdr:col>
      <xdr:colOff>165100</xdr:colOff>
      <xdr:row>36</xdr:row>
      <xdr:rowOff>71730</xdr:rowOff>
    </xdr:to>
    <xdr:sp macro="" textlink="">
      <xdr:nvSpPr>
        <xdr:cNvPr id="138" name="楕円 137"/>
        <xdr:cNvSpPr/>
      </xdr:nvSpPr>
      <xdr:spPr bwMode="auto">
        <a:xfrm>
          <a:off x="4254500" y="6923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56507</xdr:rowOff>
    </xdr:from>
    <xdr:ext cx="762000" cy="259045"/>
    <xdr:sp macro="" textlink="">
      <xdr:nvSpPr>
        <xdr:cNvPr id="139" name="テキスト ボックス 138"/>
        <xdr:cNvSpPr txBox="1"/>
      </xdr:nvSpPr>
      <xdr:spPr>
        <a:xfrm>
          <a:off x="3924300" y="700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133579</xdr:rowOff>
    </xdr:from>
    <xdr:to>
      <xdr:col>19</xdr:col>
      <xdr:colOff>38100</xdr:colOff>
      <xdr:row>35</xdr:row>
      <xdr:rowOff>235179</xdr:rowOff>
    </xdr:to>
    <xdr:sp macro="" textlink="">
      <xdr:nvSpPr>
        <xdr:cNvPr id="140" name="楕円 139"/>
        <xdr:cNvSpPr/>
      </xdr:nvSpPr>
      <xdr:spPr bwMode="auto">
        <a:xfrm>
          <a:off x="3556000" y="6743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245356</xdr:rowOff>
    </xdr:from>
    <xdr:ext cx="762000" cy="259045"/>
    <xdr:sp macro="" textlink="">
      <xdr:nvSpPr>
        <xdr:cNvPr id="141" name="テキスト ボックス 140"/>
        <xdr:cNvSpPr txBox="1"/>
      </xdr:nvSpPr>
      <xdr:spPr>
        <a:xfrm>
          <a:off x="3225800" y="6512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302057</xdr:rowOff>
    </xdr:from>
    <xdr:to>
      <xdr:col>15</xdr:col>
      <xdr:colOff>101600</xdr:colOff>
      <xdr:row>35</xdr:row>
      <xdr:rowOff>60757</xdr:rowOff>
    </xdr:to>
    <xdr:sp macro="" textlink="">
      <xdr:nvSpPr>
        <xdr:cNvPr id="142" name="楕円 141"/>
        <xdr:cNvSpPr/>
      </xdr:nvSpPr>
      <xdr:spPr bwMode="auto">
        <a:xfrm>
          <a:off x="2857500" y="6569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70934</xdr:rowOff>
    </xdr:from>
    <xdr:ext cx="762000" cy="259045"/>
    <xdr:sp macro="" textlink="">
      <xdr:nvSpPr>
        <xdr:cNvPr id="143" name="テキスト ボックス 142"/>
        <xdr:cNvSpPr txBox="1"/>
      </xdr:nvSpPr>
      <xdr:spPr>
        <a:xfrm>
          <a:off x="2527300" y="6338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富山県南砺市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51,056
50,202
668.64
35,826,502
33,505,883
1,802,441
21,050,256
43,492,771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104816</xdr:rowOff>
    </xdr:from>
    <xdr:to>
      <xdr:col>24</xdr:col>
      <xdr:colOff>62865</xdr:colOff>
      <xdr:row>38</xdr:row>
      <xdr:rowOff>170676</xdr:rowOff>
    </xdr:to>
    <xdr:cxnSp macro="">
      <xdr:nvCxnSpPr>
        <xdr:cNvPr id="54" name="直線コネクタ 53"/>
        <xdr:cNvCxnSpPr/>
      </xdr:nvCxnSpPr>
      <xdr:spPr>
        <a:xfrm flipV="1">
          <a:off x="4633595" y="5248316"/>
          <a:ext cx="1270" cy="143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3053</xdr:rowOff>
    </xdr:from>
    <xdr:ext cx="534377" cy="259045"/>
    <xdr:sp macro="" textlink="">
      <xdr:nvSpPr>
        <xdr:cNvPr id="55" name="人件費最小値テキスト"/>
        <xdr:cNvSpPr txBox="1"/>
      </xdr:nvSpPr>
      <xdr:spPr>
        <a:xfrm>
          <a:off x="4686300" y="668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170676</xdr:rowOff>
    </xdr:from>
    <xdr:to>
      <xdr:col>24</xdr:col>
      <xdr:colOff>152400</xdr:colOff>
      <xdr:row>38</xdr:row>
      <xdr:rowOff>170676</xdr:rowOff>
    </xdr:to>
    <xdr:cxnSp macro="">
      <xdr:nvCxnSpPr>
        <xdr:cNvPr id="56" name="直線コネクタ 55"/>
        <xdr:cNvCxnSpPr/>
      </xdr:nvCxnSpPr>
      <xdr:spPr>
        <a:xfrm>
          <a:off x="4546600" y="6685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51493</xdr:rowOff>
    </xdr:from>
    <xdr:ext cx="599010" cy="259045"/>
    <xdr:sp macro="" textlink="">
      <xdr:nvSpPr>
        <xdr:cNvPr id="57" name="人件費最大値テキスト"/>
        <xdr:cNvSpPr txBox="1"/>
      </xdr:nvSpPr>
      <xdr:spPr>
        <a:xfrm>
          <a:off x="4686300" y="502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104816</xdr:rowOff>
    </xdr:from>
    <xdr:to>
      <xdr:col>24</xdr:col>
      <xdr:colOff>152400</xdr:colOff>
      <xdr:row>30</xdr:row>
      <xdr:rowOff>104816</xdr:rowOff>
    </xdr:to>
    <xdr:cxnSp macro="">
      <xdr:nvCxnSpPr>
        <xdr:cNvPr id="58" name="直線コネクタ 57"/>
        <xdr:cNvCxnSpPr/>
      </xdr:nvCxnSpPr>
      <xdr:spPr>
        <a:xfrm>
          <a:off x="4546600" y="52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3134</xdr:rowOff>
    </xdr:from>
    <xdr:to>
      <xdr:col>24</xdr:col>
      <xdr:colOff>63500</xdr:colOff>
      <xdr:row>33</xdr:row>
      <xdr:rowOff>17696</xdr:rowOff>
    </xdr:to>
    <xdr:cxnSp macro="">
      <xdr:nvCxnSpPr>
        <xdr:cNvPr id="59" name="直線コネクタ 58"/>
        <xdr:cNvCxnSpPr/>
      </xdr:nvCxnSpPr>
      <xdr:spPr>
        <a:xfrm flipV="1">
          <a:off x="3797300" y="5660984"/>
          <a:ext cx="838200" cy="1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63967</xdr:rowOff>
    </xdr:from>
    <xdr:ext cx="534377" cy="259045"/>
    <xdr:sp macro="" textlink="">
      <xdr:nvSpPr>
        <xdr:cNvPr id="60" name="人件費平均値テキスト"/>
        <xdr:cNvSpPr txBox="1"/>
      </xdr:nvSpPr>
      <xdr:spPr>
        <a:xfrm>
          <a:off x="4686300" y="6064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85540</xdr:rowOff>
    </xdr:from>
    <xdr:to>
      <xdr:col>24</xdr:col>
      <xdr:colOff>114300</xdr:colOff>
      <xdr:row>36</xdr:row>
      <xdr:rowOff>15690</xdr:rowOff>
    </xdr:to>
    <xdr:sp macro="" textlink="">
      <xdr:nvSpPr>
        <xdr:cNvPr id="61" name="フローチャート: 判断 60"/>
        <xdr:cNvSpPr/>
      </xdr:nvSpPr>
      <xdr:spPr>
        <a:xfrm>
          <a:off x="45847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169098</xdr:rowOff>
    </xdr:from>
    <xdr:to>
      <xdr:col>19</xdr:col>
      <xdr:colOff>177800</xdr:colOff>
      <xdr:row>33</xdr:row>
      <xdr:rowOff>17696</xdr:rowOff>
    </xdr:to>
    <xdr:cxnSp macro="">
      <xdr:nvCxnSpPr>
        <xdr:cNvPr id="62" name="直線コネクタ 61"/>
        <xdr:cNvCxnSpPr/>
      </xdr:nvCxnSpPr>
      <xdr:spPr>
        <a:xfrm>
          <a:off x="2908300" y="5655498"/>
          <a:ext cx="889000" cy="20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103850</xdr:rowOff>
    </xdr:from>
    <xdr:to>
      <xdr:col>20</xdr:col>
      <xdr:colOff>38100</xdr:colOff>
      <xdr:row>36</xdr:row>
      <xdr:rowOff>34000</xdr:rowOff>
    </xdr:to>
    <xdr:sp macro="" textlink="">
      <xdr:nvSpPr>
        <xdr:cNvPr id="63" name="フローチャート: 判断 62"/>
        <xdr:cNvSpPr/>
      </xdr:nvSpPr>
      <xdr:spPr>
        <a:xfrm>
          <a:off x="3746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25127</xdr:rowOff>
    </xdr:from>
    <xdr:ext cx="534377" cy="259045"/>
    <xdr:sp macro="" textlink="">
      <xdr:nvSpPr>
        <xdr:cNvPr id="64" name="テキスト ボックス 63"/>
        <xdr:cNvSpPr txBox="1"/>
      </xdr:nvSpPr>
      <xdr:spPr>
        <a:xfrm>
          <a:off x="3530111" y="619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130808</xdr:rowOff>
    </xdr:from>
    <xdr:to>
      <xdr:col>15</xdr:col>
      <xdr:colOff>50800</xdr:colOff>
      <xdr:row>32</xdr:row>
      <xdr:rowOff>169098</xdr:rowOff>
    </xdr:to>
    <xdr:cxnSp macro="">
      <xdr:nvCxnSpPr>
        <xdr:cNvPr id="65" name="直線コネクタ 64"/>
        <xdr:cNvCxnSpPr/>
      </xdr:nvCxnSpPr>
      <xdr:spPr>
        <a:xfrm>
          <a:off x="2019300" y="5617208"/>
          <a:ext cx="889000" cy="38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99164</xdr:rowOff>
    </xdr:from>
    <xdr:to>
      <xdr:col>15</xdr:col>
      <xdr:colOff>101600</xdr:colOff>
      <xdr:row>36</xdr:row>
      <xdr:rowOff>29314</xdr:rowOff>
    </xdr:to>
    <xdr:sp macro="" textlink="">
      <xdr:nvSpPr>
        <xdr:cNvPr id="66" name="フローチャート: 判断 65"/>
        <xdr:cNvSpPr/>
      </xdr:nvSpPr>
      <xdr:spPr>
        <a:xfrm>
          <a:off x="2857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20441</xdr:rowOff>
    </xdr:from>
    <xdr:ext cx="534377" cy="259045"/>
    <xdr:sp macro="" textlink="">
      <xdr:nvSpPr>
        <xdr:cNvPr id="67" name="テキスト ボックス 66"/>
        <xdr:cNvSpPr txBox="1"/>
      </xdr:nvSpPr>
      <xdr:spPr>
        <a:xfrm>
          <a:off x="2641111" y="619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74389</xdr:rowOff>
    </xdr:from>
    <xdr:to>
      <xdr:col>10</xdr:col>
      <xdr:colOff>114300</xdr:colOff>
      <xdr:row>32</xdr:row>
      <xdr:rowOff>130808</xdr:rowOff>
    </xdr:to>
    <xdr:cxnSp macro="">
      <xdr:nvCxnSpPr>
        <xdr:cNvPr id="68" name="直線コネクタ 67"/>
        <xdr:cNvCxnSpPr/>
      </xdr:nvCxnSpPr>
      <xdr:spPr>
        <a:xfrm>
          <a:off x="1130300" y="5560789"/>
          <a:ext cx="889000" cy="56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90820</xdr:rowOff>
    </xdr:from>
    <xdr:to>
      <xdr:col>10</xdr:col>
      <xdr:colOff>165100</xdr:colOff>
      <xdr:row>36</xdr:row>
      <xdr:rowOff>20970</xdr:rowOff>
    </xdr:to>
    <xdr:sp macro="" textlink="">
      <xdr:nvSpPr>
        <xdr:cNvPr id="69" name="フローチャート: 判断 68"/>
        <xdr:cNvSpPr/>
      </xdr:nvSpPr>
      <xdr:spPr>
        <a:xfrm>
          <a:off x="1968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12097</xdr:rowOff>
    </xdr:from>
    <xdr:ext cx="534377" cy="259045"/>
    <xdr:sp macro="" textlink="">
      <xdr:nvSpPr>
        <xdr:cNvPr id="70" name="テキスト ボックス 69"/>
        <xdr:cNvSpPr txBox="1"/>
      </xdr:nvSpPr>
      <xdr:spPr>
        <a:xfrm>
          <a:off x="1752111" y="618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5050</xdr:rowOff>
    </xdr:from>
    <xdr:to>
      <xdr:col>6</xdr:col>
      <xdr:colOff>38100</xdr:colOff>
      <xdr:row>35</xdr:row>
      <xdr:rowOff>106650</xdr:rowOff>
    </xdr:to>
    <xdr:sp macro="" textlink="">
      <xdr:nvSpPr>
        <xdr:cNvPr id="71" name="フローチャート: 判断 70"/>
        <xdr:cNvSpPr/>
      </xdr:nvSpPr>
      <xdr:spPr>
        <a:xfrm>
          <a:off x="1079500" y="600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97777</xdr:rowOff>
    </xdr:from>
    <xdr:ext cx="534377" cy="259045"/>
    <xdr:sp macro="" textlink="">
      <xdr:nvSpPr>
        <xdr:cNvPr id="72" name="テキスト ボックス 71"/>
        <xdr:cNvSpPr txBox="1"/>
      </xdr:nvSpPr>
      <xdr:spPr>
        <a:xfrm>
          <a:off x="863111" y="609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123784</xdr:rowOff>
    </xdr:from>
    <xdr:to>
      <xdr:col>24</xdr:col>
      <xdr:colOff>114300</xdr:colOff>
      <xdr:row>33</xdr:row>
      <xdr:rowOff>53934</xdr:rowOff>
    </xdr:to>
    <xdr:sp macro="" textlink="">
      <xdr:nvSpPr>
        <xdr:cNvPr id="78" name="楕円 77"/>
        <xdr:cNvSpPr/>
      </xdr:nvSpPr>
      <xdr:spPr>
        <a:xfrm>
          <a:off x="4584700" y="561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146661</xdr:rowOff>
    </xdr:from>
    <xdr:ext cx="534377" cy="259045"/>
    <xdr:sp macro="" textlink="">
      <xdr:nvSpPr>
        <xdr:cNvPr id="79" name="人件費該当値テキスト"/>
        <xdr:cNvSpPr txBox="1"/>
      </xdr:nvSpPr>
      <xdr:spPr>
        <a:xfrm>
          <a:off x="4686300" y="546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138346</xdr:rowOff>
    </xdr:from>
    <xdr:to>
      <xdr:col>20</xdr:col>
      <xdr:colOff>38100</xdr:colOff>
      <xdr:row>33</xdr:row>
      <xdr:rowOff>68496</xdr:rowOff>
    </xdr:to>
    <xdr:sp macro="" textlink="">
      <xdr:nvSpPr>
        <xdr:cNvPr id="80" name="楕円 79"/>
        <xdr:cNvSpPr/>
      </xdr:nvSpPr>
      <xdr:spPr>
        <a:xfrm>
          <a:off x="3746500" y="562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85023</xdr:rowOff>
    </xdr:from>
    <xdr:ext cx="534377" cy="259045"/>
    <xdr:sp macro="" textlink="">
      <xdr:nvSpPr>
        <xdr:cNvPr id="81" name="テキスト ボックス 80"/>
        <xdr:cNvSpPr txBox="1"/>
      </xdr:nvSpPr>
      <xdr:spPr>
        <a:xfrm>
          <a:off x="3530111" y="539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118298</xdr:rowOff>
    </xdr:from>
    <xdr:to>
      <xdr:col>15</xdr:col>
      <xdr:colOff>101600</xdr:colOff>
      <xdr:row>33</xdr:row>
      <xdr:rowOff>48448</xdr:rowOff>
    </xdr:to>
    <xdr:sp macro="" textlink="">
      <xdr:nvSpPr>
        <xdr:cNvPr id="82" name="楕円 81"/>
        <xdr:cNvSpPr/>
      </xdr:nvSpPr>
      <xdr:spPr>
        <a:xfrm>
          <a:off x="2857500" y="5604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64975</xdr:rowOff>
    </xdr:from>
    <xdr:ext cx="534377" cy="259045"/>
    <xdr:sp macro="" textlink="">
      <xdr:nvSpPr>
        <xdr:cNvPr id="83" name="テキスト ボックス 82"/>
        <xdr:cNvSpPr txBox="1"/>
      </xdr:nvSpPr>
      <xdr:spPr>
        <a:xfrm>
          <a:off x="2641111" y="537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80008</xdr:rowOff>
    </xdr:from>
    <xdr:to>
      <xdr:col>10</xdr:col>
      <xdr:colOff>165100</xdr:colOff>
      <xdr:row>33</xdr:row>
      <xdr:rowOff>10158</xdr:rowOff>
    </xdr:to>
    <xdr:sp macro="" textlink="">
      <xdr:nvSpPr>
        <xdr:cNvPr id="84" name="楕円 83"/>
        <xdr:cNvSpPr/>
      </xdr:nvSpPr>
      <xdr:spPr>
        <a:xfrm>
          <a:off x="1968500" y="556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26685</xdr:rowOff>
    </xdr:from>
    <xdr:ext cx="534377" cy="259045"/>
    <xdr:sp macro="" textlink="">
      <xdr:nvSpPr>
        <xdr:cNvPr id="85" name="テキスト ボックス 84"/>
        <xdr:cNvSpPr txBox="1"/>
      </xdr:nvSpPr>
      <xdr:spPr>
        <a:xfrm>
          <a:off x="1752111" y="534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23589</xdr:rowOff>
    </xdr:from>
    <xdr:to>
      <xdr:col>6</xdr:col>
      <xdr:colOff>38100</xdr:colOff>
      <xdr:row>32</xdr:row>
      <xdr:rowOff>125189</xdr:rowOff>
    </xdr:to>
    <xdr:sp macro="" textlink="">
      <xdr:nvSpPr>
        <xdr:cNvPr id="86" name="楕円 85"/>
        <xdr:cNvSpPr/>
      </xdr:nvSpPr>
      <xdr:spPr>
        <a:xfrm>
          <a:off x="1079500" y="550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30</xdr:row>
      <xdr:rowOff>141716</xdr:rowOff>
    </xdr:from>
    <xdr:ext cx="534377" cy="259045"/>
    <xdr:sp macro="" textlink="">
      <xdr:nvSpPr>
        <xdr:cNvPr id="87" name="テキスト ボックス 86"/>
        <xdr:cNvSpPr txBox="1"/>
      </xdr:nvSpPr>
      <xdr:spPr>
        <a:xfrm>
          <a:off x="863111" y="5285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131610</xdr:rowOff>
    </xdr:from>
    <xdr:to>
      <xdr:col>24</xdr:col>
      <xdr:colOff>62865</xdr:colOff>
      <xdr:row>58</xdr:row>
      <xdr:rowOff>143790</xdr:rowOff>
    </xdr:to>
    <xdr:cxnSp macro="">
      <xdr:nvCxnSpPr>
        <xdr:cNvPr id="112" name="直線コネクタ 111"/>
        <xdr:cNvCxnSpPr/>
      </xdr:nvCxnSpPr>
      <xdr:spPr>
        <a:xfrm flipV="1">
          <a:off x="4633595" y="8532660"/>
          <a:ext cx="1270" cy="155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147617</xdr:rowOff>
    </xdr:from>
    <xdr:ext cx="534377" cy="259045"/>
    <xdr:sp macro="" textlink="">
      <xdr:nvSpPr>
        <xdr:cNvPr id="113" name="物件費最小値テキスト"/>
        <xdr:cNvSpPr txBox="1"/>
      </xdr:nvSpPr>
      <xdr:spPr>
        <a:xfrm>
          <a:off x="4686300" y="1009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143790</xdr:rowOff>
    </xdr:from>
    <xdr:to>
      <xdr:col>24</xdr:col>
      <xdr:colOff>152400</xdr:colOff>
      <xdr:row>58</xdr:row>
      <xdr:rowOff>143790</xdr:rowOff>
    </xdr:to>
    <xdr:cxnSp macro="">
      <xdr:nvCxnSpPr>
        <xdr:cNvPr id="114" name="直線コネクタ 113"/>
        <xdr:cNvCxnSpPr/>
      </xdr:nvCxnSpPr>
      <xdr:spPr>
        <a:xfrm>
          <a:off x="4546600" y="100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78287</xdr:rowOff>
    </xdr:from>
    <xdr:ext cx="599010" cy="259045"/>
    <xdr:sp macro="" textlink="">
      <xdr:nvSpPr>
        <xdr:cNvPr id="115" name="物件費最大値テキスト"/>
        <xdr:cNvSpPr txBox="1"/>
      </xdr:nvSpPr>
      <xdr:spPr>
        <a:xfrm>
          <a:off x="4686300" y="8307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131610</xdr:rowOff>
    </xdr:from>
    <xdr:to>
      <xdr:col>24</xdr:col>
      <xdr:colOff>152400</xdr:colOff>
      <xdr:row>49</xdr:row>
      <xdr:rowOff>131610</xdr:rowOff>
    </xdr:to>
    <xdr:cxnSp macro="">
      <xdr:nvCxnSpPr>
        <xdr:cNvPr id="116" name="直線コネクタ 115"/>
        <xdr:cNvCxnSpPr/>
      </xdr:nvCxnSpPr>
      <xdr:spPr>
        <a:xfrm>
          <a:off x="4546600" y="853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171336</xdr:rowOff>
    </xdr:from>
    <xdr:to>
      <xdr:col>24</xdr:col>
      <xdr:colOff>63500</xdr:colOff>
      <xdr:row>55</xdr:row>
      <xdr:rowOff>18491</xdr:rowOff>
    </xdr:to>
    <xdr:cxnSp macro="">
      <xdr:nvCxnSpPr>
        <xdr:cNvPr id="117" name="直線コネクタ 116"/>
        <xdr:cNvCxnSpPr/>
      </xdr:nvCxnSpPr>
      <xdr:spPr>
        <a:xfrm>
          <a:off x="3797300" y="9429636"/>
          <a:ext cx="838200" cy="1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83799</xdr:rowOff>
    </xdr:from>
    <xdr:ext cx="534377" cy="259045"/>
    <xdr:sp macro="" textlink="">
      <xdr:nvSpPr>
        <xdr:cNvPr id="118" name="物件費平均値テキスト"/>
        <xdr:cNvSpPr txBox="1"/>
      </xdr:nvSpPr>
      <xdr:spPr>
        <a:xfrm>
          <a:off x="4686300" y="9684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105372</xdr:rowOff>
    </xdr:from>
    <xdr:to>
      <xdr:col>24</xdr:col>
      <xdr:colOff>114300</xdr:colOff>
      <xdr:row>57</xdr:row>
      <xdr:rowOff>35522</xdr:rowOff>
    </xdr:to>
    <xdr:sp macro="" textlink="">
      <xdr:nvSpPr>
        <xdr:cNvPr id="119" name="フローチャート: 判断 118"/>
        <xdr:cNvSpPr/>
      </xdr:nvSpPr>
      <xdr:spPr>
        <a:xfrm>
          <a:off x="45847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171336</xdr:rowOff>
    </xdr:from>
    <xdr:to>
      <xdr:col>19</xdr:col>
      <xdr:colOff>177800</xdr:colOff>
      <xdr:row>55</xdr:row>
      <xdr:rowOff>87313</xdr:rowOff>
    </xdr:to>
    <xdr:cxnSp macro="">
      <xdr:nvCxnSpPr>
        <xdr:cNvPr id="120" name="直線コネクタ 119"/>
        <xdr:cNvCxnSpPr/>
      </xdr:nvCxnSpPr>
      <xdr:spPr>
        <a:xfrm flipV="1">
          <a:off x="2908300" y="9429636"/>
          <a:ext cx="889000" cy="8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107874</xdr:rowOff>
    </xdr:from>
    <xdr:to>
      <xdr:col>20</xdr:col>
      <xdr:colOff>38100</xdr:colOff>
      <xdr:row>57</xdr:row>
      <xdr:rowOff>38024</xdr:rowOff>
    </xdr:to>
    <xdr:sp macro="" textlink="">
      <xdr:nvSpPr>
        <xdr:cNvPr id="121" name="フローチャート: 判断 120"/>
        <xdr:cNvSpPr/>
      </xdr:nvSpPr>
      <xdr:spPr>
        <a:xfrm>
          <a:off x="3746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29151</xdr:rowOff>
    </xdr:from>
    <xdr:ext cx="534377" cy="259045"/>
    <xdr:sp macro="" textlink="">
      <xdr:nvSpPr>
        <xdr:cNvPr id="122" name="テキスト ボックス 121"/>
        <xdr:cNvSpPr txBox="1"/>
      </xdr:nvSpPr>
      <xdr:spPr>
        <a:xfrm>
          <a:off x="3530111" y="980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87313</xdr:rowOff>
    </xdr:from>
    <xdr:to>
      <xdr:col>15</xdr:col>
      <xdr:colOff>50800</xdr:colOff>
      <xdr:row>55</xdr:row>
      <xdr:rowOff>116662</xdr:rowOff>
    </xdr:to>
    <xdr:cxnSp macro="">
      <xdr:nvCxnSpPr>
        <xdr:cNvPr id="123" name="直線コネクタ 122"/>
        <xdr:cNvCxnSpPr/>
      </xdr:nvCxnSpPr>
      <xdr:spPr>
        <a:xfrm flipV="1">
          <a:off x="2019300" y="9517063"/>
          <a:ext cx="889000" cy="2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34646</xdr:rowOff>
    </xdr:from>
    <xdr:to>
      <xdr:col>15</xdr:col>
      <xdr:colOff>101600</xdr:colOff>
      <xdr:row>56</xdr:row>
      <xdr:rowOff>136246</xdr:rowOff>
    </xdr:to>
    <xdr:sp macro="" textlink="">
      <xdr:nvSpPr>
        <xdr:cNvPr id="124" name="フローチャート: 判断 123"/>
        <xdr:cNvSpPr/>
      </xdr:nvSpPr>
      <xdr:spPr>
        <a:xfrm>
          <a:off x="2857500" y="963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127373</xdr:rowOff>
    </xdr:from>
    <xdr:ext cx="534377" cy="259045"/>
    <xdr:sp macro="" textlink="">
      <xdr:nvSpPr>
        <xdr:cNvPr id="125" name="テキスト ボックス 124"/>
        <xdr:cNvSpPr txBox="1"/>
      </xdr:nvSpPr>
      <xdr:spPr>
        <a:xfrm>
          <a:off x="2641111" y="972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91160</xdr:rowOff>
    </xdr:from>
    <xdr:to>
      <xdr:col>10</xdr:col>
      <xdr:colOff>114300</xdr:colOff>
      <xdr:row>55</xdr:row>
      <xdr:rowOff>116662</xdr:rowOff>
    </xdr:to>
    <xdr:cxnSp macro="">
      <xdr:nvCxnSpPr>
        <xdr:cNvPr id="126" name="直線コネクタ 125"/>
        <xdr:cNvCxnSpPr/>
      </xdr:nvCxnSpPr>
      <xdr:spPr>
        <a:xfrm>
          <a:off x="1130300" y="9520910"/>
          <a:ext cx="889000" cy="25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165443</xdr:rowOff>
    </xdr:from>
    <xdr:to>
      <xdr:col>10</xdr:col>
      <xdr:colOff>165100</xdr:colOff>
      <xdr:row>57</xdr:row>
      <xdr:rowOff>95593</xdr:rowOff>
    </xdr:to>
    <xdr:sp macro="" textlink="">
      <xdr:nvSpPr>
        <xdr:cNvPr id="127" name="フローチャート: 判断 126"/>
        <xdr:cNvSpPr/>
      </xdr:nvSpPr>
      <xdr:spPr>
        <a:xfrm>
          <a:off x="1968500" y="976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86720</xdr:rowOff>
    </xdr:from>
    <xdr:ext cx="534377" cy="259045"/>
    <xdr:sp macro="" textlink="">
      <xdr:nvSpPr>
        <xdr:cNvPr id="128" name="テキスト ボックス 127"/>
        <xdr:cNvSpPr txBox="1"/>
      </xdr:nvSpPr>
      <xdr:spPr>
        <a:xfrm>
          <a:off x="1752111" y="985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15113</xdr:rowOff>
    </xdr:from>
    <xdr:to>
      <xdr:col>6</xdr:col>
      <xdr:colOff>38100</xdr:colOff>
      <xdr:row>56</xdr:row>
      <xdr:rowOff>116713</xdr:rowOff>
    </xdr:to>
    <xdr:sp macro="" textlink="">
      <xdr:nvSpPr>
        <xdr:cNvPr id="129" name="フローチャート: 判断 128"/>
        <xdr:cNvSpPr/>
      </xdr:nvSpPr>
      <xdr:spPr>
        <a:xfrm>
          <a:off x="1079500" y="961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107840</xdr:rowOff>
    </xdr:from>
    <xdr:ext cx="534377" cy="259045"/>
    <xdr:sp macro="" textlink="">
      <xdr:nvSpPr>
        <xdr:cNvPr id="130" name="テキスト ボックス 129"/>
        <xdr:cNvSpPr txBox="1"/>
      </xdr:nvSpPr>
      <xdr:spPr>
        <a:xfrm>
          <a:off x="863111" y="970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139141</xdr:rowOff>
    </xdr:from>
    <xdr:to>
      <xdr:col>24</xdr:col>
      <xdr:colOff>114300</xdr:colOff>
      <xdr:row>55</xdr:row>
      <xdr:rowOff>69291</xdr:rowOff>
    </xdr:to>
    <xdr:sp macro="" textlink="">
      <xdr:nvSpPr>
        <xdr:cNvPr id="136" name="楕円 135"/>
        <xdr:cNvSpPr/>
      </xdr:nvSpPr>
      <xdr:spPr>
        <a:xfrm>
          <a:off x="4584700" y="9397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162018</xdr:rowOff>
    </xdr:from>
    <xdr:ext cx="534377" cy="259045"/>
    <xdr:sp macro="" textlink="">
      <xdr:nvSpPr>
        <xdr:cNvPr id="137" name="物件費該当値テキスト"/>
        <xdr:cNvSpPr txBox="1"/>
      </xdr:nvSpPr>
      <xdr:spPr>
        <a:xfrm>
          <a:off x="4686300" y="924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120536</xdr:rowOff>
    </xdr:from>
    <xdr:to>
      <xdr:col>20</xdr:col>
      <xdr:colOff>38100</xdr:colOff>
      <xdr:row>55</xdr:row>
      <xdr:rowOff>50686</xdr:rowOff>
    </xdr:to>
    <xdr:sp macro="" textlink="">
      <xdr:nvSpPr>
        <xdr:cNvPr id="138" name="楕円 137"/>
        <xdr:cNvSpPr/>
      </xdr:nvSpPr>
      <xdr:spPr>
        <a:xfrm>
          <a:off x="3746500" y="93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67213</xdr:rowOff>
    </xdr:from>
    <xdr:ext cx="534377" cy="259045"/>
    <xdr:sp macro="" textlink="">
      <xdr:nvSpPr>
        <xdr:cNvPr id="139" name="テキスト ボックス 138"/>
        <xdr:cNvSpPr txBox="1"/>
      </xdr:nvSpPr>
      <xdr:spPr>
        <a:xfrm>
          <a:off x="3530111" y="915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36513</xdr:rowOff>
    </xdr:from>
    <xdr:to>
      <xdr:col>15</xdr:col>
      <xdr:colOff>101600</xdr:colOff>
      <xdr:row>55</xdr:row>
      <xdr:rowOff>138113</xdr:rowOff>
    </xdr:to>
    <xdr:sp macro="" textlink="">
      <xdr:nvSpPr>
        <xdr:cNvPr id="140" name="楕円 139"/>
        <xdr:cNvSpPr/>
      </xdr:nvSpPr>
      <xdr:spPr>
        <a:xfrm>
          <a:off x="2857500" y="946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154640</xdr:rowOff>
    </xdr:from>
    <xdr:ext cx="534377" cy="259045"/>
    <xdr:sp macro="" textlink="">
      <xdr:nvSpPr>
        <xdr:cNvPr id="141" name="テキスト ボックス 140"/>
        <xdr:cNvSpPr txBox="1"/>
      </xdr:nvSpPr>
      <xdr:spPr>
        <a:xfrm>
          <a:off x="2641111" y="924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65862</xdr:rowOff>
    </xdr:from>
    <xdr:to>
      <xdr:col>10</xdr:col>
      <xdr:colOff>165100</xdr:colOff>
      <xdr:row>55</xdr:row>
      <xdr:rowOff>167462</xdr:rowOff>
    </xdr:to>
    <xdr:sp macro="" textlink="">
      <xdr:nvSpPr>
        <xdr:cNvPr id="142" name="楕円 141"/>
        <xdr:cNvSpPr/>
      </xdr:nvSpPr>
      <xdr:spPr>
        <a:xfrm>
          <a:off x="1968500" y="949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12539</xdr:rowOff>
    </xdr:from>
    <xdr:ext cx="534377" cy="259045"/>
    <xdr:sp macro="" textlink="">
      <xdr:nvSpPr>
        <xdr:cNvPr id="143" name="テキスト ボックス 142"/>
        <xdr:cNvSpPr txBox="1"/>
      </xdr:nvSpPr>
      <xdr:spPr>
        <a:xfrm>
          <a:off x="1752111" y="927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40360</xdr:rowOff>
    </xdr:from>
    <xdr:to>
      <xdr:col>6</xdr:col>
      <xdr:colOff>38100</xdr:colOff>
      <xdr:row>55</xdr:row>
      <xdr:rowOff>141960</xdr:rowOff>
    </xdr:to>
    <xdr:sp macro="" textlink="">
      <xdr:nvSpPr>
        <xdr:cNvPr id="144" name="楕円 143"/>
        <xdr:cNvSpPr/>
      </xdr:nvSpPr>
      <xdr:spPr>
        <a:xfrm>
          <a:off x="1079500" y="947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158487</xdr:rowOff>
    </xdr:from>
    <xdr:ext cx="534377" cy="259045"/>
    <xdr:sp macro="" textlink="">
      <xdr:nvSpPr>
        <xdr:cNvPr id="145" name="テキスト ボックス 144"/>
        <xdr:cNvSpPr txBox="1"/>
      </xdr:nvSpPr>
      <xdr:spPr>
        <a:xfrm>
          <a:off x="863111" y="9245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59804</xdr:rowOff>
    </xdr:from>
    <xdr:to>
      <xdr:col>24</xdr:col>
      <xdr:colOff>62865</xdr:colOff>
      <xdr:row>77</xdr:row>
      <xdr:rowOff>165246</xdr:rowOff>
    </xdr:to>
    <xdr:cxnSp macro="">
      <xdr:nvCxnSpPr>
        <xdr:cNvPr id="165" name="直線コネクタ 164"/>
        <xdr:cNvCxnSpPr/>
      </xdr:nvCxnSpPr>
      <xdr:spPr>
        <a:xfrm flipV="1">
          <a:off x="4633595" y="12404204"/>
          <a:ext cx="1270" cy="962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169073</xdr:rowOff>
    </xdr:from>
    <xdr:ext cx="378565" cy="259045"/>
    <xdr:sp macro="" textlink="">
      <xdr:nvSpPr>
        <xdr:cNvPr id="166" name="維持補修費最小値テキスト"/>
        <xdr:cNvSpPr txBox="1"/>
      </xdr:nvSpPr>
      <xdr:spPr>
        <a:xfrm>
          <a:off x="4686300" y="133707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165246</xdr:rowOff>
    </xdr:from>
    <xdr:to>
      <xdr:col>24</xdr:col>
      <xdr:colOff>152400</xdr:colOff>
      <xdr:row>77</xdr:row>
      <xdr:rowOff>165246</xdr:rowOff>
    </xdr:to>
    <xdr:cxnSp macro="">
      <xdr:nvCxnSpPr>
        <xdr:cNvPr id="167" name="直線コネクタ 166"/>
        <xdr:cNvCxnSpPr/>
      </xdr:nvCxnSpPr>
      <xdr:spPr>
        <a:xfrm>
          <a:off x="4546600" y="13366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6481</xdr:rowOff>
    </xdr:from>
    <xdr:ext cx="534377" cy="259045"/>
    <xdr:sp macro="" textlink="">
      <xdr:nvSpPr>
        <xdr:cNvPr id="168" name="維持補修費最大値テキスト"/>
        <xdr:cNvSpPr txBox="1"/>
      </xdr:nvSpPr>
      <xdr:spPr>
        <a:xfrm>
          <a:off x="4686300" y="12179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59804</xdr:rowOff>
    </xdr:from>
    <xdr:to>
      <xdr:col>24</xdr:col>
      <xdr:colOff>152400</xdr:colOff>
      <xdr:row>72</xdr:row>
      <xdr:rowOff>59804</xdr:rowOff>
    </xdr:to>
    <xdr:cxnSp macro="">
      <xdr:nvCxnSpPr>
        <xdr:cNvPr id="169" name="直線コネクタ 168"/>
        <xdr:cNvCxnSpPr/>
      </xdr:nvCxnSpPr>
      <xdr:spPr>
        <a:xfrm>
          <a:off x="4546600" y="12404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25229</xdr:rowOff>
    </xdr:from>
    <xdr:to>
      <xdr:col>24</xdr:col>
      <xdr:colOff>63500</xdr:colOff>
      <xdr:row>72</xdr:row>
      <xdr:rowOff>59804</xdr:rowOff>
    </xdr:to>
    <xdr:cxnSp macro="">
      <xdr:nvCxnSpPr>
        <xdr:cNvPr id="170" name="直線コネクタ 169"/>
        <xdr:cNvCxnSpPr/>
      </xdr:nvCxnSpPr>
      <xdr:spPr>
        <a:xfrm>
          <a:off x="3797300" y="12198179"/>
          <a:ext cx="838200" cy="206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62926</xdr:rowOff>
    </xdr:from>
    <xdr:ext cx="469744" cy="259045"/>
    <xdr:sp macro="" textlink="">
      <xdr:nvSpPr>
        <xdr:cNvPr id="171" name="維持補修費平均値テキスト"/>
        <xdr:cNvSpPr txBox="1"/>
      </xdr:nvSpPr>
      <xdr:spPr>
        <a:xfrm>
          <a:off x="4686300" y="130931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84499</xdr:rowOff>
    </xdr:from>
    <xdr:to>
      <xdr:col>24</xdr:col>
      <xdr:colOff>114300</xdr:colOff>
      <xdr:row>77</xdr:row>
      <xdr:rowOff>14649</xdr:rowOff>
    </xdr:to>
    <xdr:sp macro="" textlink="">
      <xdr:nvSpPr>
        <xdr:cNvPr id="172" name="フローチャート: 判断 171"/>
        <xdr:cNvSpPr/>
      </xdr:nvSpPr>
      <xdr:spPr>
        <a:xfrm>
          <a:off x="4584700" y="1311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25229</xdr:rowOff>
    </xdr:from>
    <xdr:to>
      <xdr:col>19</xdr:col>
      <xdr:colOff>177800</xdr:colOff>
      <xdr:row>73</xdr:row>
      <xdr:rowOff>64148</xdr:rowOff>
    </xdr:to>
    <xdr:cxnSp macro="">
      <xdr:nvCxnSpPr>
        <xdr:cNvPr id="173" name="直線コネクタ 172"/>
        <xdr:cNvCxnSpPr/>
      </xdr:nvCxnSpPr>
      <xdr:spPr>
        <a:xfrm flipV="1">
          <a:off x="2908300" y="12198179"/>
          <a:ext cx="889000" cy="381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35237</xdr:rowOff>
    </xdr:from>
    <xdr:to>
      <xdr:col>20</xdr:col>
      <xdr:colOff>38100</xdr:colOff>
      <xdr:row>76</xdr:row>
      <xdr:rowOff>136837</xdr:rowOff>
    </xdr:to>
    <xdr:sp macro="" textlink="">
      <xdr:nvSpPr>
        <xdr:cNvPr id="174" name="フローチャート: 判断 173"/>
        <xdr:cNvSpPr/>
      </xdr:nvSpPr>
      <xdr:spPr>
        <a:xfrm>
          <a:off x="37465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127964</xdr:rowOff>
    </xdr:from>
    <xdr:ext cx="469744" cy="259045"/>
    <xdr:sp macro="" textlink="">
      <xdr:nvSpPr>
        <xdr:cNvPr id="175" name="テキスト ボックス 174"/>
        <xdr:cNvSpPr txBox="1"/>
      </xdr:nvSpPr>
      <xdr:spPr>
        <a:xfrm>
          <a:off x="3562428" y="13158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64148</xdr:rowOff>
    </xdr:from>
    <xdr:to>
      <xdr:col>15</xdr:col>
      <xdr:colOff>50800</xdr:colOff>
      <xdr:row>74</xdr:row>
      <xdr:rowOff>124784</xdr:rowOff>
    </xdr:to>
    <xdr:cxnSp macro="">
      <xdr:nvCxnSpPr>
        <xdr:cNvPr id="176" name="直線コネクタ 175"/>
        <xdr:cNvCxnSpPr/>
      </xdr:nvCxnSpPr>
      <xdr:spPr>
        <a:xfrm flipV="1">
          <a:off x="2019300" y="12579998"/>
          <a:ext cx="889000" cy="232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89585</xdr:rowOff>
    </xdr:from>
    <xdr:to>
      <xdr:col>15</xdr:col>
      <xdr:colOff>101600</xdr:colOff>
      <xdr:row>77</xdr:row>
      <xdr:rowOff>19735</xdr:rowOff>
    </xdr:to>
    <xdr:sp macro="" textlink="">
      <xdr:nvSpPr>
        <xdr:cNvPr id="177" name="フローチャート: 判断 176"/>
        <xdr:cNvSpPr/>
      </xdr:nvSpPr>
      <xdr:spPr>
        <a:xfrm>
          <a:off x="2857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10862</xdr:rowOff>
    </xdr:from>
    <xdr:ext cx="469744" cy="259045"/>
    <xdr:sp macro="" textlink="">
      <xdr:nvSpPr>
        <xdr:cNvPr id="178" name="テキスト ボックス 177"/>
        <xdr:cNvSpPr txBox="1"/>
      </xdr:nvSpPr>
      <xdr:spPr>
        <a:xfrm>
          <a:off x="2673428" y="1321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166332</xdr:rowOff>
    </xdr:from>
    <xdr:to>
      <xdr:col>10</xdr:col>
      <xdr:colOff>114300</xdr:colOff>
      <xdr:row>74</xdr:row>
      <xdr:rowOff>124784</xdr:rowOff>
    </xdr:to>
    <xdr:cxnSp macro="">
      <xdr:nvCxnSpPr>
        <xdr:cNvPr id="179" name="直線コネクタ 178"/>
        <xdr:cNvCxnSpPr/>
      </xdr:nvCxnSpPr>
      <xdr:spPr>
        <a:xfrm>
          <a:off x="1130300" y="12510732"/>
          <a:ext cx="889000" cy="30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98901</xdr:rowOff>
    </xdr:from>
    <xdr:to>
      <xdr:col>10</xdr:col>
      <xdr:colOff>165100</xdr:colOff>
      <xdr:row>77</xdr:row>
      <xdr:rowOff>29051</xdr:rowOff>
    </xdr:to>
    <xdr:sp macro="" textlink="">
      <xdr:nvSpPr>
        <xdr:cNvPr id="180" name="フローチャート: 判断 179"/>
        <xdr:cNvSpPr/>
      </xdr:nvSpPr>
      <xdr:spPr>
        <a:xfrm>
          <a:off x="1968500" y="1312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20178</xdr:rowOff>
    </xdr:from>
    <xdr:ext cx="469744" cy="259045"/>
    <xdr:sp macro="" textlink="">
      <xdr:nvSpPr>
        <xdr:cNvPr id="181" name="テキスト ボックス 180"/>
        <xdr:cNvSpPr txBox="1"/>
      </xdr:nvSpPr>
      <xdr:spPr>
        <a:xfrm>
          <a:off x="1784428" y="1322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17520</xdr:rowOff>
    </xdr:from>
    <xdr:to>
      <xdr:col>6</xdr:col>
      <xdr:colOff>38100</xdr:colOff>
      <xdr:row>76</xdr:row>
      <xdr:rowOff>119120</xdr:rowOff>
    </xdr:to>
    <xdr:sp macro="" textlink="">
      <xdr:nvSpPr>
        <xdr:cNvPr id="182" name="フローチャート: 判断 181"/>
        <xdr:cNvSpPr/>
      </xdr:nvSpPr>
      <xdr:spPr>
        <a:xfrm>
          <a:off x="1079500" y="1304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110247</xdr:rowOff>
    </xdr:from>
    <xdr:ext cx="469744" cy="259045"/>
    <xdr:sp macro="" textlink="">
      <xdr:nvSpPr>
        <xdr:cNvPr id="183" name="テキスト ボックス 182"/>
        <xdr:cNvSpPr txBox="1"/>
      </xdr:nvSpPr>
      <xdr:spPr>
        <a:xfrm>
          <a:off x="895428" y="1314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9004</xdr:rowOff>
    </xdr:from>
    <xdr:to>
      <xdr:col>24</xdr:col>
      <xdr:colOff>114300</xdr:colOff>
      <xdr:row>72</xdr:row>
      <xdr:rowOff>110604</xdr:rowOff>
    </xdr:to>
    <xdr:sp macro="" textlink="">
      <xdr:nvSpPr>
        <xdr:cNvPr id="189" name="楕円 188"/>
        <xdr:cNvSpPr/>
      </xdr:nvSpPr>
      <xdr:spPr>
        <a:xfrm>
          <a:off x="4584700" y="1235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133481</xdr:rowOff>
    </xdr:from>
    <xdr:ext cx="534377" cy="259045"/>
    <xdr:sp macro="" textlink="">
      <xdr:nvSpPr>
        <xdr:cNvPr id="190" name="維持補修費該当値テキスト"/>
        <xdr:cNvSpPr txBox="1"/>
      </xdr:nvSpPr>
      <xdr:spPr>
        <a:xfrm>
          <a:off x="4686300" y="1230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145879</xdr:rowOff>
    </xdr:from>
    <xdr:to>
      <xdr:col>20</xdr:col>
      <xdr:colOff>38100</xdr:colOff>
      <xdr:row>71</xdr:row>
      <xdr:rowOff>76029</xdr:rowOff>
    </xdr:to>
    <xdr:sp macro="" textlink="">
      <xdr:nvSpPr>
        <xdr:cNvPr id="191" name="楕円 190"/>
        <xdr:cNvSpPr/>
      </xdr:nvSpPr>
      <xdr:spPr>
        <a:xfrm>
          <a:off x="3746500" y="1214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69</xdr:row>
      <xdr:rowOff>92556</xdr:rowOff>
    </xdr:from>
    <xdr:ext cx="534377" cy="259045"/>
    <xdr:sp macro="" textlink="">
      <xdr:nvSpPr>
        <xdr:cNvPr id="192" name="テキスト ボックス 191"/>
        <xdr:cNvSpPr txBox="1"/>
      </xdr:nvSpPr>
      <xdr:spPr>
        <a:xfrm>
          <a:off x="3530111" y="11922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13348</xdr:rowOff>
    </xdr:from>
    <xdr:to>
      <xdr:col>15</xdr:col>
      <xdr:colOff>101600</xdr:colOff>
      <xdr:row>73</xdr:row>
      <xdr:rowOff>114948</xdr:rowOff>
    </xdr:to>
    <xdr:sp macro="" textlink="">
      <xdr:nvSpPr>
        <xdr:cNvPr id="193" name="楕円 192"/>
        <xdr:cNvSpPr/>
      </xdr:nvSpPr>
      <xdr:spPr>
        <a:xfrm>
          <a:off x="2857500" y="1252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71</xdr:row>
      <xdr:rowOff>131475</xdr:rowOff>
    </xdr:from>
    <xdr:ext cx="534377" cy="259045"/>
    <xdr:sp macro="" textlink="">
      <xdr:nvSpPr>
        <xdr:cNvPr id="194" name="テキスト ボックス 193"/>
        <xdr:cNvSpPr txBox="1"/>
      </xdr:nvSpPr>
      <xdr:spPr>
        <a:xfrm>
          <a:off x="2641111" y="12304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73984</xdr:rowOff>
    </xdr:from>
    <xdr:to>
      <xdr:col>10</xdr:col>
      <xdr:colOff>165100</xdr:colOff>
      <xdr:row>75</xdr:row>
      <xdr:rowOff>4134</xdr:rowOff>
    </xdr:to>
    <xdr:sp macro="" textlink="">
      <xdr:nvSpPr>
        <xdr:cNvPr id="195" name="楕円 194"/>
        <xdr:cNvSpPr/>
      </xdr:nvSpPr>
      <xdr:spPr>
        <a:xfrm>
          <a:off x="1968500" y="1276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20661</xdr:rowOff>
    </xdr:from>
    <xdr:ext cx="534377" cy="259045"/>
    <xdr:sp macro="" textlink="">
      <xdr:nvSpPr>
        <xdr:cNvPr id="196" name="テキスト ボックス 195"/>
        <xdr:cNvSpPr txBox="1"/>
      </xdr:nvSpPr>
      <xdr:spPr>
        <a:xfrm>
          <a:off x="1752111" y="1253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115532</xdr:rowOff>
    </xdr:from>
    <xdr:to>
      <xdr:col>6</xdr:col>
      <xdr:colOff>38100</xdr:colOff>
      <xdr:row>73</xdr:row>
      <xdr:rowOff>45682</xdr:rowOff>
    </xdr:to>
    <xdr:sp macro="" textlink="">
      <xdr:nvSpPr>
        <xdr:cNvPr id="197" name="楕円 196"/>
        <xdr:cNvSpPr/>
      </xdr:nvSpPr>
      <xdr:spPr>
        <a:xfrm>
          <a:off x="1079500" y="1245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71</xdr:row>
      <xdr:rowOff>62209</xdr:rowOff>
    </xdr:from>
    <xdr:ext cx="534377" cy="259045"/>
    <xdr:sp macro="" textlink="">
      <xdr:nvSpPr>
        <xdr:cNvPr id="198" name="テキスト ボックス 197"/>
        <xdr:cNvSpPr txBox="1"/>
      </xdr:nvSpPr>
      <xdr:spPr>
        <a:xfrm>
          <a:off x="863111" y="1223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5" name="テキスト ボックス 21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130530</xdr:rowOff>
    </xdr:from>
    <xdr:to>
      <xdr:col>24</xdr:col>
      <xdr:colOff>62865</xdr:colOff>
      <xdr:row>97</xdr:row>
      <xdr:rowOff>128232</xdr:rowOff>
    </xdr:to>
    <xdr:cxnSp macro="">
      <xdr:nvCxnSpPr>
        <xdr:cNvPr id="223" name="直線コネクタ 222"/>
        <xdr:cNvCxnSpPr/>
      </xdr:nvCxnSpPr>
      <xdr:spPr>
        <a:xfrm flipV="1">
          <a:off x="4633595" y="15389580"/>
          <a:ext cx="1270" cy="136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132059</xdr:rowOff>
    </xdr:from>
    <xdr:ext cx="534377" cy="259045"/>
    <xdr:sp macro="" textlink="">
      <xdr:nvSpPr>
        <xdr:cNvPr id="224" name="扶助費最小値テキスト"/>
        <xdr:cNvSpPr txBox="1"/>
      </xdr:nvSpPr>
      <xdr:spPr>
        <a:xfrm>
          <a:off x="4686300" y="1676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128232</xdr:rowOff>
    </xdr:from>
    <xdr:to>
      <xdr:col>24</xdr:col>
      <xdr:colOff>152400</xdr:colOff>
      <xdr:row>97</xdr:row>
      <xdr:rowOff>128232</xdr:rowOff>
    </xdr:to>
    <xdr:cxnSp macro="">
      <xdr:nvCxnSpPr>
        <xdr:cNvPr id="225" name="直線コネクタ 224"/>
        <xdr:cNvCxnSpPr/>
      </xdr:nvCxnSpPr>
      <xdr:spPr>
        <a:xfrm>
          <a:off x="4546600" y="16758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77207</xdr:rowOff>
    </xdr:from>
    <xdr:ext cx="599010" cy="259045"/>
    <xdr:sp macro="" textlink="">
      <xdr:nvSpPr>
        <xdr:cNvPr id="226" name="扶助費最大値テキスト"/>
        <xdr:cNvSpPr txBox="1"/>
      </xdr:nvSpPr>
      <xdr:spPr>
        <a:xfrm>
          <a:off x="4686300" y="15164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130530</xdr:rowOff>
    </xdr:from>
    <xdr:to>
      <xdr:col>24</xdr:col>
      <xdr:colOff>152400</xdr:colOff>
      <xdr:row>89</xdr:row>
      <xdr:rowOff>130530</xdr:rowOff>
    </xdr:to>
    <xdr:cxnSp macro="">
      <xdr:nvCxnSpPr>
        <xdr:cNvPr id="227" name="直線コネクタ 226"/>
        <xdr:cNvCxnSpPr/>
      </xdr:nvCxnSpPr>
      <xdr:spPr>
        <a:xfrm>
          <a:off x="4546600" y="1538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124854</xdr:rowOff>
    </xdr:from>
    <xdr:to>
      <xdr:col>24</xdr:col>
      <xdr:colOff>63500</xdr:colOff>
      <xdr:row>96</xdr:row>
      <xdr:rowOff>159144</xdr:rowOff>
    </xdr:to>
    <xdr:cxnSp macro="">
      <xdr:nvCxnSpPr>
        <xdr:cNvPr id="228" name="直線コネクタ 227"/>
        <xdr:cNvCxnSpPr/>
      </xdr:nvCxnSpPr>
      <xdr:spPr>
        <a:xfrm flipV="1">
          <a:off x="3797300" y="1658405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65752</xdr:rowOff>
    </xdr:from>
    <xdr:ext cx="534377" cy="259045"/>
    <xdr:sp macro="" textlink="">
      <xdr:nvSpPr>
        <xdr:cNvPr id="229" name="扶助費平均値テキスト"/>
        <xdr:cNvSpPr txBox="1"/>
      </xdr:nvSpPr>
      <xdr:spPr>
        <a:xfrm>
          <a:off x="4686300" y="16182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42875</xdr:rowOff>
    </xdr:from>
    <xdr:to>
      <xdr:col>24</xdr:col>
      <xdr:colOff>114300</xdr:colOff>
      <xdr:row>95</xdr:row>
      <xdr:rowOff>144475</xdr:rowOff>
    </xdr:to>
    <xdr:sp macro="" textlink="">
      <xdr:nvSpPr>
        <xdr:cNvPr id="230" name="フローチャート: 判断 229"/>
        <xdr:cNvSpPr/>
      </xdr:nvSpPr>
      <xdr:spPr>
        <a:xfrm>
          <a:off x="4584700" y="1633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159144</xdr:rowOff>
    </xdr:from>
    <xdr:to>
      <xdr:col>19</xdr:col>
      <xdr:colOff>177800</xdr:colOff>
      <xdr:row>97</xdr:row>
      <xdr:rowOff>12776</xdr:rowOff>
    </xdr:to>
    <xdr:cxnSp macro="">
      <xdr:nvCxnSpPr>
        <xdr:cNvPr id="231" name="直線コネクタ 230"/>
        <xdr:cNvCxnSpPr/>
      </xdr:nvCxnSpPr>
      <xdr:spPr>
        <a:xfrm flipV="1">
          <a:off x="2908300" y="16618344"/>
          <a:ext cx="889000" cy="2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46152</xdr:rowOff>
    </xdr:from>
    <xdr:to>
      <xdr:col>20</xdr:col>
      <xdr:colOff>38100</xdr:colOff>
      <xdr:row>95</xdr:row>
      <xdr:rowOff>147752</xdr:rowOff>
    </xdr:to>
    <xdr:sp macro="" textlink="">
      <xdr:nvSpPr>
        <xdr:cNvPr id="232" name="フローチャート: 判断 231"/>
        <xdr:cNvSpPr/>
      </xdr:nvSpPr>
      <xdr:spPr>
        <a:xfrm>
          <a:off x="37465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164279</xdr:rowOff>
    </xdr:from>
    <xdr:ext cx="534377" cy="259045"/>
    <xdr:sp macro="" textlink="">
      <xdr:nvSpPr>
        <xdr:cNvPr id="233" name="テキスト ボックス 232"/>
        <xdr:cNvSpPr txBox="1"/>
      </xdr:nvSpPr>
      <xdr:spPr>
        <a:xfrm>
          <a:off x="3530111" y="1610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12776</xdr:rowOff>
    </xdr:from>
    <xdr:to>
      <xdr:col>15</xdr:col>
      <xdr:colOff>50800</xdr:colOff>
      <xdr:row>97</xdr:row>
      <xdr:rowOff>24778</xdr:rowOff>
    </xdr:to>
    <xdr:cxnSp macro="">
      <xdr:nvCxnSpPr>
        <xdr:cNvPr id="234" name="直線コネクタ 233"/>
        <xdr:cNvCxnSpPr/>
      </xdr:nvCxnSpPr>
      <xdr:spPr>
        <a:xfrm flipV="1">
          <a:off x="2019300" y="16643426"/>
          <a:ext cx="889000" cy="1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54851</xdr:rowOff>
    </xdr:from>
    <xdr:to>
      <xdr:col>15</xdr:col>
      <xdr:colOff>101600</xdr:colOff>
      <xdr:row>95</xdr:row>
      <xdr:rowOff>156451</xdr:rowOff>
    </xdr:to>
    <xdr:sp macro="" textlink="">
      <xdr:nvSpPr>
        <xdr:cNvPr id="235" name="フローチャート: 判断 234"/>
        <xdr:cNvSpPr/>
      </xdr:nvSpPr>
      <xdr:spPr>
        <a:xfrm>
          <a:off x="2857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1528</xdr:rowOff>
    </xdr:from>
    <xdr:ext cx="534377" cy="259045"/>
    <xdr:sp macro="" textlink="">
      <xdr:nvSpPr>
        <xdr:cNvPr id="236" name="テキスト ボックス 235"/>
        <xdr:cNvSpPr txBox="1"/>
      </xdr:nvSpPr>
      <xdr:spPr>
        <a:xfrm>
          <a:off x="2641111" y="161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24778</xdr:rowOff>
    </xdr:from>
    <xdr:to>
      <xdr:col>10</xdr:col>
      <xdr:colOff>114300</xdr:colOff>
      <xdr:row>97</xdr:row>
      <xdr:rowOff>84265</xdr:rowOff>
    </xdr:to>
    <xdr:cxnSp macro="">
      <xdr:nvCxnSpPr>
        <xdr:cNvPr id="237" name="直線コネクタ 236"/>
        <xdr:cNvCxnSpPr/>
      </xdr:nvCxnSpPr>
      <xdr:spPr>
        <a:xfrm flipV="1">
          <a:off x="1130300" y="16655428"/>
          <a:ext cx="889000" cy="5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117500</xdr:rowOff>
    </xdr:from>
    <xdr:to>
      <xdr:col>10</xdr:col>
      <xdr:colOff>165100</xdr:colOff>
      <xdr:row>96</xdr:row>
      <xdr:rowOff>47650</xdr:rowOff>
    </xdr:to>
    <xdr:sp macro="" textlink="">
      <xdr:nvSpPr>
        <xdr:cNvPr id="238" name="フローチャート: 判断 237"/>
        <xdr:cNvSpPr/>
      </xdr:nvSpPr>
      <xdr:spPr>
        <a:xfrm>
          <a:off x="1968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64177</xdr:rowOff>
    </xdr:from>
    <xdr:ext cx="534377" cy="259045"/>
    <xdr:sp macro="" textlink="">
      <xdr:nvSpPr>
        <xdr:cNvPr id="239" name="テキスト ボックス 238"/>
        <xdr:cNvSpPr txBox="1"/>
      </xdr:nvSpPr>
      <xdr:spPr>
        <a:xfrm>
          <a:off x="1752111" y="161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12509</xdr:rowOff>
    </xdr:from>
    <xdr:to>
      <xdr:col>6</xdr:col>
      <xdr:colOff>38100</xdr:colOff>
      <xdr:row>96</xdr:row>
      <xdr:rowOff>114109</xdr:rowOff>
    </xdr:to>
    <xdr:sp macro="" textlink="">
      <xdr:nvSpPr>
        <xdr:cNvPr id="240" name="フローチャート: 判断 239"/>
        <xdr:cNvSpPr/>
      </xdr:nvSpPr>
      <xdr:spPr>
        <a:xfrm>
          <a:off x="1079500" y="1647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130636</xdr:rowOff>
    </xdr:from>
    <xdr:ext cx="534377" cy="259045"/>
    <xdr:sp macro="" textlink="">
      <xdr:nvSpPr>
        <xdr:cNvPr id="241" name="テキスト ボックス 240"/>
        <xdr:cNvSpPr txBox="1"/>
      </xdr:nvSpPr>
      <xdr:spPr>
        <a:xfrm>
          <a:off x="863111" y="1624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74054</xdr:rowOff>
    </xdr:from>
    <xdr:to>
      <xdr:col>24</xdr:col>
      <xdr:colOff>114300</xdr:colOff>
      <xdr:row>97</xdr:row>
      <xdr:rowOff>4204</xdr:rowOff>
    </xdr:to>
    <xdr:sp macro="" textlink="">
      <xdr:nvSpPr>
        <xdr:cNvPr id="247" name="楕円 246"/>
        <xdr:cNvSpPr/>
      </xdr:nvSpPr>
      <xdr:spPr>
        <a:xfrm>
          <a:off x="4584700" y="1653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52481</xdr:rowOff>
    </xdr:from>
    <xdr:ext cx="534377" cy="259045"/>
    <xdr:sp macro="" textlink="">
      <xdr:nvSpPr>
        <xdr:cNvPr id="248" name="扶助費該当値テキスト"/>
        <xdr:cNvSpPr txBox="1"/>
      </xdr:nvSpPr>
      <xdr:spPr>
        <a:xfrm>
          <a:off x="4686300" y="1651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108344</xdr:rowOff>
    </xdr:from>
    <xdr:to>
      <xdr:col>20</xdr:col>
      <xdr:colOff>38100</xdr:colOff>
      <xdr:row>97</xdr:row>
      <xdr:rowOff>38494</xdr:rowOff>
    </xdr:to>
    <xdr:sp macro="" textlink="">
      <xdr:nvSpPr>
        <xdr:cNvPr id="249" name="楕円 248"/>
        <xdr:cNvSpPr/>
      </xdr:nvSpPr>
      <xdr:spPr>
        <a:xfrm>
          <a:off x="3746500" y="1656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29621</xdr:rowOff>
    </xdr:from>
    <xdr:ext cx="534377" cy="259045"/>
    <xdr:sp macro="" textlink="">
      <xdr:nvSpPr>
        <xdr:cNvPr id="250" name="テキスト ボックス 249"/>
        <xdr:cNvSpPr txBox="1"/>
      </xdr:nvSpPr>
      <xdr:spPr>
        <a:xfrm>
          <a:off x="3530111" y="1666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133426</xdr:rowOff>
    </xdr:from>
    <xdr:to>
      <xdr:col>15</xdr:col>
      <xdr:colOff>101600</xdr:colOff>
      <xdr:row>97</xdr:row>
      <xdr:rowOff>63576</xdr:rowOff>
    </xdr:to>
    <xdr:sp macro="" textlink="">
      <xdr:nvSpPr>
        <xdr:cNvPr id="251" name="楕円 250"/>
        <xdr:cNvSpPr/>
      </xdr:nvSpPr>
      <xdr:spPr>
        <a:xfrm>
          <a:off x="2857500" y="1659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54703</xdr:rowOff>
    </xdr:from>
    <xdr:ext cx="534377" cy="259045"/>
    <xdr:sp macro="" textlink="">
      <xdr:nvSpPr>
        <xdr:cNvPr id="252" name="テキスト ボックス 251"/>
        <xdr:cNvSpPr txBox="1"/>
      </xdr:nvSpPr>
      <xdr:spPr>
        <a:xfrm>
          <a:off x="2641111" y="16685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145428</xdr:rowOff>
    </xdr:from>
    <xdr:to>
      <xdr:col>10</xdr:col>
      <xdr:colOff>165100</xdr:colOff>
      <xdr:row>97</xdr:row>
      <xdr:rowOff>75578</xdr:rowOff>
    </xdr:to>
    <xdr:sp macro="" textlink="">
      <xdr:nvSpPr>
        <xdr:cNvPr id="253" name="楕円 252"/>
        <xdr:cNvSpPr/>
      </xdr:nvSpPr>
      <xdr:spPr>
        <a:xfrm>
          <a:off x="1968500" y="1660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66705</xdr:rowOff>
    </xdr:from>
    <xdr:ext cx="534377" cy="259045"/>
    <xdr:sp macro="" textlink="">
      <xdr:nvSpPr>
        <xdr:cNvPr id="254" name="テキスト ボックス 253"/>
        <xdr:cNvSpPr txBox="1"/>
      </xdr:nvSpPr>
      <xdr:spPr>
        <a:xfrm>
          <a:off x="1752111" y="1669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33465</xdr:rowOff>
    </xdr:from>
    <xdr:to>
      <xdr:col>6</xdr:col>
      <xdr:colOff>38100</xdr:colOff>
      <xdr:row>97</xdr:row>
      <xdr:rowOff>135065</xdr:rowOff>
    </xdr:to>
    <xdr:sp macro="" textlink="">
      <xdr:nvSpPr>
        <xdr:cNvPr id="255" name="楕円 254"/>
        <xdr:cNvSpPr/>
      </xdr:nvSpPr>
      <xdr:spPr>
        <a:xfrm>
          <a:off x="1079500" y="1666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126192</xdr:rowOff>
    </xdr:from>
    <xdr:ext cx="534377" cy="259045"/>
    <xdr:sp macro="" textlink="">
      <xdr:nvSpPr>
        <xdr:cNvPr id="256" name="テキスト ボックス 255"/>
        <xdr:cNvSpPr txBox="1"/>
      </xdr:nvSpPr>
      <xdr:spPr>
        <a:xfrm>
          <a:off x="863111" y="1675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7" name="直線コネクタ 26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8" name="テキスト ボックス 26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9" name="直線コネクタ 26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0" name="テキスト ボックス 26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1" name="直線コネクタ 27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2" name="テキスト ボックス 27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3" name="直線コネクタ 27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4" name="テキスト ボックス 27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5" name="直線コネクタ 27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6" name="テキスト ボックス 27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7" name="直線コネクタ 27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8" name="テキスト ボックス 27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142236</xdr:rowOff>
    </xdr:from>
    <xdr:to>
      <xdr:col>54</xdr:col>
      <xdr:colOff>189865</xdr:colOff>
      <xdr:row>38</xdr:row>
      <xdr:rowOff>141856</xdr:rowOff>
    </xdr:to>
    <xdr:cxnSp macro="">
      <xdr:nvCxnSpPr>
        <xdr:cNvPr id="282" name="直線コネクタ 281"/>
        <xdr:cNvCxnSpPr/>
      </xdr:nvCxnSpPr>
      <xdr:spPr>
        <a:xfrm flipV="1">
          <a:off x="10475595" y="5285736"/>
          <a:ext cx="1270" cy="137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145683</xdr:rowOff>
    </xdr:from>
    <xdr:ext cx="534377" cy="259045"/>
    <xdr:sp macro="" textlink="">
      <xdr:nvSpPr>
        <xdr:cNvPr id="283" name="補助費等最小値テキスト"/>
        <xdr:cNvSpPr txBox="1"/>
      </xdr:nvSpPr>
      <xdr:spPr>
        <a:xfrm>
          <a:off x="10528300" y="666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141856</xdr:rowOff>
    </xdr:from>
    <xdr:to>
      <xdr:col>55</xdr:col>
      <xdr:colOff>88900</xdr:colOff>
      <xdr:row>38</xdr:row>
      <xdr:rowOff>141856</xdr:rowOff>
    </xdr:to>
    <xdr:cxnSp macro="">
      <xdr:nvCxnSpPr>
        <xdr:cNvPr id="284" name="直線コネクタ 283"/>
        <xdr:cNvCxnSpPr/>
      </xdr:nvCxnSpPr>
      <xdr:spPr>
        <a:xfrm>
          <a:off x="10388600" y="665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88913</xdr:rowOff>
    </xdr:from>
    <xdr:ext cx="599010" cy="259045"/>
    <xdr:sp macro="" textlink="">
      <xdr:nvSpPr>
        <xdr:cNvPr id="285" name="補助費等最大値テキスト"/>
        <xdr:cNvSpPr txBox="1"/>
      </xdr:nvSpPr>
      <xdr:spPr>
        <a:xfrm>
          <a:off x="10528300" y="506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142236</xdr:rowOff>
    </xdr:from>
    <xdr:to>
      <xdr:col>55</xdr:col>
      <xdr:colOff>88900</xdr:colOff>
      <xdr:row>30</xdr:row>
      <xdr:rowOff>142236</xdr:rowOff>
    </xdr:to>
    <xdr:cxnSp macro="">
      <xdr:nvCxnSpPr>
        <xdr:cNvPr id="286" name="直線コネクタ 285"/>
        <xdr:cNvCxnSpPr/>
      </xdr:nvCxnSpPr>
      <xdr:spPr>
        <a:xfrm>
          <a:off x="10388600" y="528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104855</xdr:rowOff>
    </xdr:from>
    <xdr:to>
      <xdr:col>55</xdr:col>
      <xdr:colOff>0</xdr:colOff>
      <xdr:row>32</xdr:row>
      <xdr:rowOff>28916</xdr:rowOff>
    </xdr:to>
    <xdr:cxnSp macro="">
      <xdr:nvCxnSpPr>
        <xdr:cNvPr id="287" name="直線コネクタ 286"/>
        <xdr:cNvCxnSpPr/>
      </xdr:nvCxnSpPr>
      <xdr:spPr>
        <a:xfrm flipV="1">
          <a:off x="9639300" y="5419805"/>
          <a:ext cx="838200" cy="95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48342</xdr:rowOff>
    </xdr:from>
    <xdr:ext cx="534377" cy="259045"/>
    <xdr:sp macro="" textlink="">
      <xdr:nvSpPr>
        <xdr:cNvPr id="288" name="補助費等平均値テキスト"/>
        <xdr:cNvSpPr txBox="1"/>
      </xdr:nvSpPr>
      <xdr:spPr>
        <a:xfrm>
          <a:off x="10528300" y="6220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69915</xdr:rowOff>
    </xdr:from>
    <xdr:to>
      <xdr:col>55</xdr:col>
      <xdr:colOff>50800</xdr:colOff>
      <xdr:row>37</xdr:row>
      <xdr:rowOff>65</xdr:rowOff>
    </xdr:to>
    <xdr:sp macro="" textlink="">
      <xdr:nvSpPr>
        <xdr:cNvPr id="289" name="フローチャート: 判断 288"/>
        <xdr:cNvSpPr/>
      </xdr:nvSpPr>
      <xdr:spPr>
        <a:xfrm>
          <a:off x="104267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150727</xdr:rowOff>
    </xdr:from>
    <xdr:to>
      <xdr:col>50</xdr:col>
      <xdr:colOff>114300</xdr:colOff>
      <xdr:row>32</xdr:row>
      <xdr:rowOff>28916</xdr:rowOff>
    </xdr:to>
    <xdr:cxnSp macro="">
      <xdr:nvCxnSpPr>
        <xdr:cNvPr id="290" name="直線コネクタ 289"/>
        <xdr:cNvCxnSpPr/>
      </xdr:nvCxnSpPr>
      <xdr:spPr>
        <a:xfrm>
          <a:off x="8750300" y="5465677"/>
          <a:ext cx="889000" cy="4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84600</xdr:rowOff>
    </xdr:from>
    <xdr:to>
      <xdr:col>50</xdr:col>
      <xdr:colOff>165100</xdr:colOff>
      <xdr:row>37</xdr:row>
      <xdr:rowOff>14750</xdr:rowOff>
    </xdr:to>
    <xdr:sp macro="" textlink="">
      <xdr:nvSpPr>
        <xdr:cNvPr id="291" name="フローチャート: 判断 290"/>
        <xdr:cNvSpPr/>
      </xdr:nvSpPr>
      <xdr:spPr>
        <a:xfrm>
          <a:off x="9588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5877</xdr:rowOff>
    </xdr:from>
    <xdr:ext cx="534377" cy="259045"/>
    <xdr:sp macro="" textlink="">
      <xdr:nvSpPr>
        <xdr:cNvPr id="292" name="テキスト ボックス 291"/>
        <xdr:cNvSpPr txBox="1"/>
      </xdr:nvSpPr>
      <xdr:spPr>
        <a:xfrm>
          <a:off x="9372111" y="634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150259</xdr:rowOff>
    </xdr:from>
    <xdr:to>
      <xdr:col>45</xdr:col>
      <xdr:colOff>177800</xdr:colOff>
      <xdr:row>31</xdr:row>
      <xdr:rowOff>150727</xdr:rowOff>
    </xdr:to>
    <xdr:cxnSp macro="">
      <xdr:nvCxnSpPr>
        <xdr:cNvPr id="293" name="直線コネクタ 292"/>
        <xdr:cNvCxnSpPr/>
      </xdr:nvCxnSpPr>
      <xdr:spPr>
        <a:xfrm>
          <a:off x="7861300" y="5465209"/>
          <a:ext cx="889000" cy="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87213</xdr:rowOff>
    </xdr:from>
    <xdr:to>
      <xdr:col>46</xdr:col>
      <xdr:colOff>38100</xdr:colOff>
      <xdr:row>37</xdr:row>
      <xdr:rowOff>17363</xdr:rowOff>
    </xdr:to>
    <xdr:sp macro="" textlink="">
      <xdr:nvSpPr>
        <xdr:cNvPr id="294" name="フローチャート: 判断 293"/>
        <xdr:cNvSpPr/>
      </xdr:nvSpPr>
      <xdr:spPr>
        <a:xfrm>
          <a:off x="8699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8490</xdr:rowOff>
    </xdr:from>
    <xdr:ext cx="534377" cy="259045"/>
    <xdr:sp macro="" textlink="">
      <xdr:nvSpPr>
        <xdr:cNvPr id="295" name="テキスト ボックス 294"/>
        <xdr:cNvSpPr txBox="1"/>
      </xdr:nvSpPr>
      <xdr:spPr>
        <a:xfrm>
          <a:off x="8483111" y="635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6677</xdr:rowOff>
    </xdr:from>
    <xdr:to>
      <xdr:col>41</xdr:col>
      <xdr:colOff>50800</xdr:colOff>
      <xdr:row>31</xdr:row>
      <xdr:rowOff>150259</xdr:rowOff>
    </xdr:to>
    <xdr:cxnSp macro="">
      <xdr:nvCxnSpPr>
        <xdr:cNvPr id="296" name="直線コネクタ 295"/>
        <xdr:cNvCxnSpPr/>
      </xdr:nvCxnSpPr>
      <xdr:spPr>
        <a:xfrm>
          <a:off x="6972300" y="5321627"/>
          <a:ext cx="889000" cy="143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85014</xdr:rowOff>
    </xdr:from>
    <xdr:to>
      <xdr:col>41</xdr:col>
      <xdr:colOff>101600</xdr:colOff>
      <xdr:row>37</xdr:row>
      <xdr:rowOff>15164</xdr:rowOff>
    </xdr:to>
    <xdr:sp macro="" textlink="">
      <xdr:nvSpPr>
        <xdr:cNvPr id="297" name="フローチャート: 判断 296"/>
        <xdr:cNvSpPr/>
      </xdr:nvSpPr>
      <xdr:spPr>
        <a:xfrm>
          <a:off x="7810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6291</xdr:rowOff>
    </xdr:from>
    <xdr:ext cx="534377" cy="259045"/>
    <xdr:sp macro="" textlink="">
      <xdr:nvSpPr>
        <xdr:cNvPr id="298" name="テキスト ボックス 297"/>
        <xdr:cNvSpPr txBox="1"/>
      </xdr:nvSpPr>
      <xdr:spPr>
        <a:xfrm>
          <a:off x="7594111" y="634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27733</xdr:rowOff>
    </xdr:from>
    <xdr:to>
      <xdr:col>36</xdr:col>
      <xdr:colOff>165100</xdr:colOff>
      <xdr:row>36</xdr:row>
      <xdr:rowOff>129333</xdr:rowOff>
    </xdr:to>
    <xdr:sp macro="" textlink="">
      <xdr:nvSpPr>
        <xdr:cNvPr id="299" name="フローチャート: 判断 298"/>
        <xdr:cNvSpPr/>
      </xdr:nvSpPr>
      <xdr:spPr>
        <a:xfrm>
          <a:off x="6921500" y="619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120460</xdr:rowOff>
    </xdr:from>
    <xdr:ext cx="534377" cy="259045"/>
    <xdr:sp macro="" textlink="">
      <xdr:nvSpPr>
        <xdr:cNvPr id="300" name="テキスト ボックス 299"/>
        <xdr:cNvSpPr txBox="1"/>
      </xdr:nvSpPr>
      <xdr:spPr>
        <a:xfrm>
          <a:off x="6705111" y="629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54055</xdr:rowOff>
    </xdr:from>
    <xdr:to>
      <xdr:col>55</xdr:col>
      <xdr:colOff>50800</xdr:colOff>
      <xdr:row>31</xdr:row>
      <xdr:rowOff>155655</xdr:rowOff>
    </xdr:to>
    <xdr:sp macro="" textlink="">
      <xdr:nvSpPr>
        <xdr:cNvPr id="306" name="楕円 305"/>
        <xdr:cNvSpPr/>
      </xdr:nvSpPr>
      <xdr:spPr>
        <a:xfrm>
          <a:off x="10426700" y="536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76932</xdr:rowOff>
    </xdr:from>
    <xdr:ext cx="599010" cy="259045"/>
    <xdr:sp macro="" textlink="">
      <xdr:nvSpPr>
        <xdr:cNvPr id="307" name="補助費等該当値テキスト"/>
        <xdr:cNvSpPr txBox="1"/>
      </xdr:nvSpPr>
      <xdr:spPr>
        <a:xfrm>
          <a:off x="10528300" y="5220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149566</xdr:rowOff>
    </xdr:from>
    <xdr:to>
      <xdr:col>50</xdr:col>
      <xdr:colOff>165100</xdr:colOff>
      <xdr:row>32</xdr:row>
      <xdr:rowOff>79716</xdr:rowOff>
    </xdr:to>
    <xdr:sp macro="" textlink="">
      <xdr:nvSpPr>
        <xdr:cNvPr id="308" name="楕円 307"/>
        <xdr:cNvSpPr/>
      </xdr:nvSpPr>
      <xdr:spPr>
        <a:xfrm>
          <a:off x="9588500" y="546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96243</xdr:rowOff>
    </xdr:from>
    <xdr:ext cx="599010" cy="259045"/>
    <xdr:sp macro="" textlink="">
      <xdr:nvSpPr>
        <xdr:cNvPr id="309" name="テキスト ボックス 308"/>
        <xdr:cNvSpPr txBox="1"/>
      </xdr:nvSpPr>
      <xdr:spPr>
        <a:xfrm>
          <a:off x="9339795" y="5239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99927</xdr:rowOff>
    </xdr:from>
    <xdr:to>
      <xdr:col>46</xdr:col>
      <xdr:colOff>38100</xdr:colOff>
      <xdr:row>32</xdr:row>
      <xdr:rowOff>30077</xdr:rowOff>
    </xdr:to>
    <xdr:sp macro="" textlink="">
      <xdr:nvSpPr>
        <xdr:cNvPr id="310" name="楕円 309"/>
        <xdr:cNvSpPr/>
      </xdr:nvSpPr>
      <xdr:spPr>
        <a:xfrm>
          <a:off x="8699500" y="541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46604</xdr:rowOff>
    </xdr:from>
    <xdr:ext cx="599010" cy="259045"/>
    <xdr:sp macro="" textlink="">
      <xdr:nvSpPr>
        <xdr:cNvPr id="311" name="テキスト ボックス 310"/>
        <xdr:cNvSpPr txBox="1"/>
      </xdr:nvSpPr>
      <xdr:spPr>
        <a:xfrm>
          <a:off x="8450795" y="5190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99459</xdr:rowOff>
    </xdr:from>
    <xdr:to>
      <xdr:col>41</xdr:col>
      <xdr:colOff>101600</xdr:colOff>
      <xdr:row>32</xdr:row>
      <xdr:rowOff>29609</xdr:rowOff>
    </xdr:to>
    <xdr:sp macro="" textlink="">
      <xdr:nvSpPr>
        <xdr:cNvPr id="312" name="楕円 311"/>
        <xdr:cNvSpPr/>
      </xdr:nvSpPr>
      <xdr:spPr>
        <a:xfrm>
          <a:off x="7810500" y="541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30</xdr:row>
      <xdr:rowOff>46136</xdr:rowOff>
    </xdr:from>
    <xdr:ext cx="599010" cy="259045"/>
    <xdr:sp macro="" textlink="">
      <xdr:nvSpPr>
        <xdr:cNvPr id="313" name="テキスト ボックス 312"/>
        <xdr:cNvSpPr txBox="1"/>
      </xdr:nvSpPr>
      <xdr:spPr>
        <a:xfrm>
          <a:off x="7561795" y="5189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127327</xdr:rowOff>
    </xdr:from>
    <xdr:to>
      <xdr:col>36</xdr:col>
      <xdr:colOff>165100</xdr:colOff>
      <xdr:row>31</xdr:row>
      <xdr:rowOff>57477</xdr:rowOff>
    </xdr:to>
    <xdr:sp macro="" textlink="">
      <xdr:nvSpPr>
        <xdr:cNvPr id="314" name="楕円 313"/>
        <xdr:cNvSpPr/>
      </xdr:nvSpPr>
      <xdr:spPr>
        <a:xfrm>
          <a:off x="6921500" y="527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29</xdr:row>
      <xdr:rowOff>74004</xdr:rowOff>
    </xdr:from>
    <xdr:ext cx="599010" cy="259045"/>
    <xdr:sp macro="" textlink="">
      <xdr:nvSpPr>
        <xdr:cNvPr id="315" name="テキスト ボックス 314"/>
        <xdr:cNvSpPr txBox="1"/>
      </xdr:nvSpPr>
      <xdr:spPr>
        <a:xfrm>
          <a:off x="6672795" y="5046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9" name="テキスト ボックス 32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1" name="テキスト ボックス 33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3" name="テキスト ボックス 33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156569</xdr:rowOff>
    </xdr:from>
    <xdr:to>
      <xdr:col>54</xdr:col>
      <xdr:colOff>189865</xdr:colOff>
      <xdr:row>58</xdr:row>
      <xdr:rowOff>104916</xdr:rowOff>
    </xdr:to>
    <xdr:cxnSp macro="">
      <xdr:nvCxnSpPr>
        <xdr:cNvPr id="337" name="直線コネクタ 336"/>
        <xdr:cNvCxnSpPr/>
      </xdr:nvCxnSpPr>
      <xdr:spPr>
        <a:xfrm flipV="1">
          <a:off x="10475595" y="8900519"/>
          <a:ext cx="1270" cy="1148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108743</xdr:rowOff>
    </xdr:from>
    <xdr:ext cx="534377" cy="259045"/>
    <xdr:sp macro="" textlink="">
      <xdr:nvSpPr>
        <xdr:cNvPr id="338" name="普通建設事業費最小値テキスト"/>
        <xdr:cNvSpPr txBox="1"/>
      </xdr:nvSpPr>
      <xdr:spPr>
        <a:xfrm>
          <a:off x="10528300" y="1005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104916</xdr:rowOff>
    </xdr:from>
    <xdr:to>
      <xdr:col>55</xdr:col>
      <xdr:colOff>88900</xdr:colOff>
      <xdr:row>58</xdr:row>
      <xdr:rowOff>104916</xdr:rowOff>
    </xdr:to>
    <xdr:cxnSp macro="">
      <xdr:nvCxnSpPr>
        <xdr:cNvPr id="339" name="直線コネクタ 338"/>
        <xdr:cNvCxnSpPr/>
      </xdr:nvCxnSpPr>
      <xdr:spPr>
        <a:xfrm>
          <a:off x="10388600" y="1004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103246</xdr:rowOff>
    </xdr:from>
    <xdr:ext cx="599010" cy="259045"/>
    <xdr:sp macro="" textlink="">
      <xdr:nvSpPr>
        <xdr:cNvPr id="340" name="普通建設事業費最大値テキスト"/>
        <xdr:cNvSpPr txBox="1"/>
      </xdr:nvSpPr>
      <xdr:spPr>
        <a:xfrm>
          <a:off x="10528300" y="8675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156569</xdr:rowOff>
    </xdr:from>
    <xdr:to>
      <xdr:col>55</xdr:col>
      <xdr:colOff>88900</xdr:colOff>
      <xdr:row>51</xdr:row>
      <xdr:rowOff>156569</xdr:rowOff>
    </xdr:to>
    <xdr:cxnSp macro="">
      <xdr:nvCxnSpPr>
        <xdr:cNvPr id="341" name="直線コネクタ 340"/>
        <xdr:cNvCxnSpPr/>
      </xdr:nvCxnSpPr>
      <xdr:spPr>
        <a:xfrm>
          <a:off x="10388600" y="8900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42277</xdr:rowOff>
    </xdr:from>
    <xdr:to>
      <xdr:col>55</xdr:col>
      <xdr:colOff>0</xdr:colOff>
      <xdr:row>57</xdr:row>
      <xdr:rowOff>137289</xdr:rowOff>
    </xdr:to>
    <xdr:cxnSp macro="">
      <xdr:nvCxnSpPr>
        <xdr:cNvPr id="342" name="直線コネクタ 341"/>
        <xdr:cNvCxnSpPr/>
      </xdr:nvCxnSpPr>
      <xdr:spPr>
        <a:xfrm>
          <a:off x="9639300" y="9814927"/>
          <a:ext cx="838200" cy="9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113769</xdr:rowOff>
    </xdr:from>
    <xdr:ext cx="534377" cy="259045"/>
    <xdr:sp macro="" textlink="">
      <xdr:nvSpPr>
        <xdr:cNvPr id="343" name="普通建設事業費平均値テキスト"/>
        <xdr:cNvSpPr txBox="1"/>
      </xdr:nvSpPr>
      <xdr:spPr>
        <a:xfrm>
          <a:off x="10528300" y="9886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135342</xdr:rowOff>
    </xdr:from>
    <xdr:to>
      <xdr:col>55</xdr:col>
      <xdr:colOff>50800</xdr:colOff>
      <xdr:row>58</xdr:row>
      <xdr:rowOff>65492</xdr:rowOff>
    </xdr:to>
    <xdr:sp macro="" textlink="">
      <xdr:nvSpPr>
        <xdr:cNvPr id="344" name="フローチャート: 判断 343"/>
        <xdr:cNvSpPr/>
      </xdr:nvSpPr>
      <xdr:spPr>
        <a:xfrm>
          <a:off x="10426700" y="990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127481</xdr:rowOff>
    </xdr:from>
    <xdr:to>
      <xdr:col>50</xdr:col>
      <xdr:colOff>114300</xdr:colOff>
      <xdr:row>57</xdr:row>
      <xdr:rowOff>42277</xdr:rowOff>
    </xdr:to>
    <xdr:cxnSp macro="">
      <xdr:nvCxnSpPr>
        <xdr:cNvPr id="345" name="直線コネクタ 344"/>
        <xdr:cNvCxnSpPr/>
      </xdr:nvCxnSpPr>
      <xdr:spPr>
        <a:xfrm>
          <a:off x="8750300" y="9728681"/>
          <a:ext cx="889000" cy="86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136654</xdr:rowOff>
    </xdr:from>
    <xdr:to>
      <xdr:col>50</xdr:col>
      <xdr:colOff>165100</xdr:colOff>
      <xdr:row>58</xdr:row>
      <xdr:rowOff>66804</xdr:rowOff>
    </xdr:to>
    <xdr:sp macro="" textlink="">
      <xdr:nvSpPr>
        <xdr:cNvPr id="346" name="フローチャート: 判断 345"/>
        <xdr:cNvSpPr/>
      </xdr:nvSpPr>
      <xdr:spPr>
        <a:xfrm>
          <a:off x="9588500" y="99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57931</xdr:rowOff>
    </xdr:from>
    <xdr:ext cx="534377" cy="259045"/>
    <xdr:sp macro="" textlink="">
      <xdr:nvSpPr>
        <xdr:cNvPr id="347" name="テキスト ボックス 346"/>
        <xdr:cNvSpPr txBox="1"/>
      </xdr:nvSpPr>
      <xdr:spPr>
        <a:xfrm>
          <a:off x="9372111" y="1000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127481</xdr:rowOff>
    </xdr:from>
    <xdr:to>
      <xdr:col>45</xdr:col>
      <xdr:colOff>177800</xdr:colOff>
      <xdr:row>56</xdr:row>
      <xdr:rowOff>170915</xdr:rowOff>
    </xdr:to>
    <xdr:cxnSp macro="">
      <xdr:nvCxnSpPr>
        <xdr:cNvPr id="348" name="直線コネクタ 347"/>
        <xdr:cNvCxnSpPr/>
      </xdr:nvCxnSpPr>
      <xdr:spPr>
        <a:xfrm flipV="1">
          <a:off x="7861300" y="9728681"/>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129373</xdr:rowOff>
    </xdr:from>
    <xdr:to>
      <xdr:col>46</xdr:col>
      <xdr:colOff>38100</xdr:colOff>
      <xdr:row>58</xdr:row>
      <xdr:rowOff>59523</xdr:rowOff>
    </xdr:to>
    <xdr:sp macro="" textlink="">
      <xdr:nvSpPr>
        <xdr:cNvPr id="349" name="フローチャート: 判断 348"/>
        <xdr:cNvSpPr/>
      </xdr:nvSpPr>
      <xdr:spPr>
        <a:xfrm>
          <a:off x="8699500" y="990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50650</xdr:rowOff>
    </xdr:from>
    <xdr:ext cx="534377" cy="259045"/>
    <xdr:sp macro="" textlink="">
      <xdr:nvSpPr>
        <xdr:cNvPr id="350" name="テキスト ボックス 349"/>
        <xdr:cNvSpPr txBox="1"/>
      </xdr:nvSpPr>
      <xdr:spPr>
        <a:xfrm>
          <a:off x="8483111" y="999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170915</xdr:rowOff>
    </xdr:from>
    <xdr:to>
      <xdr:col>41</xdr:col>
      <xdr:colOff>50800</xdr:colOff>
      <xdr:row>57</xdr:row>
      <xdr:rowOff>22327</xdr:rowOff>
    </xdr:to>
    <xdr:cxnSp macro="">
      <xdr:nvCxnSpPr>
        <xdr:cNvPr id="351" name="直線コネクタ 350"/>
        <xdr:cNvCxnSpPr/>
      </xdr:nvCxnSpPr>
      <xdr:spPr>
        <a:xfrm flipV="1">
          <a:off x="6972300" y="9772115"/>
          <a:ext cx="889000" cy="2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136387</xdr:rowOff>
    </xdr:from>
    <xdr:to>
      <xdr:col>41</xdr:col>
      <xdr:colOff>101600</xdr:colOff>
      <xdr:row>58</xdr:row>
      <xdr:rowOff>66537</xdr:rowOff>
    </xdr:to>
    <xdr:sp macro="" textlink="">
      <xdr:nvSpPr>
        <xdr:cNvPr id="352" name="フローチャート: 判断 351"/>
        <xdr:cNvSpPr/>
      </xdr:nvSpPr>
      <xdr:spPr>
        <a:xfrm>
          <a:off x="7810500" y="990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57664</xdr:rowOff>
    </xdr:from>
    <xdr:ext cx="534377" cy="259045"/>
    <xdr:sp macro="" textlink="">
      <xdr:nvSpPr>
        <xdr:cNvPr id="353" name="テキスト ボックス 352"/>
        <xdr:cNvSpPr txBox="1"/>
      </xdr:nvSpPr>
      <xdr:spPr>
        <a:xfrm>
          <a:off x="7594111" y="1000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109501</xdr:rowOff>
    </xdr:from>
    <xdr:to>
      <xdr:col>36</xdr:col>
      <xdr:colOff>165100</xdr:colOff>
      <xdr:row>58</xdr:row>
      <xdr:rowOff>39651</xdr:rowOff>
    </xdr:to>
    <xdr:sp macro="" textlink="">
      <xdr:nvSpPr>
        <xdr:cNvPr id="354" name="フローチャート: 判断 353"/>
        <xdr:cNvSpPr/>
      </xdr:nvSpPr>
      <xdr:spPr>
        <a:xfrm>
          <a:off x="6921500" y="98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30778</xdr:rowOff>
    </xdr:from>
    <xdr:ext cx="534377" cy="259045"/>
    <xdr:sp macro="" textlink="">
      <xdr:nvSpPr>
        <xdr:cNvPr id="355" name="テキスト ボックス 354"/>
        <xdr:cNvSpPr txBox="1"/>
      </xdr:nvSpPr>
      <xdr:spPr>
        <a:xfrm>
          <a:off x="6705111" y="9974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86489</xdr:rowOff>
    </xdr:from>
    <xdr:to>
      <xdr:col>55</xdr:col>
      <xdr:colOff>50800</xdr:colOff>
      <xdr:row>58</xdr:row>
      <xdr:rowOff>16639</xdr:rowOff>
    </xdr:to>
    <xdr:sp macro="" textlink="">
      <xdr:nvSpPr>
        <xdr:cNvPr id="361" name="楕円 360"/>
        <xdr:cNvSpPr/>
      </xdr:nvSpPr>
      <xdr:spPr>
        <a:xfrm>
          <a:off x="10426700" y="985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109366</xdr:rowOff>
    </xdr:from>
    <xdr:ext cx="534377" cy="259045"/>
    <xdr:sp macro="" textlink="">
      <xdr:nvSpPr>
        <xdr:cNvPr id="362" name="普通建設事業費該当値テキスト"/>
        <xdr:cNvSpPr txBox="1"/>
      </xdr:nvSpPr>
      <xdr:spPr>
        <a:xfrm>
          <a:off x="10528300" y="9710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162927</xdr:rowOff>
    </xdr:from>
    <xdr:to>
      <xdr:col>50</xdr:col>
      <xdr:colOff>165100</xdr:colOff>
      <xdr:row>57</xdr:row>
      <xdr:rowOff>93077</xdr:rowOff>
    </xdr:to>
    <xdr:sp macro="" textlink="">
      <xdr:nvSpPr>
        <xdr:cNvPr id="363" name="楕円 362"/>
        <xdr:cNvSpPr/>
      </xdr:nvSpPr>
      <xdr:spPr>
        <a:xfrm>
          <a:off x="9588500" y="976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109604</xdr:rowOff>
    </xdr:from>
    <xdr:ext cx="599010" cy="259045"/>
    <xdr:sp macro="" textlink="">
      <xdr:nvSpPr>
        <xdr:cNvPr id="364" name="テキスト ボックス 363"/>
        <xdr:cNvSpPr txBox="1"/>
      </xdr:nvSpPr>
      <xdr:spPr>
        <a:xfrm>
          <a:off x="9339795" y="9539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76681</xdr:rowOff>
    </xdr:from>
    <xdr:to>
      <xdr:col>46</xdr:col>
      <xdr:colOff>38100</xdr:colOff>
      <xdr:row>57</xdr:row>
      <xdr:rowOff>6831</xdr:rowOff>
    </xdr:to>
    <xdr:sp macro="" textlink="">
      <xdr:nvSpPr>
        <xdr:cNvPr id="365" name="楕円 364"/>
        <xdr:cNvSpPr/>
      </xdr:nvSpPr>
      <xdr:spPr>
        <a:xfrm>
          <a:off x="8699500" y="967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23358</xdr:rowOff>
    </xdr:from>
    <xdr:ext cx="599010" cy="259045"/>
    <xdr:sp macro="" textlink="">
      <xdr:nvSpPr>
        <xdr:cNvPr id="366" name="テキスト ボックス 365"/>
        <xdr:cNvSpPr txBox="1"/>
      </xdr:nvSpPr>
      <xdr:spPr>
        <a:xfrm>
          <a:off x="8450795" y="9453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120115</xdr:rowOff>
    </xdr:from>
    <xdr:to>
      <xdr:col>41</xdr:col>
      <xdr:colOff>101600</xdr:colOff>
      <xdr:row>57</xdr:row>
      <xdr:rowOff>50265</xdr:rowOff>
    </xdr:to>
    <xdr:sp macro="" textlink="">
      <xdr:nvSpPr>
        <xdr:cNvPr id="367" name="楕円 366"/>
        <xdr:cNvSpPr/>
      </xdr:nvSpPr>
      <xdr:spPr>
        <a:xfrm>
          <a:off x="7810500" y="972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66792</xdr:rowOff>
    </xdr:from>
    <xdr:ext cx="599010" cy="259045"/>
    <xdr:sp macro="" textlink="">
      <xdr:nvSpPr>
        <xdr:cNvPr id="368" name="テキスト ボックス 367"/>
        <xdr:cNvSpPr txBox="1"/>
      </xdr:nvSpPr>
      <xdr:spPr>
        <a:xfrm>
          <a:off x="7561795" y="9496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142977</xdr:rowOff>
    </xdr:from>
    <xdr:to>
      <xdr:col>36</xdr:col>
      <xdr:colOff>165100</xdr:colOff>
      <xdr:row>57</xdr:row>
      <xdr:rowOff>73127</xdr:rowOff>
    </xdr:to>
    <xdr:sp macro="" textlink="">
      <xdr:nvSpPr>
        <xdr:cNvPr id="369" name="楕円 368"/>
        <xdr:cNvSpPr/>
      </xdr:nvSpPr>
      <xdr:spPr>
        <a:xfrm>
          <a:off x="6921500" y="974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89654</xdr:rowOff>
    </xdr:from>
    <xdr:ext cx="599010" cy="259045"/>
    <xdr:sp macro="" textlink="">
      <xdr:nvSpPr>
        <xdr:cNvPr id="370" name="テキスト ボックス 369"/>
        <xdr:cNvSpPr txBox="1"/>
      </xdr:nvSpPr>
      <xdr:spPr>
        <a:xfrm>
          <a:off x="6672795" y="9519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1" name="直線コネクタ 38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2" name="テキスト ボックス 38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3" name="直線コネクタ 38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4" name="テキスト ボックス 383"/>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5" name="直線コネクタ 38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6" name="テキスト ボックス 385"/>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7" name="直線コネクタ 38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8" name="テキスト ボックス 387"/>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9" name="直線コネクタ 38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0" name="テキスト ボックス 389"/>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1" name="直線コネクタ 39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2" name="テキスト ボックス 39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166195</xdr:rowOff>
    </xdr:from>
    <xdr:to>
      <xdr:col>54</xdr:col>
      <xdr:colOff>189865</xdr:colOff>
      <xdr:row>79</xdr:row>
      <xdr:rowOff>98879</xdr:rowOff>
    </xdr:to>
    <xdr:cxnSp macro="">
      <xdr:nvCxnSpPr>
        <xdr:cNvPr id="396" name="直線コネクタ 395"/>
        <xdr:cNvCxnSpPr/>
      </xdr:nvCxnSpPr>
      <xdr:spPr>
        <a:xfrm flipV="1">
          <a:off x="10475595" y="12167695"/>
          <a:ext cx="1270" cy="147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107273</xdr:rowOff>
    </xdr:from>
    <xdr:ext cx="249299" cy="259045"/>
    <xdr:sp macro="" textlink="">
      <xdr:nvSpPr>
        <xdr:cNvPr id="397" name="普通建設事業費 （ うち新規整備　）最小値テキスト"/>
        <xdr:cNvSpPr txBox="1"/>
      </xdr:nvSpPr>
      <xdr:spPr>
        <a:xfrm>
          <a:off x="10528300" y="13651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398" name="直線コネクタ 397"/>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112872</xdr:rowOff>
    </xdr:from>
    <xdr:ext cx="599010" cy="259045"/>
    <xdr:sp macro="" textlink="">
      <xdr:nvSpPr>
        <xdr:cNvPr id="399" name="普通建設事業費 （ うち新規整備　）最大値テキスト"/>
        <xdr:cNvSpPr txBox="1"/>
      </xdr:nvSpPr>
      <xdr:spPr>
        <a:xfrm>
          <a:off x="10528300" y="1194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166195</xdr:rowOff>
    </xdr:from>
    <xdr:to>
      <xdr:col>55</xdr:col>
      <xdr:colOff>88900</xdr:colOff>
      <xdr:row>70</xdr:row>
      <xdr:rowOff>166195</xdr:rowOff>
    </xdr:to>
    <xdr:cxnSp macro="">
      <xdr:nvCxnSpPr>
        <xdr:cNvPr id="400" name="直線コネクタ 399"/>
        <xdr:cNvCxnSpPr/>
      </xdr:nvCxnSpPr>
      <xdr:spPr>
        <a:xfrm>
          <a:off x="10388600" y="1216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144272</xdr:rowOff>
    </xdr:from>
    <xdr:to>
      <xdr:col>55</xdr:col>
      <xdr:colOff>0</xdr:colOff>
      <xdr:row>79</xdr:row>
      <xdr:rowOff>21961</xdr:rowOff>
    </xdr:to>
    <xdr:cxnSp macro="">
      <xdr:nvCxnSpPr>
        <xdr:cNvPr id="401" name="直線コネクタ 400"/>
        <xdr:cNvCxnSpPr/>
      </xdr:nvCxnSpPr>
      <xdr:spPr>
        <a:xfrm>
          <a:off x="9639300" y="13517372"/>
          <a:ext cx="838200" cy="49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151723</xdr:rowOff>
    </xdr:from>
    <xdr:ext cx="534377" cy="259045"/>
    <xdr:sp macro="" textlink="">
      <xdr:nvSpPr>
        <xdr:cNvPr id="402" name="普通建設事業費 （ うち新規整備　）平均値テキスト"/>
        <xdr:cNvSpPr txBox="1"/>
      </xdr:nvSpPr>
      <xdr:spPr>
        <a:xfrm>
          <a:off x="10528300" y="13524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1846</xdr:rowOff>
    </xdr:from>
    <xdr:to>
      <xdr:col>55</xdr:col>
      <xdr:colOff>50800</xdr:colOff>
      <xdr:row>79</xdr:row>
      <xdr:rowOff>103446</xdr:rowOff>
    </xdr:to>
    <xdr:sp macro="" textlink="">
      <xdr:nvSpPr>
        <xdr:cNvPr id="403" name="フローチャート: 判断 402"/>
        <xdr:cNvSpPr/>
      </xdr:nvSpPr>
      <xdr:spPr>
        <a:xfrm>
          <a:off x="10426700" y="1354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65984</xdr:rowOff>
    </xdr:from>
    <xdr:to>
      <xdr:col>50</xdr:col>
      <xdr:colOff>114300</xdr:colOff>
      <xdr:row>78</xdr:row>
      <xdr:rowOff>144272</xdr:rowOff>
    </xdr:to>
    <xdr:cxnSp macro="">
      <xdr:nvCxnSpPr>
        <xdr:cNvPr id="404" name="直線コネクタ 403"/>
        <xdr:cNvCxnSpPr/>
      </xdr:nvCxnSpPr>
      <xdr:spPr>
        <a:xfrm>
          <a:off x="8750300" y="13439084"/>
          <a:ext cx="889000" cy="7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166960</xdr:rowOff>
    </xdr:from>
    <xdr:to>
      <xdr:col>50</xdr:col>
      <xdr:colOff>165100</xdr:colOff>
      <xdr:row>79</xdr:row>
      <xdr:rowOff>97110</xdr:rowOff>
    </xdr:to>
    <xdr:sp macro="" textlink="">
      <xdr:nvSpPr>
        <xdr:cNvPr id="405" name="フローチャート: 判断 404"/>
        <xdr:cNvSpPr/>
      </xdr:nvSpPr>
      <xdr:spPr>
        <a:xfrm>
          <a:off x="9588500" y="135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88237</xdr:rowOff>
    </xdr:from>
    <xdr:ext cx="534377" cy="259045"/>
    <xdr:sp macro="" textlink="">
      <xdr:nvSpPr>
        <xdr:cNvPr id="406" name="テキスト ボックス 405"/>
        <xdr:cNvSpPr txBox="1"/>
      </xdr:nvSpPr>
      <xdr:spPr>
        <a:xfrm>
          <a:off x="9372111" y="1363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10976</xdr:rowOff>
    </xdr:from>
    <xdr:to>
      <xdr:col>45</xdr:col>
      <xdr:colOff>177800</xdr:colOff>
      <xdr:row>78</xdr:row>
      <xdr:rowOff>65984</xdr:rowOff>
    </xdr:to>
    <xdr:cxnSp macro="">
      <xdr:nvCxnSpPr>
        <xdr:cNvPr id="407" name="直線コネクタ 406"/>
        <xdr:cNvCxnSpPr/>
      </xdr:nvCxnSpPr>
      <xdr:spPr>
        <a:xfrm>
          <a:off x="7861300" y="13384076"/>
          <a:ext cx="889000" cy="5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155485</xdr:rowOff>
    </xdr:from>
    <xdr:to>
      <xdr:col>46</xdr:col>
      <xdr:colOff>38100</xdr:colOff>
      <xdr:row>79</xdr:row>
      <xdr:rowOff>85635</xdr:rowOff>
    </xdr:to>
    <xdr:sp macro="" textlink="">
      <xdr:nvSpPr>
        <xdr:cNvPr id="408" name="フローチャート: 判断 407"/>
        <xdr:cNvSpPr/>
      </xdr:nvSpPr>
      <xdr:spPr>
        <a:xfrm>
          <a:off x="8699500" y="1352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76762</xdr:rowOff>
    </xdr:from>
    <xdr:ext cx="534377" cy="259045"/>
    <xdr:sp macro="" textlink="">
      <xdr:nvSpPr>
        <xdr:cNvPr id="409" name="テキスト ボックス 408"/>
        <xdr:cNvSpPr txBox="1"/>
      </xdr:nvSpPr>
      <xdr:spPr>
        <a:xfrm>
          <a:off x="8483111" y="1362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10976</xdr:rowOff>
    </xdr:from>
    <xdr:to>
      <xdr:col>41</xdr:col>
      <xdr:colOff>50800</xdr:colOff>
      <xdr:row>78</xdr:row>
      <xdr:rowOff>88164</xdr:rowOff>
    </xdr:to>
    <xdr:cxnSp macro="">
      <xdr:nvCxnSpPr>
        <xdr:cNvPr id="410" name="直線コネクタ 409"/>
        <xdr:cNvCxnSpPr/>
      </xdr:nvCxnSpPr>
      <xdr:spPr>
        <a:xfrm flipV="1">
          <a:off x="6972300" y="13384076"/>
          <a:ext cx="889000" cy="77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150769</xdr:rowOff>
    </xdr:from>
    <xdr:to>
      <xdr:col>41</xdr:col>
      <xdr:colOff>101600</xdr:colOff>
      <xdr:row>79</xdr:row>
      <xdr:rowOff>80919</xdr:rowOff>
    </xdr:to>
    <xdr:sp macro="" textlink="">
      <xdr:nvSpPr>
        <xdr:cNvPr id="411" name="フローチャート: 判断 410"/>
        <xdr:cNvSpPr/>
      </xdr:nvSpPr>
      <xdr:spPr>
        <a:xfrm>
          <a:off x="7810500" y="13523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72046</xdr:rowOff>
    </xdr:from>
    <xdr:ext cx="534377" cy="259045"/>
    <xdr:sp macro="" textlink="">
      <xdr:nvSpPr>
        <xdr:cNvPr id="412" name="テキスト ボックス 411"/>
        <xdr:cNvSpPr txBox="1"/>
      </xdr:nvSpPr>
      <xdr:spPr>
        <a:xfrm>
          <a:off x="7594111" y="1361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130854</xdr:rowOff>
    </xdr:from>
    <xdr:to>
      <xdr:col>36</xdr:col>
      <xdr:colOff>165100</xdr:colOff>
      <xdr:row>79</xdr:row>
      <xdr:rowOff>61004</xdr:rowOff>
    </xdr:to>
    <xdr:sp macro="" textlink="">
      <xdr:nvSpPr>
        <xdr:cNvPr id="413" name="フローチャート: 判断 412"/>
        <xdr:cNvSpPr/>
      </xdr:nvSpPr>
      <xdr:spPr>
        <a:xfrm>
          <a:off x="6921500" y="1350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52131</xdr:rowOff>
    </xdr:from>
    <xdr:ext cx="534377" cy="259045"/>
    <xdr:sp macro="" textlink="">
      <xdr:nvSpPr>
        <xdr:cNvPr id="414" name="テキスト ボックス 413"/>
        <xdr:cNvSpPr txBox="1"/>
      </xdr:nvSpPr>
      <xdr:spPr>
        <a:xfrm>
          <a:off x="6705111" y="1359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142611</xdr:rowOff>
    </xdr:from>
    <xdr:to>
      <xdr:col>55</xdr:col>
      <xdr:colOff>50800</xdr:colOff>
      <xdr:row>79</xdr:row>
      <xdr:rowOff>72761</xdr:rowOff>
    </xdr:to>
    <xdr:sp macro="" textlink="">
      <xdr:nvSpPr>
        <xdr:cNvPr id="420" name="楕円 419"/>
        <xdr:cNvSpPr/>
      </xdr:nvSpPr>
      <xdr:spPr>
        <a:xfrm>
          <a:off x="10426700" y="1351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101988</xdr:rowOff>
    </xdr:from>
    <xdr:ext cx="534377" cy="259045"/>
    <xdr:sp macro="" textlink="">
      <xdr:nvSpPr>
        <xdr:cNvPr id="421" name="普通建設事業費 （ うち新規整備　）該当値テキスト"/>
        <xdr:cNvSpPr txBox="1"/>
      </xdr:nvSpPr>
      <xdr:spPr>
        <a:xfrm>
          <a:off x="10528300" y="1330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93472</xdr:rowOff>
    </xdr:from>
    <xdr:to>
      <xdr:col>50</xdr:col>
      <xdr:colOff>165100</xdr:colOff>
      <xdr:row>79</xdr:row>
      <xdr:rowOff>23622</xdr:rowOff>
    </xdr:to>
    <xdr:sp macro="" textlink="">
      <xdr:nvSpPr>
        <xdr:cNvPr id="422" name="楕円 421"/>
        <xdr:cNvSpPr/>
      </xdr:nvSpPr>
      <xdr:spPr>
        <a:xfrm>
          <a:off x="9588500" y="1346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40149</xdr:rowOff>
    </xdr:from>
    <xdr:ext cx="534377" cy="259045"/>
    <xdr:sp macro="" textlink="">
      <xdr:nvSpPr>
        <xdr:cNvPr id="423" name="テキスト ボックス 422"/>
        <xdr:cNvSpPr txBox="1"/>
      </xdr:nvSpPr>
      <xdr:spPr>
        <a:xfrm>
          <a:off x="9372111" y="1324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15184</xdr:rowOff>
    </xdr:from>
    <xdr:to>
      <xdr:col>46</xdr:col>
      <xdr:colOff>38100</xdr:colOff>
      <xdr:row>78</xdr:row>
      <xdr:rowOff>116784</xdr:rowOff>
    </xdr:to>
    <xdr:sp macro="" textlink="">
      <xdr:nvSpPr>
        <xdr:cNvPr id="424" name="楕円 423"/>
        <xdr:cNvSpPr/>
      </xdr:nvSpPr>
      <xdr:spPr>
        <a:xfrm>
          <a:off x="8699500" y="1338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133311</xdr:rowOff>
    </xdr:from>
    <xdr:ext cx="534377" cy="259045"/>
    <xdr:sp macro="" textlink="">
      <xdr:nvSpPr>
        <xdr:cNvPr id="425" name="テキスト ボックス 424"/>
        <xdr:cNvSpPr txBox="1"/>
      </xdr:nvSpPr>
      <xdr:spPr>
        <a:xfrm>
          <a:off x="8483111" y="13163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131626</xdr:rowOff>
    </xdr:from>
    <xdr:to>
      <xdr:col>41</xdr:col>
      <xdr:colOff>101600</xdr:colOff>
      <xdr:row>78</xdr:row>
      <xdr:rowOff>61776</xdr:rowOff>
    </xdr:to>
    <xdr:sp macro="" textlink="">
      <xdr:nvSpPr>
        <xdr:cNvPr id="426" name="楕円 425"/>
        <xdr:cNvSpPr/>
      </xdr:nvSpPr>
      <xdr:spPr>
        <a:xfrm>
          <a:off x="7810500" y="1333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78303</xdr:rowOff>
    </xdr:from>
    <xdr:ext cx="534377" cy="259045"/>
    <xdr:sp macro="" textlink="">
      <xdr:nvSpPr>
        <xdr:cNvPr id="427" name="テキスト ボックス 426"/>
        <xdr:cNvSpPr txBox="1"/>
      </xdr:nvSpPr>
      <xdr:spPr>
        <a:xfrm>
          <a:off x="7594111" y="13108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37364</xdr:rowOff>
    </xdr:from>
    <xdr:to>
      <xdr:col>36</xdr:col>
      <xdr:colOff>165100</xdr:colOff>
      <xdr:row>78</xdr:row>
      <xdr:rowOff>138964</xdr:rowOff>
    </xdr:to>
    <xdr:sp macro="" textlink="">
      <xdr:nvSpPr>
        <xdr:cNvPr id="428" name="楕円 427"/>
        <xdr:cNvSpPr/>
      </xdr:nvSpPr>
      <xdr:spPr>
        <a:xfrm>
          <a:off x="6921500" y="1341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155491</xdr:rowOff>
    </xdr:from>
    <xdr:ext cx="534377" cy="259045"/>
    <xdr:sp macro="" textlink="">
      <xdr:nvSpPr>
        <xdr:cNvPr id="429" name="テキスト ボックス 428"/>
        <xdr:cNvSpPr txBox="1"/>
      </xdr:nvSpPr>
      <xdr:spPr>
        <a:xfrm>
          <a:off x="6705111" y="1318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9" name="テキスト ボックス 44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13774</xdr:rowOff>
    </xdr:from>
    <xdr:to>
      <xdr:col>54</xdr:col>
      <xdr:colOff>189865</xdr:colOff>
      <xdr:row>98</xdr:row>
      <xdr:rowOff>156387</xdr:rowOff>
    </xdr:to>
    <xdr:cxnSp macro="">
      <xdr:nvCxnSpPr>
        <xdr:cNvPr id="455" name="直線コネクタ 454"/>
        <xdr:cNvCxnSpPr/>
      </xdr:nvCxnSpPr>
      <xdr:spPr>
        <a:xfrm flipV="1">
          <a:off x="10475595" y="15444274"/>
          <a:ext cx="1270" cy="1514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160214</xdr:rowOff>
    </xdr:from>
    <xdr:ext cx="469744" cy="259045"/>
    <xdr:sp macro="" textlink="">
      <xdr:nvSpPr>
        <xdr:cNvPr id="456" name="普通建設事業費 （ うち更新整備　）最小値テキスト"/>
        <xdr:cNvSpPr txBox="1"/>
      </xdr:nvSpPr>
      <xdr:spPr>
        <a:xfrm>
          <a:off x="10528300" y="1696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156387</xdr:rowOff>
    </xdr:from>
    <xdr:to>
      <xdr:col>55</xdr:col>
      <xdr:colOff>88900</xdr:colOff>
      <xdr:row>98</xdr:row>
      <xdr:rowOff>156387</xdr:rowOff>
    </xdr:to>
    <xdr:cxnSp macro="">
      <xdr:nvCxnSpPr>
        <xdr:cNvPr id="457" name="直線コネクタ 456"/>
        <xdr:cNvCxnSpPr/>
      </xdr:nvCxnSpPr>
      <xdr:spPr>
        <a:xfrm>
          <a:off x="10388600" y="1695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131901</xdr:rowOff>
    </xdr:from>
    <xdr:ext cx="534377" cy="259045"/>
    <xdr:sp macro="" textlink="">
      <xdr:nvSpPr>
        <xdr:cNvPr id="458" name="普通建設事業費 （ うち更新整備　）最大値テキスト"/>
        <xdr:cNvSpPr txBox="1"/>
      </xdr:nvSpPr>
      <xdr:spPr>
        <a:xfrm>
          <a:off x="10528300" y="1521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13774</xdr:rowOff>
    </xdr:from>
    <xdr:to>
      <xdr:col>55</xdr:col>
      <xdr:colOff>88900</xdr:colOff>
      <xdr:row>90</xdr:row>
      <xdr:rowOff>13774</xdr:rowOff>
    </xdr:to>
    <xdr:cxnSp macro="">
      <xdr:nvCxnSpPr>
        <xdr:cNvPr id="459" name="直線コネクタ 458"/>
        <xdr:cNvCxnSpPr/>
      </xdr:nvCxnSpPr>
      <xdr:spPr>
        <a:xfrm>
          <a:off x="10388600" y="15444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58384</xdr:rowOff>
    </xdr:from>
    <xdr:to>
      <xdr:col>55</xdr:col>
      <xdr:colOff>0</xdr:colOff>
      <xdr:row>96</xdr:row>
      <xdr:rowOff>6001</xdr:rowOff>
    </xdr:to>
    <xdr:cxnSp macro="">
      <xdr:nvCxnSpPr>
        <xdr:cNvPr id="460" name="直線コネクタ 459"/>
        <xdr:cNvCxnSpPr/>
      </xdr:nvCxnSpPr>
      <xdr:spPr>
        <a:xfrm>
          <a:off x="9639300" y="16174684"/>
          <a:ext cx="838200" cy="290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46803</xdr:rowOff>
    </xdr:from>
    <xdr:ext cx="534377" cy="259045"/>
    <xdr:sp macro="" textlink="">
      <xdr:nvSpPr>
        <xdr:cNvPr id="461" name="普通建設事業費 （ うち更新整備　）平均値テキスト"/>
        <xdr:cNvSpPr txBox="1"/>
      </xdr:nvSpPr>
      <xdr:spPr>
        <a:xfrm>
          <a:off x="10528300" y="16506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68376</xdr:rowOff>
    </xdr:from>
    <xdr:to>
      <xdr:col>55</xdr:col>
      <xdr:colOff>50800</xdr:colOff>
      <xdr:row>96</xdr:row>
      <xdr:rowOff>169976</xdr:rowOff>
    </xdr:to>
    <xdr:sp macro="" textlink="">
      <xdr:nvSpPr>
        <xdr:cNvPr id="462" name="フローチャート: 判断 461"/>
        <xdr:cNvSpPr/>
      </xdr:nvSpPr>
      <xdr:spPr>
        <a:xfrm>
          <a:off x="104267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132221</xdr:rowOff>
    </xdr:from>
    <xdr:to>
      <xdr:col>50</xdr:col>
      <xdr:colOff>114300</xdr:colOff>
      <xdr:row>94</xdr:row>
      <xdr:rowOff>58384</xdr:rowOff>
    </xdr:to>
    <xdr:cxnSp macro="">
      <xdr:nvCxnSpPr>
        <xdr:cNvPr id="463" name="直線コネクタ 462"/>
        <xdr:cNvCxnSpPr/>
      </xdr:nvCxnSpPr>
      <xdr:spPr>
        <a:xfrm>
          <a:off x="8750300" y="15734171"/>
          <a:ext cx="889000" cy="440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112151</xdr:rowOff>
    </xdr:from>
    <xdr:to>
      <xdr:col>50</xdr:col>
      <xdr:colOff>165100</xdr:colOff>
      <xdr:row>97</xdr:row>
      <xdr:rowOff>42301</xdr:rowOff>
    </xdr:to>
    <xdr:sp macro="" textlink="">
      <xdr:nvSpPr>
        <xdr:cNvPr id="464" name="フローチャート: 判断 463"/>
        <xdr:cNvSpPr/>
      </xdr:nvSpPr>
      <xdr:spPr>
        <a:xfrm>
          <a:off x="9588500" y="1657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33428</xdr:rowOff>
    </xdr:from>
    <xdr:ext cx="534377" cy="259045"/>
    <xdr:sp macro="" textlink="">
      <xdr:nvSpPr>
        <xdr:cNvPr id="465" name="テキスト ボックス 464"/>
        <xdr:cNvSpPr txBox="1"/>
      </xdr:nvSpPr>
      <xdr:spPr>
        <a:xfrm>
          <a:off x="9372111" y="1666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132221</xdr:rowOff>
    </xdr:from>
    <xdr:to>
      <xdr:col>45</xdr:col>
      <xdr:colOff>177800</xdr:colOff>
      <xdr:row>95</xdr:row>
      <xdr:rowOff>92118</xdr:rowOff>
    </xdr:to>
    <xdr:cxnSp macro="">
      <xdr:nvCxnSpPr>
        <xdr:cNvPr id="466" name="直線コネクタ 465"/>
        <xdr:cNvCxnSpPr/>
      </xdr:nvCxnSpPr>
      <xdr:spPr>
        <a:xfrm flipV="1">
          <a:off x="7861300" y="15734171"/>
          <a:ext cx="889000" cy="64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96673</xdr:rowOff>
    </xdr:from>
    <xdr:to>
      <xdr:col>46</xdr:col>
      <xdr:colOff>38100</xdr:colOff>
      <xdr:row>97</xdr:row>
      <xdr:rowOff>26823</xdr:rowOff>
    </xdr:to>
    <xdr:sp macro="" textlink="">
      <xdr:nvSpPr>
        <xdr:cNvPr id="467" name="フローチャート: 判断 466"/>
        <xdr:cNvSpPr/>
      </xdr:nvSpPr>
      <xdr:spPr>
        <a:xfrm>
          <a:off x="8699500" y="16555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17950</xdr:rowOff>
    </xdr:from>
    <xdr:ext cx="534377" cy="259045"/>
    <xdr:sp macro="" textlink="">
      <xdr:nvSpPr>
        <xdr:cNvPr id="468" name="テキスト ボックス 467"/>
        <xdr:cNvSpPr txBox="1"/>
      </xdr:nvSpPr>
      <xdr:spPr>
        <a:xfrm>
          <a:off x="8483111" y="1664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112905</xdr:rowOff>
    </xdr:from>
    <xdr:to>
      <xdr:col>41</xdr:col>
      <xdr:colOff>50800</xdr:colOff>
      <xdr:row>95</xdr:row>
      <xdr:rowOff>92118</xdr:rowOff>
    </xdr:to>
    <xdr:cxnSp macro="">
      <xdr:nvCxnSpPr>
        <xdr:cNvPr id="469" name="直線コネクタ 468"/>
        <xdr:cNvCxnSpPr/>
      </xdr:nvCxnSpPr>
      <xdr:spPr>
        <a:xfrm>
          <a:off x="6972300" y="16229205"/>
          <a:ext cx="889000" cy="150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171376</xdr:rowOff>
    </xdr:from>
    <xdr:to>
      <xdr:col>41</xdr:col>
      <xdr:colOff>101600</xdr:colOff>
      <xdr:row>97</xdr:row>
      <xdr:rowOff>101526</xdr:rowOff>
    </xdr:to>
    <xdr:sp macro="" textlink="">
      <xdr:nvSpPr>
        <xdr:cNvPr id="470" name="フローチャート: 判断 469"/>
        <xdr:cNvSpPr/>
      </xdr:nvSpPr>
      <xdr:spPr>
        <a:xfrm>
          <a:off x="78105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92653</xdr:rowOff>
    </xdr:from>
    <xdr:ext cx="534377" cy="259045"/>
    <xdr:sp macro="" textlink="">
      <xdr:nvSpPr>
        <xdr:cNvPr id="471" name="テキスト ボックス 470"/>
        <xdr:cNvSpPr txBox="1"/>
      </xdr:nvSpPr>
      <xdr:spPr>
        <a:xfrm>
          <a:off x="7594111" y="1672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101913</xdr:rowOff>
    </xdr:from>
    <xdr:to>
      <xdr:col>36</xdr:col>
      <xdr:colOff>165100</xdr:colOff>
      <xdr:row>97</xdr:row>
      <xdr:rowOff>32063</xdr:rowOff>
    </xdr:to>
    <xdr:sp macro="" textlink="">
      <xdr:nvSpPr>
        <xdr:cNvPr id="472" name="フローチャート: 判断 471"/>
        <xdr:cNvSpPr/>
      </xdr:nvSpPr>
      <xdr:spPr>
        <a:xfrm>
          <a:off x="6921500" y="1656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23190</xdr:rowOff>
    </xdr:from>
    <xdr:ext cx="534377" cy="259045"/>
    <xdr:sp macro="" textlink="">
      <xdr:nvSpPr>
        <xdr:cNvPr id="473" name="テキスト ボックス 472"/>
        <xdr:cNvSpPr txBox="1"/>
      </xdr:nvSpPr>
      <xdr:spPr>
        <a:xfrm>
          <a:off x="6705111" y="1665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126651</xdr:rowOff>
    </xdr:from>
    <xdr:to>
      <xdr:col>55</xdr:col>
      <xdr:colOff>50800</xdr:colOff>
      <xdr:row>96</xdr:row>
      <xdr:rowOff>56801</xdr:rowOff>
    </xdr:to>
    <xdr:sp macro="" textlink="">
      <xdr:nvSpPr>
        <xdr:cNvPr id="479" name="楕円 478"/>
        <xdr:cNvSpPr/>
      </xdr:nvSpPr>
      <xdr:spPr>
        <a:xfrm>
          <a:off x="10426700" y="1641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149528</xdr:rowOff>
    </xdr:from>
    <xdr:ext cx="534377" cy="259045"/>
    <xdr:sp macro="" textlink="">
      <xdr:nvSpPr>
        <xdr:cNvPr id="480" name="普通建設事業費 （ うち更新整備　）該当値テキスト"/>
        <xdr:cNvSpPr txBox="1"/>
      </xdr:nvSpPr>
      <xdr:spPr>
        <a:xfrm>
          <a:off x="10528300" y="1626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7584</xdr:rowOff>
    </xdr:from>
    <xdr:to>
      <xdr:col>50</xdr:col>
      <xdr:colOff>165100</xdr:colOff>
      <xdr:row>94</xdr:row>
      <xdr:rowOff>109184</xdr:rowOff>
    </xdr:to>
    <xdr:sp macro="" textlink="">
      <xdr:nvSpPr>
        <xdr:cNvPr id="481" name="楕円 480"/>
        <xdr:cNvSpPr/>
      </xdr:nvSpPr>
      <xdr:spPr>
        <a:xfrm>
          <a:off x="9588500" y="1612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125711</xdr:rowOff>
    </xdr:from>
    <xdr:ext cx="534377" cy="259045"/>
    <xdr:sp macro="" textlink="">
      <xdr:nvSpPr>
        <xdr:cNvPr id="482" name="テキスト ボックス 481"/>
        <xdr:cNvSpPr txBox="1"/>
      </xdr:nvSpPr>
      <xdr:spPr>
        <a:xfrm>
          <a:off x="9372111" y="1589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81421</xdr:rowOff>
    </xdr:from>
    <xdr:to>
      <xdr:col>46</xdr:col>
      <xdr:colOff>38100</xdr:colOff>
      <xdr:row>92</xdr:row>
      <xdr:rowOff>11571</xdr:rowOff>
    </xdr:to>
    <xdr:sp macro="" textlink="">
      <xdr:nvSpPr>
        <xdr:cNvPr id="483" name="楕円 482"/>
        <xdr:cNvSpPr/>
      </xdr:nvSpPr>
      <xdr:spPr>
        <a:xfrm>
          <a:off x="8699500" y="1568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28098</xdr:rowOff>
    </xdr:from>
    <xdr:ext cx="534377" cy="259045"/>
    <xdr:sp macro="" textlink="">
      <xdr:nvSpPr>
        <xdr:cNvPr id="484" name="テキスト ボックス 483"/>
        <xdr:cNvSpPr txBox="1"/>
      </xdr:nvSpPr>
      <xdr:spPr>
        <a:xfrm>
          <a:off x="8483111" y="15458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41318</xdr:rowOff>
    </xdr:from>
    <xdr:to>
      <xdr:col>41</xdr:col>
      <xdr:colOff>101600</xdr:colOff>
      <xdr:row>95</xdr:row>
      <xdr:rowOff>142918</xdr:rowOff>
    </xdr:to>
    <xdr:sp macro="" textlink="">
      <xdr:nvSpPr>
        <xdr:cNvPr id="485" name="楕円 484"/>
        <xdr:cNvSpPr/>
      </xdr:nvSpPr>
      <xdr:spPr>
        <a:xfrm>
          <a:off x="7810500" y="1632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159445</xdr:rowOff>
    </xdr:from>
    <xdr:ext cx="534377" cy="259045"/>
    <xdr:sp macro="" textlink="">
      <xdr:nvSpPr>
        <xdr:cNvPr id="486" name="テキスト ボックス 485"/>
        <xdr:cNvSpPr txBox="1"/>
      </xdr:nvSpPr>
      <xdr:spPr>
        <a:xfrm>
          <a:off x="7594111" y="1610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62105</xdr:rowOff>
    </xdr:from>
    <xdr:to>
      <xdr:col>36</xdr:col>
      <xdr:colOff>165100</xdr:colOff>
      <xdr:row>94</xdr:row>
      <xdr:rowOff>163705</xdr:rowOff>
    </xdr:to>
    <xdr:sp macro="" textlink="">
      <xdr:nvSpPr>
        <xdr:cNvPr id="487" name="楕円 486"/>
        <xdr:cNvSpPr/>
      </xdr:nvSpPr>
      <xdr:spPr>
        <a:xfrm>
          <a:off x="6921500" y="1617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8782</xdr:rowOff>
    </xdr:from>
    <xdr:ext cx="534377" cy="259045"/>
    <xdr:sp macro="" textlink="">
      <xdr:nvSpPr>
        <xdr:cNvPr id="488" name="テキスト ボックス 487"/>
        <xdr:cNvSpPr txBox="1"/>
      </xdr:nvSpPr>
      <xdr:spPr>
        <a:xfrm>
          <a:off x="6705111" y="1595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46000</xdr:rowOff>
    </xdr:from>
    <xdr:to>
      <xdr:col>85</xdr:col>
      <xdr:colOff>126364</xdr:colOff>
      <xdr:row>39</xdr:row>
      <xdr:rowOff>44450</xdr:rowOff>
    </xdr:to>
    <xdr:cxnSp macro="">
      <xdr:nvCxnSpPr>
        <xdr:cNvPr id="512" name="直線コネクタ 511"/>
        <xdr:cNvCxnSpPr/>
      </xdr:nvCxnSpPr>
      <xdr:spPr>
        <a:xfrm flipV="1">
          <a:off x="16317595" y="5189500"/>
          <a:ext cx="1269" cy="1541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71442</xdr:rowOff>
    </xdr:from>
    <xdr:ext cx="249299" cy="259045"/>
    <xdr:sp macro="" textlink="">
      <xdr:nvSpPr>
        <xdr:cNvPr id="513" name="災害復旧事業費最小値テキスト"/>
        <xdr:cNvSpPr txBox="1"/>
      </xdr:nvSpPr>
      <xdr:spPr>
        <a:xfrm>
          <a:off x="16370300" y="67579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164127</xdr:rowOff>
    </xdr:from>
    <xdr:ext cx="599010" cy="259045"/>
    <xdr:sp macro="" textlink="">
      <xdr:nvSpPr>
        <xdr:cNvPr id="515" name="災害復旧事業費最大値テキスト"/>
        <xdr:cNvSpPr txBox="1"/>
      </xdr:nvSpPr>
      <xdr:spPr>
        <a:xfrm>
          <a:off x="16370300" y="496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46000</xdr:rowOff>
    </xdr:from>
    <xdr:to>
      <xdr:col>86</xdr:col>
      <xdr:colOff>25400</xdr:colOff>
      <xdr:row>30</xdr:row>
      <xdr:rowOff>46000</xdr:rowOff>
    </xdr:to>
    <xdr:cxnSp macro="">
      <xdr:nvCxnSpPr>
        <xdr:cNvPr id="516" name="直線コネクタ 515"/>
        <xdr:cNvCxnSpPr/>
      </xdr:nvCxnSpPr>
      <xdr:spPr>
        <a:xfrm>
          <a:off x="16230600" y="518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145237</xdr:rowOff>
    </xdr:from>
    <xdr:to>
      <xdr:col>85</xdr:col>
      <xdr:colOff>127000</xdr:colOff>
      <xdr:row>38</xdr:row>
      <xdr:rowOff>147701</xdr:rowOff>
    </xdr:to>
    <xdr:cxnSp macro="">
      <xdr:nvCxnSpPr>
        <xdr:cNvPr id="517" name="直線コネクタ 516"/>
        <xdr:cNvCxnSpPr/>
      </xdr:nvCxnSpPr>
      <xdr:spPr>
        <a:xfrm flipV="1">
          <a:off x="15481300" y="6660337"/>
          <a:ext cx="838200" cy="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115891</xdr:rowOff>
    </xdr:from>
    <xdr:ext cx="469744" cy="259045"/>
    <xdr:sp macro="" textlink="">
      <xdr:nvSpPr>
        <xdr:cNvPr id="518" name="災害復旧事業費平均値テキスト"/>
        <xdr:cNvSpPr txBox="1"/>
      </xdr:nvSpPr>
      <xdr:spPr>
        <a:xfrm>
          <a:off x="16370300" y="6630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137464</xdr:rowOff>
    </xdr:from>
    <xdr:to>
      <xdr:col>85</xdr:col>
      <xdr:colOff>177800</xdr:colOff>
      <xdr:row>39</xdr:row>
      <xdr:rowOff>67614</xdr:rowOff>
    </xdr:to>
    <xdr:sp macro="" textlink="">
      <xdr:nvSpPr>
        <xdr:cNvPr id="519" name="フローチャート: 判断 518"/>
        <xdr:cNvSpPr/>
      </xdr:nvSpPr>
      <xdr:spPr>
        <a:xfrm>
          <a:off x="162687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147701</xdr:rowOff>
    </xdr:from>
    <xdr:to>
      <xdr:col>81</xdr:col>
      <xdr:colOff>50800</xdr:colOff>
      <xdr:row>39</xdr:row>
      <xdr:rowOff>32118</xdr:rowOff>
    </xdr:to>
    <xdr:cxnSp macro="">
      <xdr:nvCxnSpPr>
        <xdr:cNvPr id="520" name="直線コネクタ 519"/>
        <xdr:cNvCxnSpPr/>
      </xdr:nvCxnSpPr>
      <xdr:spPr>
        <a:xfrm flipV="1">
          <a:off x="14592300" y="6662801"/>
          <a:ext cx="889000" cy="5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148489</xdr:rowOff>
    </xdr:from>
    <xdr:to>
      <xdr:col>81</xdr:col>
      <xdr:colOff>101600</xdr:colOff>
      <xdr:row>39</xdr:row>
      <xdr:rowOff>78639</xdr:rowOff>
    </xdr:to>
    <xdr:sp macro="" textlink="">
      <xdr:nvSpPr>
        <xdr:cNvPr id="521" name="フローチャート: 判断 520"/>
        <xdr:cNvSpPr/>
      </xdr:nvSpPr>
      <xdr:spPr>
        <a:xfrm>
          <a:off x="15430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69766</xdr:rowOff>
    </xdr:from>
    <xdr:ext cx="469744" cy="259045"/>
    <xdr:sp macro="" textlink="">
      <xdr:nvSpPr>
        <xdr:cNvPr id="522" name="テキスト ボックス 521"/>
        <xdr:cNvSpPr txBox="1"/>
      </xdr:nvSpPr>
      <xdr:spPr>
        <a:xfrm>
          <a:off x="15246428" y="6756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32118</xdr:rowOff>
    </xdr:from>
    <xdr:to>
      <xdr:col>76</xdr:col>
      <xdr:colOff>114300</xdr:colOff>
      <xdr:row>39</xdr:row>
      <xdr:rowOff>34684</xdr:rowOff>
    </xdr:to>
    <xdr:cxnSp macro="">
      <xdr:nvCxnSpPr>
        <xdr:cNvPr id="523" name="直線コネクタ 522"/>
        <xdr:cNvCxnSpPr/>
      </xdr:nvCxnSpPr>
      <xdr:spPr>
        <a:xfrm flipV="1">
          <a:off x="13703300" y="6718668"/>
          <a:ext cx="889000" cy="2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135725</xdr:rowOff>
    </xdr:from>
    <xdr:to>
      <xdr:col>76</xdr:col>
      <xdr:colOff>165100</xdr:colOff>
      <xdr:row>39</xdr:row>
      <xdr:rowOff>65875</xdr:rowOff>
    </xdr:to>
    <xdr:sp macro="" textlink="">
      <xdr:nvSpPr>
        <xdr:cNvPr id="524" name="フローチャート: 判断 523"/>
        <xdr:cNvSpPr/>
      </xdr:nvSpPr>
      <xdr:spPr>
        <a:xfrm>
          <a:off x="14541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82402</xdr:rowOff>
    </xdr:from>
    <xdr:ext cx="469744" cy="259045"/>
    <xdr:sp macro="" textlink="">
      <xdr:nvSpPr>
        <xdr:cNvPr id="525" name="テキスト ボックス 524"/>
        <xdr:cNvSpPr txBox="1"/>
      </xdr:nvSpPr>
      <xdr:spPr>
        <a:xfrm>
          <a:off x="14357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116497</xdr:rowOff>
    </xdr:from>
    <xdr:to>
      <xdr:col>71</xdr:col>
      <xdr:colOff>177800</xdr:colOff>
      <xdr:row>39</xdr:row>
      <xdr:rowOff>34684</xdr:rowOff>
    </xdr:to>
    <xdr:cxnSp macro="">
      <xdr:nvCxnSpPr>
        <xdr:cNvPr id="526" name="直線コネクタ 525"/>
        <xdr:cNvCxnSpPr/>
      </xdr:nvCxnSpPr>
      <xdr:spPr>
        <a:xfrm>
          <a:off x="12814300" y="6631597"/>
          <a:ext cx="889000" cy="89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146774</xdr:rowOff>
    </xdr:from>
    <xdr:to>
      <xdr:col>72</xdr:col>
      <xdr:colOff>38100</xdr:colOff>
      <xdr:row>39</xdr:row>
      <xdr:rowOff>76924</xdr:rowOff>
    </xdr:to>
    <xdr:sp macro="" textlink="">
      <xdr:nvSpPr>
        <xdr:cNvPr id="527" name="フローチャート: 判断 526"/>
        <xdr:cNvSpPr/>
      </xdr:nvSpPr>
      <xdr:spPr>
        <a:xfrm>
          <a:off x="13652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93451</xdr:rowOff>
    </xdr:from>
    <xdr:ext cx="469744" cy="259045"/>
    <xdr:sp macro="" textlink="">
      <xdr:nvSpPr>
        <xdr:cNvPr id="528" name="テキスト ボックス 527"/>
        <xdr:cNvSpPr txBox="1"/>
      </xdr:nvSpPr>
      <xdr:spPr>
        <a:xfrm>
          <a:off x="13468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110719</xdr:rowOff>
    </xdr:from>
    <xdr:to>
      <xdr:col>67</xdr:col>
      <xdr:colOff>101600</xdr:colOff>
      <xdr:row>39</xdr:row>
      <xdr:rowOff>40869</xdr:rowOff>
    </xdr:to>
    <xdr:sp macro="" textlink="">
      <xdr:nvSpPr>
        <xdr:cNvPr id="529" name="フローチャート: 判断 528"/>
        <xdr:cNvSpPr/>
      </xdr:nvSpPr>
      <xdr:spPr>
        <a:xfrm>
          <a:off x="12763500" y="662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31996</xdr:rowOff>
    </xdr:from>
    <xdr:ext cx="469744" cy="259045"/>
    <xdr:sp macro="" textlink="">
      <xdr:nvSpPr>
        <xdr:cNvPr id="530" name="テキスト ボックス 529"/>
        <xdr:cNvSpPr txBox="1"/>
      </xdr:nvSpPr>
      <xdr:spPr>
        <a:xfrm>
          <a:off x="12579428" y="6718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94437</xdr:rowOff>
    </xdr:from>
    <xdr:to>
      <xdr:col>85</xdr:col>
      <xdr:colOff>177800</xdr:colOff>
      <xdr:row>39</xdr:row>
      <xdr:rowOff>24587</xdr:rowOff>
    </xdr:to>
    <xdr:sp macro="" textlink="">
      <xdr:nvSpPr>
        <xdr:cNvPr id="536" name="楕円 535"/>
        <xdr:cNvSpPr/>
      </xdr:nvSpPr>
      <xdr:spPr>
        <a:xfrm>
          <a:off x="16268700" y="660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53814</xdr:rowOff>
    </xdr:from>
    <xdr:ext cx="469744" cy="259045"/>
    <xdr:sp macro="" textlink="">
      <xdr:nvSpPr>
        <xdr:cNvPr id="537" name="災害復旧事業費該当値テキスト"/>
        <xdr:cNvSpPr txBox="1"/>
      </xdr:nvSpPr>
      <xdr:spPr>
        <a:xfrm>
          <a:off x="16370300" y="639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96901</xdr:rowOff>
    </xdr:from>
    <xdr:to>
      <xdr:col>81</xdr:col>
      <xdr:colOff>101600</xdr:colOff>
      <xdr:row>39</xdr:row>
      <xdr:rowOff>27051</xdr:rowOff>
    </xdr:to>
    <xdr:sp macro="" textlink="">
      <xdr:nvSpPr>
        <xdr:cNvPr id="538" name="楕円 537"/>
        <xdr:cNvSpPr/>
      </xdr:nvSpPr>
      <xdr:spPr>
        <a:xfrm>
          <a:off x="15430500" y="661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43578</xdr:rowOff>
    </xdr:from>
    <xdr:ext cx="469744" cy="259045"/>
    <xdr:sp macro="" textlink="">
      <xdr:nvSpPr>
        <xdr:cNvPr id="539" name="テキスト ボックス 538"/>
        <xdr:cNvSpPr txBox="1"/>
      </xdr:nvSpPr>
      <xdr:spPr>
        <a:xfrm>
          <a:off x="15246428" y="6387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152768</xdr:rowOff>
    </xdr:from>
    <xdr:to>
      <xdr:col>76</xdr:col>
      <xdr:colOff>165100</xdr:colOff>
      <xdr:row>39</xdr:row>
      <xdr:rowOff>82918</xdr:rowOff>
    </xdr:to>
    <xdr:sp macro="" textlink="">
      <xdr:nvSpPr>
        <xdr:cNvPr id="540" name="楕円 539"/>
        <xdr:cNvSpPr/>
      </xdr:nvSpPr>
      <xdr:spPr>
        <a:xfrm>
          <a:off x="14541500" y="666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74045</xdr:rowOff>
    </xdr:from>
    <xdr:ext cx="378565" cy="259045"/>
    <xdr:sp macro="" textlink="">
      <xdr:nvSpPr>
        <xdr:cNvPr id="541" name="テキスト ボックス 540"/>
        <xdr:cNvSpPr txBox="1"/>
      </xdr:nvSpPr>
      <xdr:spPr>
        <a:xfrm>
          <a:off x="14403017" y="6760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155334</xdr:rowOff>
    </xdr:from>
    <xdr:to>
      <xdr:col>72</xdr:col>
      <xdr:colOff>38100</xdr:colOff>
      <xdr:row>39</xdr:row>
      <xdr:rowOff>85484</xdr:rowOff>
    </xdr:to>
    <xdr:sp macro="" textlink="">
      <xdr:nvSpPr>
        <xdr:cNvPr id="542" name="楕円 541"/>
        <xdr:cNvSpPr/>
      </xdr:nvSpPr>
      <xdr:spPr>
        <a:xfrm>
          <a:off x="13652500" y="667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76611</xdr:rowOff>
    </xdr:from>
    <xdr:ext cx="378565" cy="259045"/>
    <xdr:sp macro="" textlink="">
      <xdr:nvSpPr>
        <xdr:cNvPr id="543" name="テキスト ボックス 542"/>
        <xdr:cNvSpPr txBox="1"/>
      </xdr:nvSpPr>
      <xdr:spPr>
        <a:xfrm>
          <a:off x="13514017" y="67631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65697</xdr:rowOff>
    </xdr:from>
    <xdr:to>
      <xdr:col>67</xdr:col>
      <xdr:colOff>101600</xdr:colOff>
      <xdr:row>38</xdr:row>
      <xdr:rowOff>167297</xdr:rowOff>
    </xdr:to>
    <xdr:sp macro="" textlink="">
      <xdr:nvSpPr>
        <xdr:cNvPr id="544" name="楕円 543"/>
        <xdr:cNvSpPr/>
      </xdr:nvSpPr>
      <xdr:spPr>
        <a:xfrm>
          <a:off x="12763500" y="658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12374</xdr:rowOff>
    </xdr:from>
    <xdr:ext cx="469744" cy="259045"/>
    <xdr:sp macro="" textlink="">
      <xdr:nvSpPr>
        <xdr:cNvPr id="545" name="テキスト ボックス 544"/>
        <xdr:cNvSpPr txBox="1"/>
      </xdr:nvSpPr>
      <xdr:spPr>
        <a:xfrm>
          <a:off x="12579428" y="6356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2" name="テキスト ボックス 61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151676</xdr:rowOff>
    </xdr:from>
    <xdr:to>
      <xdr:col>85</xdr:col>
      <xdr:colOff>126364</xdr:colOff>
      <xdr:row>78</xdr:row>
      <xdr:rowOff>82575</xdr:rowOff>
    </xdr:to>
    <xdr:cxnSp macro="">
      <xdr:nvCxnSpPr>
        <xdr:cNvPr id="618" name="直線コネクタ 617"/>
        <xdr:cNvCxnSpPr/>
      </xdr:nvCxnSpPr>
      <xdr:spPr>
        <a:xfrm flipV="1">
          <a:off x="16317595" y="12324626"/>
          <a:ext cx="1269" cy="1131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86402</xdr:rowOff>
    </xdr:from>
    <xdr:ext cx="534377" cy="259045"/>
    <xdr:sp macro="" textlink="">
      <xdr:nvSpPr>
        <xdr:cNvPr id="619" name="公債費最小値テキスト"/>
        <xdr:cNvSpPr txBox="1"/>
      </xdr:nvSpPr>
      <xdr:spPr>
        <a:xfrm>
          <a:off x="16370300" y="1345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82575</xdr:rowOff>
    </xdr:from>
    <xdr:to>
      <xdr:col>86</xdr:col>
      <xdr:colOff>25400</xdr:colOff>
      <xdr:row>78</xdr:row>
      <xdr:rowOff>82575</xdr:rowOff>
    </xdr:to>
    <xdr:cxnSp macro="">
      <xdr:nvCxnSpPr>
        <xdr:cNvPr id="620" name="直線コネクタ 619"/>
        <xdr:cNvCxnSpPr/>
      </xdr:nvCxnSpPr>
      <xdr:spPr>
        <a:xfrm>
          <a:off x="16230600" y="1345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98353</xdr:rowOff>
    </xdr:from>
    <xdr:ext cx="534377" cy="259045"/>
    <xdr:sp macro="" textlink="">
      <xdr:nvSpPr>
        <xdr:cNvPr id="621" name="公債費最大値テキスト"/>
        <xdr:cNvSpPr txBox="1"/>
      </xdr:nvSpPr>
      <xdr:spPr>
        <a:xfrm>
          <a:off x="16370300" y="1209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151676</xdr:rowOff>
    </xdr:from>
    <xdr:to>
      <xdr:col>86</xdr:col>
      <xdr:colOff>25400</xdr:colOff>
      <xdr:row>71</xdr:row>
      <xdr:rowOff>151676</xdr:rowOff>
    </xdr:to>
    <xdr:cxnSp macro="">
      <xdr:nvCxnSpPr>
        <xdr:cNvPr id="622" name="直線コネクタ 621"/>
        <xdr:cNvCxnSpPr/>
      </xdr:nvCxnSpPr>
      <xdr:spPr>
        <a:xfrm>
          <a:off x="16230600" y="1232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115888</xdr:rowOff>
    </xdr:from>
    <xdr:to>
      <xdr:col>85</xdr:col>
      <xdr:colOff>127000</xdr:colOff>
      <xdr:row>71</xdr:row>
      <xdr:rowOff>151676</xdr:rowOff>
    </xdr:to>
    <xdr:cxnSp macro="">
      <xdr:nvCxnSpPr>
        <xdr:cNvPr id="623" name="直線コネクタ 622"/>
        <xdr:cNvCxnSpPr/>
      </xdr:nvCxnSpPr>
      <xdr:spPr>
        <a:xfrm>
          <a:off x="15481300" y="12117388"/>
          <a:ext cx="838200" cy="20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137850</xdr:rowOff>
    </xdr:from>
    <xdr:ext cx="534377" cy="259045"/>
    <xdr:sp macro="" textlink="">
      <xdr:nvSpPr>
        <xdr:cNvPr id="624" name="公債費平均値テキスト"/>
        <xdr:cNvSpPr txBox="1"/>
      </xdr:nvSpPr>
      <xdr:spPr>
        <a:xfrm>
          <a:off x="16370300" y="129966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159423</xdr:rowOff>
    </xdr:from>
    <xdr:to>
      <xdr:col>85</xdr:col>
      <xdr:colOff>177800</xdr:colOff>
      <xdr:row>76</xdr:row>
      <xdr:rowOff>89573</xdr:rowOff>
    </xdr:to>
    <xdr:sp macro="" textlink="">
      <xdr:nvSpPr>
        <xdr:cNvPr id="625" name="フローチャート: 判断 624"/>
        <xdr:cNvSpPr/>
      </xdr:nvSpPr>
      <xdr:spPr>
        <a:xfrm>
          <a:off x="16268700" y="13018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115888</xdr:rowOff>
    </xdr:from>
    <xdr:to>
      <xdr:col>81</xdr:col>
      <xdr:colOff>50800</xdr:colOff>
      <xdr:row>71</xdr:row>
      <xdr:rowOff>133286</xdr:rowOff>
    </xdr:to>
    <xdr:cxnSp macro="">
      <xdr:nvCxnSpPr>
        <xdr:cNvPr id="626" name="直線コネクタ 625"/>
        <xdr:cNvCxnSpPr/>
      </xdr:nvCxnSpPr>
      <xdr:spPr>
        <a:xfrm flipV="1">
          <a:off x="14592300" y="12117388"/>
          <a:ext cx="889000" cy="18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161455</xdr:rowOff>
    </xdr:from>
    <xdr:to>
      <xdr:col>81</xdr:col>
      <xdr:colOff>101600</xdr:colOff>
      <xdr:row>76</xdr:row>
      <xdr:rowOff>91605</xdr:rowOff>
    </xdr:to>
    <xdr:sp macro="" textlink="">
      <xdr:nvSpPr>
        <xdr:cNvPr id="627" name="フローチャート: 判断 626"/>
        <xdr:cNvSpPr/>
      </xdr:nvSpPr>
      <xdr:spPr>
        <a:xfrm>
          <a:off x="15430500" y="1302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82732</xdr:rowOff>
    </xdr:from>
    <xdr:ext cx="534377" cy="259045"/>
    <xdr:sp macro="" textlink="">
      <xdr:nvSpPr>
        <xdr:cNvPr id="628" name="テキスト ボックス 627"/>
        <xdr:cNvSpPr txBox="1"/>
      </xdr:nvSpPr>
      <xdr:spPr>
        <a:xfrm>
          <a:off x="15214111" y="1311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123851</xdr:rowOff>
    </xdr:from>
    <xdr:to>
      <xdr:col>76</xdr:col>
      <xdr:colOff>114300</xdr:colOff>
      <xdr:row>71</xdr:row>
      <xdr:rowOff>133286</xdr:rowOff>
    </xdr:to>
    <xdr:cxnSp macro="">
      <xdr:nvCxnSpPr>
        <xdr:cNvPr id="629" name="直線コネクタ 628"/>
        <xdr:cNvCxnSpPr/>
      </xdr:nvCxnSpPr>
      <xdr:spPr>
        <a:xfrm>
          <a:off x="13703300" y="12296801"/>
          <a:ext cx="889000" cy="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161595</xdr:rowOff>
    </xdr:from>
    <xdr:to>
      <xdr:col>76</xdr:col>
      <xdr:colOff>165100</xdr:colOff>
      <xdr:row>76</xdr:row>
      <xdr:rowOff>91745</xdr:rowOff>
    </xdr:to>
    <xdr:sp macro="" textlink="">
      <xdr:nvSpPr>
        <xdr:cNvPr id="630" name="フローチャート: 判断 629"/>
        <xdr:cNvSpPr/>
      </xdr:nvSpPr>
      <xdr:spPr>
        <a:xfrm>
          <a:off x="14541500" y="1302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82872</xdr:rowOff>
    </xdr:from>
    <xdr:ext cx="534377" cy="259045"/>
    <xdr:sp macro="" textlink="">
      <xdr:nvSpPr>
        <xdr:cNvPr id="631" name="テキスト ボックス 630"/>
        <xdr:cNvSpPr txBox="1"/>
      </xdr:nvSpPr>
      <xdr:spPr>
        <a:xfrm>
          <a:off x="14325111" y="1311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70612</xdr:rowOff>
    </xdr:from>
    <xdr:to>
      <xdr:col>71</xdr:col>
      <xdr:colOff>177800</xdr:colOff>
      <xdr:row>71</xdr:row>
      <xdr:rowOff>123851</xdr:rowOff>
    </xdr:to>
    <xdr:cxnSp macro="">
      <xdr:nvCxnSpPr>
        <xdr:cNvPr id="632" name="直線コネクタ 631"/>
        <xdr:cNvCxnSpPr/>
      </xdr:nvCxnSpPr>
      <xdr:spPr>
        <a:xfrm>
          <a:off x="12814300" y="12243562"/>
          <a:ext cx="889000" cy="5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157087</xdr:rowOff>
    </xdr:from>
    <xdr:to>
      <xdr:col>72</xdr:col>
      <xdr:colOff>38100</xdr:colOff>
      <xdr:row>76</xdr:row>
      <xdr:rowOff>87237</xdr:rowOff>
    </xdr:to>
    <xdr:sp macro="" textlink="">
      <xdr:nvSpPr>
        <xdr:cNvPr id="633" name="フローチャート: 判断 632"/>
        <xdr:cNvSpPr/>
      </xdr:nvSpPr>
      <xdr:spPr>
        <a:xfrm>
          <a:off x="13652500" y="1301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78364</xdr:rowOff>
    </xdr:from>
    <xdr:ext cx="534377" cy="259045"/>
    <xdr:sp macro="" textlink="">
      <xdr:nvSpPr>
        <xdr:cNvPr id="634" name="テキスト ボックス 633"/>
        <xdr:cNvSpPr txBox="1"/>
      </xdr:nvSpPr>
      <xdr:spPr>
        <a:xfrm>
          <a:off x="13436111" y="1310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93650</xdr:rowOff>
    </xdr:from>
    <xdr:to>
      <xdr:col>67</xdr:col>
      <xdr:colOff>101600</xdr:colOff>
      <xdr:row>76</xdr:row>
      <xdr:rowOff>23800</xdr:rowOff>
    </xdr:to>
    <xdr:sp macro="" textlink="">
      <xdr:nvSpPr>
        <xdr:cNvPr id="635" name="フローチャート: 判断 634"/>
        <xdr:cNvSpPr/>
      </xdr:nvSpPr>
      <xdr:spPr>
        <a:xfrm>
          <a:off x="12763500" y="1295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14927</xdr:rowOff>
    </xdr:from>
    <xdr:ext cx="534377" cy="259045"/>
    <xdr:sp macro="" textlink="">
      <xdr:nvSpPr>
        <xdr:cNvPr id="636" name="テキスト ボックス 635"/>
        <xdr:cNvSpPr txBox="1"/>
      </xdr:nvSpPr>
      <xdr:spPr>
        <a:xfrm>
          <a:off x="12547111" y="1304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100876</xdr:rowOff>
    </xdr:from>
    <xdr:to>
      <xdr:col>85</xdr:col>
      <xdr:colOff>177800</xdr:colOff>
      <xdr:row>72</xdr:row>
      <xdr:rowOff>31026</xdr:rowOff>
    </xdr:to>
    <xdr:sp macro="" textlink="">
      <xdr:nvSpPr>
        <xdr:cNvPr id="642" name="楕円 641"/>
        <xdr:cNvSpPr/>
      </xdr:nvSpPr>
      <xdr:spPr>
        <a:xfrm>
          <a:off x="16268700" y="1227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53903</xdr:rowOff>
    </xdr:from>
    <xdr:ext cx="534377" cy="259045"/>
    <xdr:sp macro="" textlink="">
      <xdr:nvSpPr>
        <xdr:cNvPr id="643" name="公債費該当値テキスト"/>
        <xdr:cNvSpPr txBox="1"/>
      </xdr:nvSpPr>
      <xdr:spPr>
        <a:xfrm>
          <a:off x="16370300" y="1222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65088</xdr:rowOff>
    </xdr:from>
    <xdr:to>
      <xdr:col>81</xdr:col>
      <xdr:colOff>101600</xdr:colOff>
      <xdr:row>70</xdr:row>
      <xdr:rowOff>166688</xdr:rowOff>
    </xdr:to>
    <xdr:sp macro="" textlink="">
      <xdr:nvSpPr>
        <xdr:cNvPr id="644" name="楕円 643"/>
        <xdr:cNvSpPr/>
      </xdr:nvSpPr>
      <xdr:spPr>
        <a:xfrm>
          <a:off x="15430500" y="1206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69</xdr:row>
      <xdr:rowOff>11765</xdr:rowOff>
    </xdr:from>
    <xdr:ext cx="599010" cy="259045"/>
    <xdr:sp macro="" textlink="">
      <xdr:nvSpPr>
        <xdr:cNvPr id="645" name="テキスト ボックス 644"/>
        <xdr:cNvSpPr txBox="1"/>
      </xdr:nvSpPr>
      <xdr:spPr>
        <a:xfrm>
          <a:off x="15181795" y="11841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82486</xdr:rowOff>
    </xdr:from>
    <xdr:to>
      <xdr:col>76</xdr:col>
      <xdr:colOff>165100</xdr:colOff>
      <xdr:row>72</xdr:row>
      <xdr:rowOff>12636</xdr:rowOff>
    </xdr:to>
    <xdr:sp macro="" textlink="">
      <xdr:nvSpPr>
        <xdr:cNvPr id="646" name="楕円 645"/>
        <xdr:cNvSpPr/>
      </xdr:nvSpPr>
      <xdr:spPr>
        <a:xfrm>
          <a:off x="14541500" y="1225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70</xdr:row>
      <xdr:rowOff>29163</xdr:rowOff>
    </xdr:from>
    <xdr:ext cx="599010" cy="259045"/>
    <xdr:sp macro="" textlink="">
      <xdr:nvSpPr>
        <xdr:cNvPr id="647" name="テキスト ボックス 646"/>
        <xdr:cNvSpPr txBox="1"/>
      </xdr:nvSpPr>
      <xdr:spPr>
        <a:xfrm>
          <a:off x="14292795" y="12030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73051</xdr:rowOff>
    </xdr:from>
    <xdr:to>
      <xdr:col>72</xdr:col>
      <xdr:colOff>38100</xdr:colOff>
      <xdr:row>72</xdr:row>
      <xdr:rowOff>3201</xdr:rowOff>
    </xdr:to>
    <xdr:sp macro="" textlink="">
      <xdr:nvSpPr>
        <xdr:cNvPr id="648" name="楕円 647"/>
        <xdr:cNvSpPr/>
      </xdr:nvSpPr>
      <xdr:spPr>
        <a:xfrm>
          <a:off x="13652500" y="1224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70</xdr:row>
      <xdr:rowOff>19728</xdr:rowOff>
    </xdr:from>
    <xdr:ext cx="599010" cy="259045"/>
    <xdr:sp macro="" textlink="">
      <xdr:nvSpPr>
        <xdr:cNvPr id="649" name="テキスト ボックス 648"/>
        <xdr:cNvSpPr txBox="1"/>
      </xdr:nvSpPr>
      <xdr:spPr>
        <a:xfrm>
          <a:off x="13403795" y="12021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19812</xdr:rowOff>
    </xdr:from>
    <xdr:to>
      <xdr:col>67</xdr:col>
      <xdr:colOff>101600</xdr:colOff>
      <xdr:row>71</xdr:row>
      <xdr:rowOff>121412</xdr:rowOff>
    </xdr:to>
    <xdr:sp macro="" textlink="">
      <xdr:nvSpPr>
        <xdr:cNvPr id="650" name="楕円 649"/>
        <xdr:cNvSpPr/>
      </xdr:nvSpPr>
      <xdr:spPr>
        <a:xfrm>
          <a:off x="12763500" y="1219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69</xdr:row>
      <xdr:rowOff>137939</xdr:rowOff>
    </xdr:from>
    <xdr:ext cx="599010" cy="259045"/>
    <xdr:sp macro="" textlink="">
      <xdr:nvSpPr>
        <xdr:cNvPr id="651" name="テキスト ボックス 650"/>
        <xdr:cNvSpPr txBox="1"/>
      </xdr:nvSpPr>
      <xdr:spPr>
        <a:xfrm>
          <a:off x="12514795" y="11967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2" name="直線コネクタ 66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3" name="テキスト ボックス 66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4" name="直線コネクタ 66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5" name="テキスト ボックス 66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6" name="直線コネクタ 66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7" name="テキスト ボックス 66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8" name="直線コネクタ 66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9" name="テキスト ボックス 66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0" name="直線コネクタ 66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1" name="テキスト ボックス 67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2" name="直線コネクタ 67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3" name="テキスト ボックス 67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93839</xdr:rowOff>
    </xdr:from>
    <xdr:to>
      <xdr:col>85</xdr:col>
      <xdr:colOff>126364</xdr:colOff>
      <xdr:row>99</xdr:row>
      <xdr:rowOff>98758</xdr:rowOff>
    </xdr:to>
    <xdr:cxnSp macro="">
      <xdr:nvCxnSpPr>
        <xdr:cNvPr id="677" name="直線コネクタ 676"/>
        <xdr:cNvCxnSpPr/>
      </xdr:nvCxnSpPr>
      <xdr:spPr>
        <a:xfrm flipV="1">
          <a:off x="16317595" y="15524339"/>
          <a:ext cx="1269" cy="154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102585</xdr:rowOff>
    </xdr:from>
    <xdr:ext cx="313932" cy="259045"/>
    <xdr:sp macro="" textlink="">
      <xdr:nvSpPr>
        <xdr:cNvPr id="678" name="積立金最小値テキスト"/>
        <xdr:cNvSpPr txBox="1"/>
      </xdr:nvSpPr>
      <xdr:spPr>
        <a:xfrm>
          <a:off x="16370300" y="17076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98758</xdr:rowOff>
    </xdr:from>
    <xdr:to>
      <xdr:col>86</xdr:col>
      <xdr:colOff>25400</xdr:colOff>
      <xdr:row>99</xdr:row>
      <xdr:rowOff>98758</xdr:rowOff>
    </xdr:to>
    <xdr:cxnSp macro="">
      <xdr:nvCxnSpPr>
        <xdr:cNvPr id="679" name="直線コネクタ 678"/>
        <xdr:cNvCxnSpPr/>
      </xdr:nvCxnSpPr>
      <xdr:spPr>
        <a:xfrm>
          <a:off x="16230600" y="1707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40516</xdr:rowOff>
    </xdr:from>
    <xdr:ext cx="599010" cy="259045"/>
    <xdr:sp macro="" textlink="">
      <xdr:nvSpPr>
        <xdr:cNvPr id="680" name="積立金最大値テキスト"/>
        <xdr:cNvSpPr txBox="1"/>
      </xdr:nvSpPr>
      <xdr:spPr>
        <a:xfrm>
          <a:off x="16370300" y="1529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93839</xdr:rowOff>
    </xdr:from>
    <xdr:to>
      <xdr:col>86</xdr:col>
      <xdr:colOff>25400</xdr:colOff>
      <xdr:row>90</xdr:row>
      <xdr:rowOff>93839</xdr:rowOff>
    </xdr:to>
    <xdr:cxnSp macro="">
      <xdr:nvCxnSpPr>
        <xdr:cNvPr id="681" name="直線コネクタ 680"/>
        <xdr:cNvCxnSpPr/>
      </xdr:nvCxnSpPr>
      <xdr:spPr>
        <a:xfrm>
          <a:off x="16230600" y="15524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124972</xdr:rowOff>
    </xdr:from>
    <xdr:to>
      <xdr:col>85</xdr:col>
      <xdr:colOff>127000</xdr:colOff>
      <xdr:row>97</xdr:row>
      <xdr:rowOff>143325</xdr:rowOff>
    </xdr:to>
    <xdr:cxnSp macro="">
      <xdr:nvCxnSpPr>
        <xdr:cNvPr id="682" name="直線コネクタ 681"/>
        <xdr:cNvCxnSpPr/>
      </xdr:nvCxnSpPr>
      <xdr:spPr>
        <a:xfrm>
          <a:off x="15481300" y="16412722"/>
          <a:ext cx="838200" cy="361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32047</xdr:rowOff>
    </xdr:from>
    <xdr:ext cx="534377" cy="259045"/>
    <xdr:sp macro="" textlink="">
      <xdr:nvSpPr>
        <xdr:cNvPr id="683" name="積立金平均値テキスト"/>
        <xdr:cNvSpPr txBox="1"/>
      </xdr:nvSpPr>
      <xdr:spPr>
        <a:xfrm>
          <a:off x="16370300" y="16834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53620</xdr:rowOff>
    </xdr:from>
    <xdr:to>
      <xdr:col>85</xdr:col>
      <xdr:colOff>177800</xdr:colOff>
      <xdr:row>98</xdr:row>
      <xdr:rowOff>155220</xdr:rowOff>
    </xdr:to>
    <xdr:sp macro="" textlink="">
      <xdr:nvSpPr>
        <xdr:cNvPr id="684" name="フローチャート: 判断 683"/>
        <xdr:cNvSpPr/>
      </xdr:nvSpPr>
      <xdr:spPr>
        <a:xfrm>
          <a:off x="16268700" y="1685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124972</xdr:rowOff>
    </xdr:from>
    <xdr:to>
      <xdr:col>81</xdr:col>
      <xdr:colOff>50800</xdr:colOff>
      <xdr:row>98</xdr:row>
      <xdr:rowOff>77477</xdr:rowOff>
    </xdr:to>
    <xdr:cxnSp macro="">
      <xdr:nvCxnSpPr>
        <xdr:cNvPr id="685" name="直線コネクタ 684"/>
        <xdr:cNvCxnSpPr/>
      </xdr:nvCxnSpPr>
      <xdr:spPr>
        <a:xfrm flipV="1">
          <a:off x="14592300" y="16412722"/>
          <a:ext cx="889000" cy="466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88137</xdr:rowOff>
    </xdr:from>
    <xdr:to>
      <xdr:col>81</xdr:col>
      <xdr:colOff>101600</xdr:colOff>
      <xdr:row>99</xdr:row>
      <xdr:rowOff>18287</xdr:rowOff>
    </xdr:to>
    <xdr:sp macro="" textlink="">
      <xdr:nvSpPr>
        <xdr:cNvPr id="686" name="フローチャート: 判断 685"/>
        <xdr:cNvSpPr/>
      </xdr:nvSpPr>
      <xdr:spPr>
        <a:xfrm>
          <a:off x="15430500" y="1689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9414</xdr:rowOff>
    </xdr:from>
    <xdr:ext cx="534377" cy="259045"/>
    <xdr:sp macro="" textlink="">
      <xdr:nvSpPr>
        <xdr:cNvPr id="687" name="テキスト ボックス 686"/>
        <xdr:cNvSpPr txBox="1"/>
      </xdr:nvSpPr>
      <xdr:spPr>
        <a:xfrm>
          <a:off x="15214111" y="1698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93740</xdr:rowOff>
    </xdr:from>
    <xdr:to>
      <xdr:col>76</xdr:col>
      <xdr:colOff>114300</xdr:colOff>
      <xdr:row>98</xdr:row>
      <xdr:rowOff>77477</xdr:rowOff>
    </xdr:to>
    <xdr:cxnSp macro="">
      <xdr:nvCxnSpPr>
        <xdr:cNvPr id="688" name="直線コネクタ 687"/>
        <xdr:cNvCxnSpPr/>
      </xdr:nvCxnSpPr>
      <xdr:spPr>
        <a:xfrm>
          <a:off x="13703300" y="16724390"/>
          <a:ext cx="889000" cy="155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58844</xdr:rowOff>
    </xdr:from>
    <xdr:to>
      <xdr:col>76</xdr:col>
      <xdr:colOff>165100</xdr:colOff>
      <xdr:row>98</xdr:row>
      <xdr:rowOff>160444</xdr:rowOff>
    </xdr:to>
    <xdr:sp macro="" textlink="">
      <xdr:nvSpPr>
        <xdr:cNvPr id="689" name="フローチャート: 判断 688"/>
        <xdr:cNvSpPr/>
      </xdr:nvSpPr>
      <xdr:spPr>
        <a:xfrm>
          <a:off x="14541500" y="1686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151571</xdr:rowOff>
    </xdr:from>
    <xdr:ext cx="534377" cy="259045"/>
    <xdr:sp macro="" textlink="">
      <xdr:nvSpPr>
        <xdr:cNvPr id="690" name="テキスト ボックス 689"/>
        <xdr:cNvSpPr txBox="1"/>
      </xdr:nvSpPr>
      <xdr:spPr>
        <a:xfrm>
          <a:off x="14325111" y="1695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93740</xdr:rowOff>
    </xdr:from>
    <xdr:to>
      <xdr:col>71</xdr:col>
      <xdr:colOff>177800</xdr:colOff>
      <xdr:row>98</xdr:row>
      <xdr:rowOff>39770</xdr:rowOff>
    </xdr:to>
    <xdr:cxnSp macro="">
      <xdr:nvCxnSpPr>
        <xdr:cNvPr id="691" name="直線コネクタ 690"/>
        <xdr:cNvCxnSpPr/>
      </xdr:nvCxnSpPr>
      <xdr:spPr>
        <a:xfrm flipV="1">
          <a:off x="12814300" y="16724390"/>
          <a:ext cx="889000" cy="117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76882</xdr:rowOff>
    </xdr:from>
    <xdr:to>
      <xdr:col>72</xdr:col>
      <xdr:colOff>38100</xdr:colOff>
      <xdr:row>99</xdr:row>
      <xdr:rowOff>7032</xdr:rowOff>
    </xdr:to>
    <xdr:sp macro="" textlink="">
      <xdr:nvSpPr>
        <xdr:cNvPr id="692" name="フローチャート: 判断 691"/>
        <xdr:cNvSpPr/>
      </xdr:nvSpPr>
      <xdr:spPr>
        <a:xfrm>
          <a:off x="13652500" y="1687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169609</xdr:rowOff>
    </xdr:from>
    <xdr:ext cx="534377" cy="259045"/>
    <xdr:sp macro="" textlink="">
      <xdr:nvSpPr>
        <xdr:cNvPr id="693" name="テキスト ボックス 692"/>
        <xdr:cNvSpPr txBox="1"/>
      </xdr:nvSpPr>
      <xdr:spPr>
        <a:xfrm>
          <a:off x="13436111" y="1697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19483</xdr:rowOff>
    </xdr:from>
    <xdr:to>
      <xdr:col>67</xdr:col>
      <xdr:colOff>101600</xdr:colOff>
      <xdr:row>98</xdr:row>
      <xdr:rowOff>121083</xdr:rowOff>
    </xdr:to>
    <xdr:sp macro="" textlink="">
      <xdr:nvSpPr>
        <xdr:cNvPr id="694" name="フローチャート: 判断 693"/>
        <xdr:cNvSpPr/>
      </xdr:nvSpPr>
      <xdr:spPr>
        <a:xfrm>
          <a:off x="12763500" y="16821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112210</xdr:rowOff>
    </xdr:from>
    <xdr:ext cx="534377" cy="259045"/>
    <xdr:sp macro="" textlink="">
      <xdr:nvSpPr>
        <xdr:cNvPr id="695" name="テキスト ボックス 694"/>
        <xdr:cNvSpPr txBox="1"/>
      </xdr:nvSpPr>
      <xdr:spPr>
        <a:xfrm>
          <a:off x="12547111" y="1691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92525</xdr:rowOff>
    </xdr:from>
    <xdr:to>
      <xdr:col>85</xdr:col>
      <xdr:colOff>177800</xdr:colOff>
      <xdr:row>98</xdr:row>
      <xdr:rowOff>22675</xdr:rowOff>
    </xdr:to>
    <xdr:sp macro="" textlink="">
      <xdr:nvSpPr>
        <xdr:cNvPr id="701" name="楕円 700"/>
        <xdr:cNvSpPr/>
      </xdr:nvSpPr>
      <xdr:spPr>
        <a:xfrm>
          <a:off x="16268700" y="1672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115402</xdr:rowOff>
    </xdr:from>
    <xdr:ext cx="534377" cy="259045"/>
    <xdr:sp macro="" textlink="">
      <xdr:nvSpPr>
        <xdr:cNvPr id="702" name="積立金該当値テキスト"/>
        <xdr:cNvSpPr txBox="1"/>
      </xdr:nvSpPr>
      <xdr:spPr>
        <a:xfrm>
          <a:off x="16370300" y="16574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74172</xdr:rowOff>
    </xdr:from>
    <xdr:to>
      <xdr:col>81</xdr:col>
      <xdr:colOff>101600</xdr:colOff>
      <xdr:row>96</xdr:row>
      <xdr:rowOff>4322</xdr:rowOff>
    </xdr:to>
    <xdr:sp macro="" textlink="">
      <xdr:nvSpPr>
        <xdr:cNvPr id="703" name="楕円 702"/>
        <xdr:cNvSpPr/>
      </xdr:nvSpPr>
      <xdr:spPr>
        <a:xfrm>
          <a:off x="15430500" y="1636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20849</xdr:rowOff>
    </xdr:from>
    <xdr:ext cx="534377" cy="259045"/>
    <xdr:sp macro="" textlink="">
      <xdr:nvSpPr>
        <xdr:cNvPr id="704" name="テキスト ボックス 703"/>
        <xdr:cNvSpPr txBox="1"/>
      </xdr:nvSpPr>
      <xdr:spPr>
        <a:xfrm>
          <a:off x="15214111" y="16137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26677</xdr:rowOff>
    </xdr:from>
    <xdr:to>
      <xdr:col>76</xdr:col>
      <xdr:colOff>165100</xdr:colOff>
      <xdr:row>98</xdr:row>
      <xdr:rowOff>128277</xdr:rowOff>
    </xdr:to>
    <xdr:sp macro="" textlink="">
      <xdr:nvSpPr>
        <xdr:cNvPr id="705" name="楕円 704"/>
        <xdr:cNvSpPr/>
      </xdr:nvSpPr>
      <xdr:spPr>
        <a:xfrm>
          <a:off x="14541500" y="1682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144804</xdr:rowOff>
    </xdr:from>
    <xdr:ext cx="534377" cy="259045"/>
    <xdr:sp macro="" textlink="">
      <xdr:nvSpPr>
        <xdr:cNvPr id="706" name="テキスト ボックス 705"/>
        <xdr:cNvSpPr txBox="1"/>
      </xdr:nvSpPr>
      <xdr:spPr>
        <a:xfrm>
          <a:off x="14325111" y="16604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42940</xdr:rowOff>
    </xdr:from>
    <xdr:to>
      <xdr:col>72</xdr:col>
      <xdr:colOff>38100</xdr:colOff>
      <xdr:row>97</xdr:row>
      <xdr:rowOff>144540</xdr:rowOff>
    </xdr:to>
    <xdr:sp macro="" textlink="">
      <xdr:nvSpPr>
        <xdr:cNvPr id="707" name="楕円 706"/>
        <xdr:cNvSpPr/>
      </xdr:nvSpPr>
      <xdr:spPr>
        <a:xfrm>
          <a:off x="13652500" y="1667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161067</xdr:rowOff>
    </xdr:from>
    <xdr:ext cx="534377" cy="259045"/>
    <xdr:sp macro="" textlink="">
      <xdr:nvSpPr>
        <xdr:cNvPr id="708" name="テキスト ボックス 707"/>
        <xdr:cNvSpPr txBox="1"/>
      </xdr:nvSpPr>
      <xdr:spPr>
        <a:xfrm>
          <a:off x="13436111" y="1644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160420</xdr:rowOff>
    </xdr:from>
    <xdr:to>
      <xdr:col>67</xdr:col>
      <xdr:colOff>101600</xdr:colOff>
      <xdr:row>98</xdr:row>
      <xdr:rowOff>90570</xdr:rowOff>
    </xdr:to>
    <xdr:sp macro="" textlink="">
      <xdr:nvSpPr>
        <xdr:cNvPr id="709" name="楕円 708"/>
        <xdr:cNvSpPr/>
      </xdr:nvSpPr>
      <xdr:spPr>
        <a:xfrm>
          <a:off x="12763500" y="1679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107097</xdr:rowOff>
    </xdr:from>
    <xdr:ext cx="534377" cy="259045"/>
    <xdr:sp macro="" textlink="">
      <xdr:nvSpPr>
        <xdr:cNvPr id="710" name="テキスト ボックス 709"/>
        <xdr:cNvSpPr txBox="1"/>
      </xdr:nvSpPr>
      <xdr:spPr>
        <a:xfrm>
          <a:off x="12547111" y="16566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1" name="直線コネクタ 72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2" name="テキスト ボックス 72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3" name="直線コネクタ 72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4" name="テキスト ボックス 723"/>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5" name="直線コネクタ 72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6" name="テキスト ボックス 725"/>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7" name="直線コネクタ 72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8" name="テキスト ボックス 727"/>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84013</xdr:rowOff>
    </xdr:from>
    <xdr:to>
      <xdr:col>116</xdr:col>
      <xdr:colOff>62864</xdr:colOff>
      <xdr:row>38</xdr:row>
      <xdr:rowOff>139700</xdr:rowOff>
    </xdr:to>
    <xdr:cxnSp macro="">
      <xdr:nvCxnSpPr>
        <xdr:cNvPr id="732" name="直線コネクタ 731"/>
        <xdr:cNvCxnSpPr/>
      </xdr:nvCxnSpPr>
      <xdr:spPr>
        <a:xfrm flipV="1">
          <a:off x="22159595" y="5227513"/>
          <a:ext cx="1269" cy="1427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3"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4" name="直線コネクタ 73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30690</xdr:rowOff>
    </xdr:from>
    <xdr:ext cx="534377" cy="259045"/>
    <xdr:sp macro="" textlink="">
      <xdr:nvSpPr>
        <xdr:cNvPr id="735" name="投資及び出資金最大値テキスト"/>
        <xdr:cNvSpPr txBox="1"/>
      </xdr:nvSpPr>
      <xdr:spPr>
        <a:xfrm>
          <a:off x="22212300" y="500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84013</xdr:rowOff>
    </xdr:from>
    <xdr:to>
      <xdr:col>116</xdr:col>
      <xdr:colOff>152400</xdr:colOff>
      <xdr:row>30</xdr:row>
      <xdr:rowOff>84013</xdr:rowOff>
    </xdr:to>
    <xdr:cxnSp macro="">
      <xdr:nvCxnSpPr>
        <xdr:cNvPr id="736" name="直線コネクタ 735"/>
        <xdr:cNvCxnSpPr/>
      </xdr:nvCxnSpPr>
      <xdr:spPr>
        <a:xfrm>
          <a:off x="22072600" y="5227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157302</xdr:rowOff>
    </xdr:from>
    <xdr:to>
      <xdr:col>116</xdr:col>
      <xdr:colOff>63500</xdr:colOff>
      <xdr:row>34</xdr:row>
      <xdr:rowOff>51232</xdr:rowOff>
    </xdr:to>
    <xdr:cxnSp macro="">
      <xdr:nvCxnSpPr>
        <xdr:cNvPr id="737" name="直線コネクタ 736"/>
        <xdr:cNvCxnSpPr/>
      </xdr:nvCxnSpPr>
      <xdr:spPr>
        <a:xfrm flipV="1">
          <a:off x="21323300" y="5815152"/>
          <a:ext cx="838200" cy="65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122968</xdr:rowOff>
    </xdr:from>
    <xdr:ext cx="469744" cy="259045"/>
    <xdr:sp macro="" textlink="">
      <xdr:nvSpPr>
        <xdr:cNvPr id="738" name="投資及び出資金平均値テキスト"/>
        <xdr:cNvSpPr txBox="1"/>
      </xdr:nvSpPr>
      <xdr:spPr>
        <a:xfrm>
          <a:off x="22212300" y="64666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144541</xdr:rowOff>
    </xdr:from>
    <xdr:to>
      <xdr:col>116</xdr:col>
      <xdr:colOff>114300</xdr:colOff>
      <xdr:row>38</xdr:row>
      <xdr:rowOff>74692</xdr:rowOff>
    </xdr:to>
    <xdr:sp macro="" textlink="">
      <xdr:nvSpPr>
        <xdr:cNvPr id="739" name="フローチャート: 判断 738"/>
        <xdr:cNvSpPr/>
      </xdr:nvSpPr>
      <xdr:spPr>
        <a:xfrm>
          <a:off x="221107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51232</xdr:rowOff>
    </xdr:from>
    <xdr:to>
      <xdr:col>111</xdr:col>
      <xdr:colOff>177800</xdr:colOff>
      <xdr:row>34</xdr:row>
      <xdr:rowOff>106507</xdr:rowOff>
    </xdr:to>
    <xdr:cxnSp macro="">
      <xdr:nvCxnSpPr>
        <xdr:cNvPr id="740" name="直線コネクタ 739"/>
        <xdr:cNvCxnSpPr/>
      </xdr:nvCxnSpPr>
      <xdr:spPr>
        <a:xfrm flipV="1">
          <a:off x="20434300" y="5880532"/>
          <a:ext cx="889000" cy="5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156291</xdr:rowOff>
    </xdr:from>
    <xdr:to>
      <xdr:col>112</xdr:col>
      <xdr:colOff>38100</xdr:colOff>
      <xdr:row>38</xdr:row>
      <xdr:rowOff>86441</xdr:rowOff>
    </xdr:to>
    <xdr:sp macro="" textlink="">
      <xdr:nvSpPr>
        <xdr:cNvPr id="741" name="フローチャート: 判断 740"/>
        <xdr:cNvSpPr/>
      </xdr:nvSpPr>
      <xdr:spPr>
        <a:xfrm>
          <a:off x="212725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77568</xdr:rowOff>
    </xdr:from>
    <xdr:ext cx="469744" cy="259045"/>
    <xdr:sp macro="" textlink="">
      <xdr:nvSpPr>
        <xdr:cNvPr id="742" name="テキスト ボックス 741"/>
        <xdr:cNvSpPr txBox="1"/>
      </xdr:nvSpPr>
      <xdr:spPr>
        <a:xfrm>
          <a:off x="21088428" y="659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106507</xdr:rowOff>
    </xdr:from>
    <xdr:to>
      <xdr:col>107</xdr:col>
      <xdr:colOff>50800</xdr:colOff>
      <xdr:row>34</xdr:row>
      <xdr:rowOff>143175</xdr:rowOff>
    </xdr:to>
    <xdr:cxnSp macro="">
      <xdr:nvCxnSpPr>
        <xdr:cNvPr id="743" name="直線コネクタ 742"/>
        <xdr:cNvCxnSpPr/>
      </xdr:nvCxnSpPr>
      <xdr:spPr>
        <a:xfrm flipV="1">
          <a:off x="19545300" y="5935807"/>
          <a:ext cx="889000" cy="3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163926</xdr:rowOff>
    </xdr:from>
    <xdr:to>
      <xdr:col>107</xdr:col>
      <xdr:colOff>101600</xdr:colOff>
      <xdr:row>38</xdr:row>
      <xdr:rowOff>94076</xdr:rowOff>
    </xdr:to>
    <xdr:sp macro="" textlink="">
      <xdr:nvSpPr>
        <xdr:cNvPr id="744" name="フローチャート: 判断 743"/>
        <xdr:cNvSpPr/>
      </xdr:nvSpPr>
      <xdr:spPr>
        <a:xfrm>
          <a:off x="20383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85203</xdr:rowOff>
    </xdr:from>
    <xdr:ext cx="469744" cy="259045"/>
    <xdr:sp macro="" textlink="">
      <xdr:nvSpPr>
        <xdr:cNvPr id="745" name="テキスト ボックス 744"/>
        <xdr:cNvSpPr txBox="1"/>
      </xdr:nvSpPr>
      <xdr:spPr>
        <a:xfrm>
          <a:off x="20199428" y="6600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143175</xdr:rowOff>
    </xdr:from>
    <xdr:to>
      <xdr:col>102</xdr:col>
      <xdr:colOff>114300</xdr:colOff>
      <xdr:row>35</xdr:row>
      <xdr:rowOff>21377</xdr:rowOff>
    </xdr:to>
    <xdr:cxnSp macro="">
      <xdr:nvCxnSpPr>
        <xdr:cNvPr id="746" name="直線コネクタ 745"/>
        <xdr:cNvCxnSpPr/>
      </xdr:nvCxnSpPr>
      <xdr:spPr>
        <a:xfrm flipV="1">
          <a:off x="18656300" y="5972475"/>
          <a:ext cx="889000" cy="4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2215</xdr:rowOff>
    </xdr:from>
    <xdr:to>
      <xdr:col>102</xdr:col>
      <xdr:colOff>165100</xdr:colOff>
      <xdr:row>38</xdr:row>
      <xdr:rowOff>103815</xdr:rowOff>
    </xdr:to>
    <xdr:sp macro="" textlink="">
      <xdr:nvSpPr>
        <xdr:cNvPr id="747" name="フローチャート: 判断 746"/>
        <xdr:cNvSpPr/>
      </xdr:nvSpPr>
      <xdr:spPr>
        <a:xfrm>
          <a:off x="19494500" y="65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94942</xdr:rowOff>
    </xdr:from>
    <xdr:ext cx="469744" cy="259045"/>
    <xdr:sp macro="" textlink="">
      <xdr:nvSpPr>
        <xdr:cNvPr id="748" name="テキスト ボックス 747"/>
        <xdr:cNvSpPr txBox="1"/>
      </xdr:nvSpPr>
      <xdr:spPr>
        <a:xfrm>
          <a:off x="19310428" y="661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14102</xdr:rowOff>
    </xdr:from>
    <xdr:to>
      <xdr:col>98</xdr:col>
      <xdr:colOff>38100</xdr:colOff>
      <xdr:row>38</xdr:row>
      <xdr:rowOff>115702</xdr:rowOff>
    </xdr:to>
    <xdr:sp macro="" textlink="">
      <xdr:nvSpPr>
        <xdr:cNvPr id="749" name="フローチャート: 判断 748"/>
        <xdr:cNvSpPr/>
      </xdr:nvSpPr>
      <xdr:spPr>
        <a:xfrm>
          <a:off x="18605500" y="6529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106829</xdr:rowOff>
    </xdr:from>
    <xdr:ext cx="469744" cy="259045"/>
    <xdr:sp macro="" textlink="">
      <xdr:nvSpPr>
        <xdr:cNvPr id="750" name="テキスト ボックス 749"/>
        <xdr:cNvSpPr txBox="1"/>
      </xdr:nvSpPr>
      <xdr:spPr>
        <a:xfrm>
          <a:off x="18421428" y="6621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106502</xdr:rowOff>
    </xdr:from>
    <xdr:to>
      <xdr:col>116</xdr:col>
      <xdr:colOff>114300</xdr:colOff>
      <xdr:row>34</xdr:row>
      <xdr:rowOff>36652</xdr:rowOff>
    </xdr:to>
    <xdr:sp macro="" textlink="">
      <xdr:nvSpPr>
        <xdr:cNvPr id="756" name="楕円 755"/>
        <xdr:cNvSpPr/>
      </xdr:nvSpPr>
      <xdr:spPr>
        <a:xfrm>
          <a:off x="22110700" y="57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129379</xdr:rowOff>
    </xdr:from>
    <xdr:ext cx="534377" cy="259045"/>
    <xdr:sp macro="" textlink="">
      <xdr:nvSpPr>
        <xdr:cNvPr id="757" name="投資及び出資金該当値テキスト"/>
        <xdr:cNvSpPr txBox="1"/>
      </xdr:nvSpPr>
      <xdr:spPr>
        <a:xfrm>
          <a:off x="22212300" y="561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432</xdr:rowOff>
    </xdr:from>
    <xdr:to>
      <xdr:col>112</xdr:col>
      <xdr:colOff>38100</xdr:colOff>
      <xdr:row>34</xdr:row>
      <xdr:rowOff>102032</xdr:rowOff>
    </xdr:to>
    <xdr:sp macro="" textlink="">
      <xdr:nvSpPr>
        <xdr:cNvPr id="758" name="楕円 757"/>
        <xdr:cNvSpPr/>
      </xdr:nvSpPr>
      <xdr:spPr>
        <a:xfrm>
          <a:off x="21272500" y="582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32</xdr:row>
      <xdr:rowOff>118559</xdr:rowOff>
    </xdr:from>
    <xdr:ext cx="534377" cy="259045"/>
    <xdr:sp macro="" textlink="">
      <xdr:nvSpPr>
        <xdr:cNvPr id="759" name="テキスト ボックス 758"/>
        <xdr:cNvSpPr txBox="1"/>
      </xdr:nvSpPr>
      <xdr:spPr>
        <a:xfrm>
          <a:off x="21056111" y="560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55707</xdr:rowOff>
    </xdr:from>
    <xdr:to>
      <xdr:col>107</xdr:col>
      <xdr:colOff>101600</xdr:colOff>
      <xdr:row>34</xdr:row>
      <xdr:rowOff>157307</xdr:rowOff>
    </xdr:to>
    <xdr:sp macro="" textlink="">
      <xdr:nvSpPr>
        <xdr:cNvPr id="760" name="楕円 759"/>
        <xdr:cNvSpPr/>
      </xdr:nvSpPr>
      <xdr:spPr>
        <a:xfrm>
          <a:off x="20383500" y="588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33</xdr:row>
      <xdr:rowOff>2384</xdr:rowOff>
    </xdr:from>
    <xdr:ext cx="534377" cy="259045"/>
    <xdr:sp macro="" textlink="">
      <xdr:nvSpPr>
        <xdr:cNvPr id="761" name="テキスト ボックス 760"/>
        <xdr:cNvSpPr txBox="1"/>
      </xdr:nvSpPr>
      <xdr:spPr>
        <a:xfrm>
          <a:off x="20167111" y="566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92375</xdr:rowOff>
    </xdr:from>
    <xdr:to>
      <xdr:col>102</xdr:col>
      <xdr:colOff>165100</xdr:colOff>
      <xdr:row>35</xdr:row>
      <xdr:rowOff>22525</xdr:rowOff>
    </xdr:to>
    <xdr:sp macro="" textlink="">
      <xdr:nvSpPr>
        <xdr:cNvPr id="762" name="楕円 761"/>
        <xdr:cNvSpPr/>
      </xdr:nvSpPr>
      <xdr:spPr>
        <a:xfrm>
          <a:off x="19494500" y="592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33</xdr:row>
      <xdr:rowOff>39052</xdr:rowOff>
    </xdr:from>
    <xdr:ext cx="534377" cy="259045"/>
    <xdr:sp macro="" textlink="">
      <xdr:nvSpPr>
        <xdr:cNvPr id="763" name="テキスト ボックス 762"/>
        <xdr:cNvSpPr txBox="1"/>
      </xdr:nvSpPr>
      <xdr:spPr>
        <a:xfrm>
          <a:off x="19278111" y="569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142027</xdr:rowOff>
    </xdr:from>
    <xdr:to>
      <xdr:col>98</xdr:col>
      <xdr:colOff>38100</xdr:colOff>
      <xdr:row>35</xdr:row>
      <xdr:rowOff>72177</xdr:rowOff>
    </xdr:to>
    <xdr:sp macro="" textlink="">
      <xdr:nvSpPr>
        <xdr:cNvPr id="764" name="楕円 763"/>
        <xdr:cNvSpPr/>
      </xdr:nvSpPr>
      <xdr:spPr>
        <a:xfrm>
          <a:off x="18605500" y="597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33</xdr:row>
      <xdr:rowOff>88704</xdr:rowOff>
    </xdr:from>
    <xdr:ext cx="534377" cy="259045"/>
    <xdr:sp macro="" textlink="">
      <xdr:nvSpPr>
        <xdr:cNvPr id="765" name="テキスト ボックス 764"/>
        <xdr:cNvSpPr txBox="1"/>
      </xdr:nvSpPr>
      <xdr:spPr>
        <a:xfrm>
          <a:off x="18389111" y="574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6" name="直線コネクタ 77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7" name="テキスト ボックス 77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8" name="直線コネクタ 77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9" name="テキスト ボックス 778"/>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2" name="直線コネクタ 78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3" name="テキスト ボックス 782"/>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4" name="直線コネクタ 78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5" name="テキスト ボックス 784"/>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2654</xdr:rowOff>
    </xdr:from>
    <xdr:to>
      <xdr:col>116</xdr:col>
      <xdr:colOff>62864</xdr:colOff>
      <xdr:row>59</xdr:row>
      <xdr:rowOff>44450</xdr:rowOff>
    </xdr:to>
    <xdr:cxnSp macro="">
      <xdr:nvCxnSpPr>
        <xdr:cNvPr id="789" name="直線コネクタ 788"/>
        <xdr:cNvCxnSpPr/>
      </xdr:nvCxnSpPr>
      <xdr:spPr>
        <a:xfrm flipV="1">
          <a:off x="22159595" y="8746604"/>
          <a:ext cx="1269" cy="1413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0"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1" name="直線コネクタ 79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120781</xdr:rowOff>
    </xdr:from>
    <xdr:ext cx="534377" cy="259045"/>
    <xdr:sp macro="" textlink="">
      <xdr:nvSpPr>
        <xdr:cNvPr id="792" name="貸付金最大値テキスト"/>
        <xdr:cNvSpPr txBox="1"/>
      </xdr:nvSpPr>
      <xdr:spPr>
        <a:xfrm>
          <a:off x="22212300" y="852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2654</xdr:rowOff>
    </xdr:from>
    <xdr:to>
      <xdr:col>116</xdr:col>
      <xdr:colOff>152400</xdr:colOff>
      <xdr:row>51</xdr:row>
      <xdr:rowOff>2654</xdr:rowOff>
    </xdr:to>
    <xdr:cxnSp macro="">
      <xdr:nvCxnSpPr>
        <xdr:cNvPr id="793" name="直線コネクタ 792"/>
        <xdr:cNvCxnSpPr/>
      </xdr:nvCxnSpPr>
      <xdr:spPr>
        <a:xfrm>
          <a:off x="22072600" y="874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81597</xdr:rowOff>
    </xdr:from>
    <xdr:to>
      <xdr:col>116</xdr:col>
      <xdr:colOff>63500</xdr:colOff>
      <xdr:row>57</xdr:row>
      <xdr:rowOff>104610</xdr:rowOff>
    </xdr:to>
    <xdr:cxnSp macro="">
      <xdr:nvCxnSpPr>
        <xdr:cNvPr id="794" name="直線コネクタ 793"/>
        <xdr:cNvCxnSpPr/>
      </xdr:nvCxnSpPr>
      <xdr:spPr>
        <a:xfrm>
          <a:off x="21323300" y="9854247"/>
          <a:ext cx="838200" cy="2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109046</xdr:rowOff>
    </xdr:from>
    <xdr:ext cx="469744" cy="259045"/>
    <xdr:sp macro="" textlink="">
      <xdr:nvSpPr>
        <xdr:cNvPr id="795" name="貸付金平均値テキスト"/>
        <xdr:cNvSpPr txBox="1"/>
      </xdr:nvSpPr>
      <xdr:spPr>
        <a:xfrm>
          <a:off x="22212300" y="98816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130619</xdr:rowOff>
    </xdr:from>
    <xdr:to>
      <xdr:col>116</xdr:col>
      <xdr:colOff>114300</xdr:colOff>
      <xdr:row>58</xdr:row>
      <xdr:rowOff>60769</xdr:rowOff>
    </xdr:to>
    <xdr:sp macro="" textlink="">
      <xdr:nvSpPr>
        <xdr:cNvPr id="796" name="フローチャート: 判断 795"/>
        <xdr:cNvSpPr/>
      </xdr:nvSpPr>
      <xdr:spPr>
        <a:xfrm>
          <a:off x="221107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168237</xdr:rowOff>
    </xdr:from>
    <xdr:to>
      <xdr:col>111</xdr:col>
      <xdr:colOff>177800</xdr:colOff>
      <xdr:row>57</xdr:row>
      <xdr:rowOff>81597</xdr:rowOff>
    </xdr:to>
    <xdr:cxnSp macro="">
      <xdr:nvCxnSpPr>
        <xdr:cNvPr id="797" name="直線コネクタ 796"/>
        <xdr:cNvCxnSpPr/>
      </xdr:nvCxnSpPr>
      <xdr:spPr>
        <a:xfrm>
          <a:off x="20434300" y="9769437"/>
          <a:ext cx="889000" cy="84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123342</xdr:rowOff>
    </xdr:from>
    <xdr:to>
      <xdr:col>112</xdr:col>
      <xdr:colOff>38100</xdr:colOff>
      <xdr:row>58</xdr:row>
      <xdr:rowOff>53492</xdr:rowOff>
    </xdr:to>
    <xdr:sp macro="" textlink="">
      <xdr:nvSpPr>
        <xdr:cNvPr id="798" name="フローチャート: 判断 797"/>
        <xdr:cNvSpPr/>
      </xdr:nvSpPr>
      <xdr:spPr>
        <a:xfrm>
          <a:off x="21272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44619</xdr:rowOff>
    </xdr:from>
    <xdr:ext cx="469744" cy="259045"/>
    <xdr:sp macro="" textlink="">
      <xdr:nvSpPr>
        <xdr:cNvPr id="799" name="テキスト ボックス 798"/>
        <xdr:cNvSpPr txBox="1"/>
      </xdr:nvSpPr>
      <xdr:spPr>
        <a:xfrm>
          <a:off x="21088428" y="998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68263</xdr:rowOff>
    </xdr:from>
    <xdr:to>
      <xdr:col>107</xdr:col>
      <xdr:colOff>50800</xdr:colOff>
      <xdr:row>56</xdr:row>
      <xdr:rowOff>168237</xdr:rowOff>
    </xdr:to>
    <xdr:cxnSp macro="">
      <xdr:nvCxnSpPr>
        <xdr:cNvPr id="800" name="直線コネクタ 799"/>
        <xdr:cNvCxnSpPr/>
      </xdr:nvCxnSpPr>
      <xdr:spPr>
        <a:xfrm>
          <a:off x="19545300" y="9669463"/>
          <a:ext cx="889000" cy="99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96101</xdr:rowOff>
    </xdr:from>
    <xdr:to>
      <xdr:col>107</xdr:col>
      <xdr:colOff>101600</xdr:colOff>
      <xdr:row>58</xdr:row>
      <xdr:rowOff>26251</xdr:rowOff>
    </xdr:to>
    <xdr:sp macro="" textlink="">
      <xdr:nvSpPr>
        <xdr:cNvPr id="801" name="フローチャート: 判断 800"/>
        <xdr:cNvSpPr/>
      </xdr:nvSpPr>
      <xdr:spPr>
        <a:xfrm>
          <a:off x="20383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17378</xdr:rowOff>
    </xdr:from>
    <xdr:ext cx="469744" cy="259045"/>
    <xdr:sp macro="" textlink="">
      <xdr:nvSpPr>
        <xdr:cNvPr id="802" name="テキスト ボックス 801"/>
        <xdr:cNvSpPr txBox="1"/>
      </xdr:nvSpPr>
      <xdr:spPr>
        <a:xfrm>
          <a:off x="20199428" y="996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68263</xdr:rowOff>
    </xdr:from>
    <xdr:to>
      <xdr:col>102</xdr:col>
      <xdr:colOff>114300</xdr:colOff>
      <xdr:row>57</xdr:row>
      <xdr:rowOff>70968</xdr:rowOff>
    </xdr:to>
    <xdr:cxnSp macro="">
      <xdr:nvCxnSpPr>
        <xdr:cNvPr id="803" name="直線コネクタ 802"/>
        <xdr:cNvCxnSpPr/>
      </xdr:nvCxnSpPr>
      <xdr:spPr>
        <a:xfrm flipV="1">
          <a:off x="18656300" y="9669463"/>
          <a:ext cx="889000" cy="17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85814</xdr:rowOff>
    </xdr:from>
    <xdr:to>
      <xdr:col>102</xdr:col>
      <xdr:colOff>165100</xdr:colOff>
      <xdr:row>58</xdr:row>
      <xdr:rowOff>15964</xdr:rowOff>
    </xdr:to>
    <xdr:sp macro="" textlink="">
      <xdr:nvSpPr>
        <xdr:cNvPr id="804" name="フローチャート: 判断 803"/>
        <xdr:cNvSpPr/>
      </xdr:nvSpPr>
      <xdr:spPr>
        <a:xfrm>
          <a:off x="19494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7091</xdr:rowOff>
    </xdr:from>
    <xdr:ext cx="469744" cy="259045"/>
    <xdr:sp macro="" textlink="">
      <xdr:nvSpPr>
        <xdr:cNvPr id="805" name="テキスト ボックス 804"/>
        <xdr:cNvSpPr txBox="1"/>
      </xdr:nvSpPr>
      <xdr:spPr>
        <a:xfrm>
          <a:off x="19310428" y="9951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128486</xdr:rowOff>
    </xdr:from>
    <xdr:to>
      <xdr:col>98</xdr:col>
      <xdr:colOff>38100</xdr:colOff>
      <xdr:row>58</xdr:row>
      <xdr:rowOff>58636</xdr:rowOff>
    </xdr:to>
    <xdr:sp macro="" textlink="">
      <xdr:nvSpPr>
        <xdr:cNvPr id="806" name="フローチャート: 判断 805"/>
        <xdr:cNvSpPr/>
      </xdr:nvSpPr>
      <xdr:spPr>
        <a:xfrm>
          <a:off x="18605500" y="990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49763</xdr:rowOff>
    </xdr:from>
    <xdr:ext cx="469744" cy="259045"/>
    <xdr:sp macro="" textlink="">
      <xdr:nvSpPr>
        <xdr:cNvPr id="807" name="テキスト ボックス 806"/>
        <xdr:cNvSpPr txBox="1"/>
      </xdr:nvSpPr>
      <xdr:spPr>
        <a:xfrm>
          <a:off x="18421428" y="9993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53810</xdr:rowOff>
    </xdr:from>
    <xdr:to>
      <xdr:col>116</xdr:col>
      <xdr:colOff>114300</xdr:colOff>
      <xdr:row>57</xdr:row>
      <xdr:rowOff>155410</xdr:rowOff>
    </xdr:to>
    <xdr:sp macro="" textlink="">
      <xdr:nvSpPr>
        <xdr:cNvPr id="813" name="楕円 812"/>
        <xdr:cNvSpPr/>
      </xdr:nvSpPr>
      <xdr:spPr>
        <a:xfrm>
          <a:off x="22110700" y="982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76687</xdr:rowOff>
    </xdr:from>
    <xdr:ext cx="469744" cy="259045"/>
    <xdr:sp macro="" textlink="">
      <xdr:nvSpPr>
        <xdr:cNvPr id="814" name="貸付金該当値テキスト"/>
        <xdr:cNvSpPr txBox="1"/>
      </xdr:nvSpPr>
      <xdr:spPr>
        <a:xfrm>
          <a:off x="22212300" y="967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30797</xdr:rowOff>
    </xdr:from>
    <xdr:to>
      <xdr:col>112</xdr:col>
      <xdr:colOff>38100</xdr:colOff>
      <xdr:row>57</xdr:row>
      <xdr:rowOff>132397</xdr:rowOff>
    </xdr:to>
    <xdr:sp macro="" textlink="">
      <xdr:nvSpPr>
        <xdr:cNvPr id="815" name="楕円 814"/>
        <xdr:cNvSpPr/>
      </xdr:nvSpPr>
      <xdr:spPr>
        <a:xfrm>
          <a:off x="21272500" y="9803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148924</xdr:rowOff>
    </xdr:from>
    <xdr:ext cx="469744" cy="259045"/>
    <xdr:sp macro="" textlink="">
      <xdr:nvSpPr>
        <xdr:cNvPr id="816" name="テキスト ボックス 815"/>
        <xdr:cNvSpPr txBox="1"/>
      </xdr:nvSpPr>
      <xdr:spPr>
        <a:xfrm>
          <a:off x="21088428" y="9578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117437</xdr:rowOff>
    </xdr:from>
    <xdr:to>
      <xdr:col>107</xdr:col>
      <xdr:colOff>101600</xdr:colOff>
      <xdr:row>57</xdr:row>
      <xdr:rowOff>47587</xdr:rowOff>
    </xdr:to>
    <xdr:sp macro="" textlink="">
      <xdr:nvSpPr>
        <xdr:cNvPr id="817" name="楕円 816"/>
        <xdr:cNvSpPr/>
      </xdr:nvSpPr>
      <xdr:spPr>
        <a:xfrm>
          <a:off x="20383500" y="971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64114</xdr:rowOff>
    </xdr:from>
    <xdr:ext cx="534377" cy="259045"/>
    <xdr:sp macro="" textlink="">
      <xdr:nvSpPr>
        <xdr:cNvPr id="818" name="テキスト ボックス 817"/>
        <xdr:cNvSpPr txBox="1"/>
      </xdr:nvSpPr>
      <xdr:spPr>
        <a:xfrm>
          <a:off x="20167111" y="949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17463</xdr:rowOff>
    </xdr:from>
    <xdr:to>
      <xdr:col>102</xdr:col>
      <xdr:colOff>165100</xdr:colOff>
      <xdr:row>56</xdr:row>
      <xdr:rowOff>119063</xdr:rowOff>
    </xdr:to>
    <xdr:sp macro="" textlink="">
      <xdr:nvSpPr>
        <xdr:cNvPr id="819" name="楕円 818"/>
        <xdr:cNvSpPr/>
      </xdr:nvSpPr>
      <xdr:spPr>
        <a:xfrm>
          <a:off x="19494500" y="9618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135590</xdr:rowOff>
    </xdr:from>
    <xdr:ext cx="534377" cy="259045"/>
    <xdr:sp macro="" textlink="">
      <xdr:nvSpPr>
        <xdr:cNvPr id="820" name="テキスト ボックス 819"/>
        <xdr:cNvSpPr txBox="1"/>
      </xdr:nvSpPr>
      <xdr:spPr>
        <a:xfrm>
          <a:off x="19278111" y="939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20168</xdr:rowOff>
    </xdr:from>
    <xdr:to>
      <xdr:col>98</xdr:col>
      <xdr:colOff>38100</xdr:colOff>
      <xdr:row>57</xdr:row>
      <xdr:rowOff>121768</xdr:rowOff>
    </xdr:to>
    <xdr:sp macro="" textlink="">
      <xdr:nvSpPr>
        <xdr:cNvPr id="821" name="楕円 820"/>
        <xdr:cNvSpPr/>
      </xdr:nvSpPr>
      <xdr:spPr>
        <a:xfrm>
          <a:off x="18605500" y="979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138295</xdr:rowOff>
    </xdr:from>
    <xdr:ext cx="469744" cy="259045"/>
    <xdr:sp macro="" textlink="">
      <xdr:nvSpPr>
        <xdr:cNvPr id="822" name="テキスト ボックス 821"/>
        <xdr:cNvSpPr txBox="1"/>
      </xdr:nvSpPr>
      <xdr:spPr>
        <a:xfrm>
          <a:off x="18421428" y="9568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135109</xdr:rowOff>
    </xdr:from>
    <xdr:to>
      <xdr:col>116</xdr:col>
      <xdr:colOff>62864</xdr:colOff>
      <xdr:row>79</xdr:row>
      <xdr:rowOff>68814</xdr:rowOff>
    </xdr:to>
    <xdr:cxnSp macro="">
      <xdr:nvCxnSpPr>
        <xdr:cNvPr id="847" name="直線コネクタ 846"/>
        <xdr:cNvCxnSpPr/>
      </xdr:nvCxnSpPr>
      <xdr:spPr>
        <a:xfrm flipV="1">
          <a:off x="22159595" y="12308059"/>
          <a:ext cx="1269" cy="1305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72641</xdr:rowOff>
    </xdr:from>
    <xdr:ext cx="534377" cy="259045"/>
    <xdr:sp macro="" textlink="">
      <xdr:nvSpPr>
        <xdr:cNvPr id="848" name="繰出金最小値テキスト"/>
        <xdr:cNvSpPr txBox="1"/>
      </xdr:nvSpPr>
      <xdr:spPr>
        <a:xfrm>
          <a:off x="22212300" y="1361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68814</xdr:rowOff>
    </xdr:from>
    <xdr:to>
      <xdr:col>116</xdr:col>
      <xdr:colOff>152400</xdr:colOff>
      <xdr:row>79</xdr:row>
      <xdr:rowOff>68814</xdr:rowOff>
    </xdr:to>
    <xdr:cxnSp macro="">
      <xdr:nvCxnSpPr>
        <xdr:cNvPr id="849" name="直線コネクタ 848"/>
        <xdr:cNvCxnSpPr/>
      </xdr:nvCxnSpPr>
      <xdr:spPr>
        <a:xfrm>
          <a:off x="22072600" y="136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81786</xdr:rowOff>
    </xdr:from>
    <xdr:ext cx="534377" cy="259045"/>
    <xdr:sp macro="" textlink="">
      <xdr:nvSpPr>
        <xdr:cNvPr id="850" name="繰出金最大値テキスト"/>
        <xdr:cNvSpPr txBox="1"/>
      </xdr:nvSpPr>
      <xdr:spPr>
        <a:xfrm>
          <a:off x="22212300" y="1208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135109</xdr:rowOff>
    </xdr:from>
    <xdr:to>
      <xdr:col>116</xdr:col>
      <xdr:colOff>152400</xdr:colOff>
      <xdr:row>71</xdr:row>
      <xdr:rowOff>135109</xdr:rowOff>
    </xdr:to>
    <xdr:cxnSp macro="">
      <xdr:nvCxnSpPr>
        <xdr:cNvPr id="851" name="直線コネクタ 850"/>
        <xdr:cNvCxnSpPr/>
      </xdr:nvCxnSpPr>
      <xdr:spPr>
        <a:xfrm>
          <a:off x="22072600" y="1230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70168</xdr:rowOff>
    </xdr:from>
    <xdr:to>
      <xdr:col>116</xdr:col>
      <xdr:colOff>63500</xdr:colOff>
      <xdr:row>76</xdr:row>
      <xdr:rowOff>76036</xdr:rowOff>
    </xdr:to>
    <xdr:cxnSp macro="">
      <xdr:nvCxnSpPr>
        <xdr:cNvPr id="852" name="直線コネクタ 851"/>
        <xdr:cNvCxnSpPr/>
      </xdr:nvCxnSpPr>
      <xdr:spPr>
        <a:xfrm>
          <a:off x="21323300" y="13100368"/>
          <a:ext cx="838200" cy="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70051</xdr:rowOff>
    </xdr:from>
    <xdr:ext cx="534377" cy="259045"/>
    <xdr:sp macro="" textlink="">
      <xdr:nvSpPr>
        <xdr:cNvPr id="853" name="繰出金平均値テキスト"/>
        <xdr:cNvSpPr txBox="1"/>
      </xdr:nvSpPr>
      <xdr:spPr>
        <a:xfrm>
          <a:off x="22212300" y="13100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91624</xdr:rowOff>
    </xdr:from>
    <xdr:to>
      <xdr:col>116</xdr:col>
      <xdr:colOff>114300</xdr:colOff>
      <xdr:row>77</xdr:row>
      <xdr:rowOff>21774</xdr:rowOff>
    </xdr:to>
    <xdr:sp macro="" textlink="">
      <xdr:nvSpPr>
        <xdr:cNvPr id="854" name="フローチャート: 判断 853"/>
        <xdr:cNvSpPr/>
      </xdr:nvSpPr>
      <xdr:spPr>
        <a:xfrm>
          <a:off x="22110700" y="1312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50718</xdr:rowOff>
    </xdr:from>
    <xdr:to>
      <xdr:col>111</xdr:col>
      <xdr:colOff>177800</xdr:colOff>
      <xdr:row>76</xdr:row>
      <xdr:rowOff>70168</xdr:rowOff>
    </xdr:to>
    <xdr:cxnSp macro="">
      <xdr:nvCxnSpPr>
        <xdr:cNvPr id="855" name="直線コネクタ 854"/>
        <xdr:cNvCxnSpPr/>
      </xdr:nvCxnSpPr>
      <xdr:spPr>
        <a:xfrm>
          <a:off x="20434300" y="13080918"/>
          <a:ext cx="889000" cy="19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85376</xdr:rowOff>
    </xdr:from>
    <xdr:to>
      <xdr:col>112</xdr:col>
      <xdr:colOff>38100</xdr:colOff>
      <xdr:row>77</xdr:row>
      <xdr:rowOff>15526</xdr:rowOff>
    </xdr:to>
    <xdr:sp macro="" textlink="">
      <xdr:nvSpPr>
        <xdr:cNvPr id="856" name="フローチャート: 判断 855"/>
        <xdr:cNvSpPr/>
      </xdr:nvSpPr>
      <xdr:spPr>
        <a:xfrm>
          <a:off x="212725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6653</xdr:rowOff>
    </xdr:from>
    <xdr:ext cx="534377" cy="259045"/>
    <xdr:sp macro="" textlink="">
      <xdr:nvSpPr>
        <xdr:cNvPr id="857" name="テキスト ボックス 856"/>
        <xdr:cNvSpPr txBox="1"/>
      </xdr:nvSpPr>
      <xdr:spPr>
        <a:xfrm>
          <a:off x="21056111" y="1320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41821</xdr:rowOff>
    </xdr:from>
    <xdr:to>
      <xdr:col>107</xdr:col>
      <xdr:colOff>50800</xdr:colOff>
      <xdr:row>76</xdr:row>
      <xdr:rowOff>50718</xdr:rowOff>
    </xdr:to>
    <xdr:cxnSp macro="">
      <xdr:nvCxnSpPr>
        <xdr:cNvPr id="858" name="直線コネクタ 857"/>
        <xdr:cNvCxnSpPr/>
      </xdr:nvCxnSpPr>
      <xdr:spPr>
        <a:xfrm>
          <a:off x="19545300" y="13072021"/>
          <a:ext cx="889000" cy="8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71317</xdr:rowOff>
    </xdr:from>
    <xdr:to>
      <xdr:col>107</xdr:col>
      <xdr:colOff>101600</xdr:colOff>
      <xdr:row>77</xdr:row>
      <xdr:rowOff>1467</xdr:rowOff>
    </xdr:to>
    <xdr:sp macro="" textlink="">
      <xdr:nvSpPr>
        <xdr:cNvPr id="859" name="フローチャート: 判断 858"/>
        <xdr:cNvSpPr/>
      </xdr:nvSpPr>
      <xdr:spPr>
        <a:xfrm>
          <a:off x="20383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164044</xdr:rowOff>
    </xdr:from>
    <xdr:ext cx="534377" cy="259045"/>
    <xdr:sp macro="" textlink="">
      <xdr:nvSpPr>
        <xdr:cNvPr id="860" name="テキスト ボックス 859"/>
        <xdr:cNvSpPr txBox="1"/>
      </xdr:nvSpPr>
      <xdr:spPr>
        <a:xfrm>
          <a:off x="20167111" y="1319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41821</xdr:rowOff>
    </xdr:from>
    <xdr:to>
      <xdr:col>102</xdr:col>
      <xdr:colOff>114300</xdr:colOff>
      <xdr:row>76</xdr:row>
      <xdr:rowOff>106438</xdr:rowOff>
    </xdr:to>
    <xdr:cxnSp macro="">
      <xdr:nvCxnSpPr>
        <xdr:cNvPr id="861" name="直線コネクタ 860"/>
        <xdr:cNvCxnSpPr/>
      </xdr:nvCxnSpPr>
      <xdr:spPr>
        <a:xfrm flipV="1">
          <a:off x="18656300" y="13072021"/>
          <a:ext cx="889000" cy="6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94444</xdr:rowOff>
    </xdr:from>
    <xdr:to>
      <xdr:col>102</xdr:col>
      <xdr:colOff>165100</xdr:colOff>
      <xdr:row>77</xdr:row>
      <xdr:rowOff>24594</xdr:rowOff>
    </xdr:to>
    <xdr:sp macro="" textlink="">
      <xdr:nvSpPr>
        <xdr:cNvPr id="862" name="フローチャート: 判断 861"/>
        <xdr:cNvSpPr/>
      </xdr:nvSpPr>
      <xdr:spPr>
        <a:xfrm>
          <a:off x="19494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15721</xdr:rowOff>
    </xdr:from>
    <xdr:ext cx="534377" cy="259045"/>
    <xdr:sp macro="" textlink="">
      <xdr:nvSpPr>
        <xdr:cNvPr id="863" name="テキスト ボックス 862"/>
        <xdr:cNvSpPr txBox="1"/>
      </xdr:nvSpPr>
      <xdr:spPr>
        <a:xfrm>
          <a:off x="19278111" y="1321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83565</xdr:rowOff>
    </xdr:from>
    <xdr:to>
      <xdr:col>98</xdr:col>
      <xdr:colOff>38100</xdr:colOff>
      <xdr:row>77</xdr:row>
      <xdr:rowOff>13715</xdr:rowOff>
    </xdr:to>
    <xdr:sp macro="" textlink="">
      <xdr:nvSpPr>
        <xdr:cNvPr id="864" name="フローチャート: 判断 863"/>
        <xdr:cNvSpPr/>
      </xdr:nvSpPr>
      <xdr:spPr>
        <a:xfrm>
          <a:off x="18605500" y="1311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4842</xdr:rowOff>
    </xdr:from>
    <xdr:ext cx="534377" cy="259045"/>
    <xdr:sp macro="" textlink="">
      <xdr:nvSpPr>
        <xdr:cNvPr id="865" name="テキスト ボックス 864"/>
        <xdr:cNvSpPr txBox="1"/>
      </xdr:nvSpPr>
      <xdr:spPr>
        <a:xfrm>
          <a:off x="18389111" y="1320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25236</xdr:rowOff>
    </xdr:from>
    <xdr:to>
      <xdr:col>116</xdr:col>
      <xdr:colOff>114300</xdr:colOff>
      <xdr:row>76</xdr:row>
      <xdr:rowOff>126836</xdr:rowOff>
    </xdr:to>
    <xdr:sp macro="" textlink="">
      <xdr:nvSpPr>
        <xdr:cNvPr id="871" name="楕円 870"/>
        <xdr:cNvSpPr/>
      </xdr:nvSpPr>
      <xdr:spPr>
        <a:xfrm>
          <a:off x="22110700" y="1305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48112</xdr:rowOff>
    </xdr:from>
    <xdr:ext cx="534377" cy="259045"/>
    <xdr:sp macro="" textlink="">
      <xdr:nvSpPr>
        <xdr:cNvPr id="872" name="繰出金該当値テキスト"/>
        <xdr:cNvSpPr txBox="1"/>
      </xdr:nvSpPr>
      <xdr:spPr>
        <a:xfrm>
          <a:off x="22212300" y="1290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19368</xdr:rowOff>
    </xdr:from>
    <xdr:to>
      <xdr:col>112</xdr:col>
      <xdr:colOff>38100</xdr:colOff>
      <xdr:row>76</xdr:row>
      <xdr:rowOff>120968</xdr:rowOff>
    </xdr:to>
    <xdr:sp macro="" textlink="">
      <xdr:nvSpPr>
        <xdr:cNvPr id="873" name="楕円 872"/>
        <xdr:cNvSpPr/>
      </xdr:nvSpPr>
      <xdr:spPr>
        <a:xfrm>
          <a:off x="21272500" y="130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137495</xdr:rowOff>
    </xdr:from>
    <xdr:ext cx="534377" cy="259045"/>
    <xdr:sp macro="" textlink="">
      <xdr:nvSpPr>
        <xdr:cNvPr id="874" name="テキスト ボックス 873"/>
        <xdr:cNvSpPr txBox="1"/>
      </xdr:nvSpPr>
      <xdr:spPr>
        <a:xfrm>
          <a:off x="21056111" y="12824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171368</xdr:rowOff>
    </xdr:from>
    <xdr:to>
      <xdr:col>107</xdr:col>
      <xdr:colOff>101600</xdr:colOff>
      <xdr:row>76</xdr:row>
      <xdr:rowOff>101518</xdr:rowOff>
    </xdr:to>
    <xdr:sp macro="" textlink="">
      <xdr:nvSpPr>
        <xdr:cNvPr id="875" name="楕円 874"/>
        <xdr:cNvSpPr/>
      </xdr:nvSpPr>
      <xdr:spPr>
        <a:xfrm>
          <a:off x="20383500" y="1303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118045</xdr:rowOff>
    </xdr:from>
    <xdr:ext cx="534377" cy="259045"/>
    <xdr:sp macro="" textlink="">
      <xdr:nvSpPr>
        <xdr:cNvPr id="876" name="テキスト ボックス 875"/>
        <xdr:cNvSpPr txBox="1"/>
      </xdr:nvSpPr>
      <xdr:spPr>
        <a:xfrm>
          <a:off x="20167111" y="1280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162471</xdr:rowOff>
    </xdr:from>
    <xdr:to>
      <xdr:col>102</xdr:col>
      <xdr:colOff>165100</xdr:colOff>
      <xdr:row>76</xdr:row>
      <xdr:rowOff>92621</xdr:rowOff>
    </xdr:to>
    <xdr:sp macro="" textlink="">
      <xdr:nvSpPr>
        <xdr:cNvPr id="877" name="楕円 876"/>
        <xdr:cNvSpPr/>
      </xdr:nvSpPr>
      <xdr:spPr>
        <a:xfrm>
          <a:off x="19494500" y="1302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109148</xdr:rowOff>
    </xdr:from>
    <xdr:ext cx="534377" cy="259045"/>
    <xdr:sp macro="" textlink="">
      <xdr:nvSpPr>
        <xdr:cNvPr id="878" name="テキスト ボックス 877"/>
        <xdr:cNvSpPr txBox="1"/>
      </xdr:nvSpPr>
      <xdr:spPr>
        <a:xfrm>
          <a:off x="19278111" y="1279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55638</xdr:rowOff>
    </xdr:from>
    <xdr:to>
      <xdr:col>98</xdr:col>
      <xdr:colOff>38100</xdr:colOff>
      <xdr:row>76</xdr:row>
      <xdr:rowOff>157238</xdr:rowOff>
    </xdr:to>
    <xdr:sp macro="" textlink="">
      <xdr:nvSpPr>
        <xdr:cNvPr id="879" name="楕円 878"/>
        <xdr:cNvSpPr/>
      </xdr:nvSpPr>
      <xdr:spPr>
        <a:xfrm>
          <a:off x="18605500" y="1308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2315</xdr:rowOff>
    </xdr:from>
    <xdr:ext cx="534377" cy="259045"/>
    <xdr:sp macro="" textlink="">
      <xdr:nvSpPr>
        <xdr:cNvPr id="880" name="テキスト ボックス 879"/>
        <xdr:cNvSpPr txBox="1"/>
      </xdr:nvSpPr>
      <xdr:spPr>
        <a:xfrm>
          <a:off x="18389111" y="1286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800">
              <a:solidFill>
                <a:sysClr val="windowText" lastClr="000000"/>
              </a:solidFill>
              <a:latin typeface="HGSｺﾞｼｯｸM" pitchFamily="50" charset="-128"/>
              <a:ea typeface="HGSｺﾞｼｯｸM" pitchFamily="50" charset="-128"/>
              <a:cs typeface="+mn-cs"/>
            </a:rPr>
            <a:t>歳出決算総額は住民一人当たり</a:t>
          </a:r>
          <a:r>
            <a:rPr kumimoji="1" lang="ja-JP" altLang="en-US" sz="800">
              <a:solidFill>
                <a:sysClr val="windowText" lastClr="000000"/>
              </a:solidFill>
              <a:latin typeface="HGSｺﾞｼｯｸM" pitchFamily="50" charset="-128"/>
              <a:ea typeface="HGSｺﾞｼｯｸM" pitchFamily="50" charset="-128"/>
              <a:cs typeface="+mn-cs"/>
            </a:rPr>
            <a:t>６５６，２５８</a:t>
          </a:r>
          <a:r>
            <a:rPr kumimoji="1" lang="ja-JP" altLang="ja-JP" sz="800">
              <a:solidFill>
                <a:sysClr val="windowText" lastClr="000000"/>
              </a:solidFill>
              <a:latin typeface="HGSｺﾞｼｯｸM" pitchFamily="50" charset="-128"/>
              <a:ea typeface="HGSｺﾞｼｯｸM" pitchFamily="50" charset="-128"/>
              <a:cs typeface="+mn-cs"/>
            </a:rPr>
            <a:t>円（前年比</a:t>
          </a:r>
          <a:r>
            <a:rPr kumimoji="1" lang="ja-JP" altLang="en-US" sz="800">
              <a:solidFill>
                <a:sysClr val="windowText" lastClr="000000"/>
              </a:solidFill>
              <a:latin typeface="HGSｺﾞｼｯｸM" pitchFamily="50" charset="-128"/>
              <a:ea typeface="HGSｺﾞｼｯｸM" pitchFamily="50" charset="-128"/>
              <a:cs typeface="+mn-cs"/>
            </a:rPr>
            <a:t>▲８３</a:t>
          </a:r>
          <a:r>
            <a:rPr kumimoji="1" lang="ja-JP" altLang="ja-JP" sz="800">
              <a:solidFill>
                <a:sysClr val="windowText" lastClr="000000"/>
              </a:solidFill>
              <a:latin typeface="HGSｺﾞｼｯｸM" pitchFamily="50" charset="-128"/>
              <a:ea typeface="HGSｺﾞｼｯｸM" pitchFamily="50" charset="-128"/>
              <a:cs typeface="+mn-cs"/>
            </a:rPr>
            <a:t>，</a:t>
          </a:r>
          <a:r>
            <a:rPr kumimoji="1" lang="ja-JP" altLang="en-US" sz="800">
              <a:solidFill>
                <a:sysClr val="windowText" lastClr="000000"/>
              </a:solidFill>
              <a:latin typeface="HGSｺﾞｼｯｸM" pitchFamily="50" charset="-128"/>
              <a:ea typeface="HGSｺﾞｼｯｸM" pitchFamily="50" charset="-128"/>
              <a:cs typeface="+mn-cs"/>
            </a:rPr>
            <a:t>３１３</a:t>
          </a:r>
          <a:r>
            <a:rPr kumimoji="1" lang="ja-JP" altLang="ja-JP" sz="800">
              <a:solidFill>
                <a:sysClr val="windowText" lastClr="000000"/>
              </a:solidFill>
              <a:latin typeface="HGSｺﾞｼｯｸM" pitchFamily="50" charset="-128"/>
              <a:ea typeface="HGSｺﾞｼｯｸM" pitchFamily="50" charset="-128"/>
              <a:cs typeface="+mn-cs"/>
            </a:rPr>
            <a:t>）となっている。</a:t>
          </a:r>
          <a:endParaRPr lang="ja-JP" altLang="ja-JP" sz="800">
            <a:solidFill>
              <a:sysClr val="windowText" lastClr="000000"/>
            </a:solidFill>
            <a:latin typeface="HGSｺﾞｼｯｸM" pitchFamily="50" charset="-128"/>
            <a:ea typeface="HGSｺﾞｼｯｸM" pitchFamily="50" charset="-128"/>
            <a:cs typeface="+mn-cs"/>
          </a:endParaRPr>
        </a:p>
        <a:p>
          <a:r>
            <a:rPr kumimoji="1" lang="ja-JP" altLang="ja-JP" sz="800">
              <a:solidFill>
                <a:sysClr val="windowText" lastClr="000000"/>
              </a:solidFill>
              <a:latin typeface="HGSｺﾞｼｯｸM" pitchFamily="50" charset="-128"/>
              <a:ea typeface="HGSｺﾞｼｯｸM" pitchFamily="50" charset="-128"/>
              <a:cs typeface="+mn-cs"/>
            </a:rPr>
            <a:t>人件費　　　　８</a:t>
          </a:r>
          <a:r>
            <a:rPr kumimoji="1" lang="ja-JP" altLang="en-US" sz="800">
              <a:solidFill>
                <a:sysClr val="windowText" lastClr="000000"/>
              </a:solidFill>
              <a:latin typeface="HGSｺﾞｼｯｸM" pitchFamily="50" charset="-128"/>
              <a:ea typeface="HGSｺﾞｼｯｸM" pitchFamily="50" charset="-128"/>
              <a:cs typeface="+mn-cs"/>
            </a:rPr>
            <a:t>３</a:t>
          </a:r>
          <a:r>
            <a:rPr kumimoji="1" lang="ja-JP" altLang="ja-JP" sz="800">
              <a:solidFill>
                <a:sysClr val="windowText" lastClr="000000"/>
              </a:solidFill>
              <a:latin typeface="HGSｺﾞｼｯｸM" pitchFamily="50" charset="-128"/>
              <a:ea typeface="HGSｺﾞｼｯｸM" pitchFamily="50" charset="-128"/>
              <a:cs typeface="+mn-cs"/>
            </a:rPr>
            <a:t>，</a:t>
          </a:r>
          <a:r>
            <a:rPr kumimoji="1" lang="ja-JP" altLang="en-US" sz="800">
              <a:solidFill>
                <a:sysClr val="windowText" lastClr="000000"/>
              </a:solidFill>
              <a:latin typeface="HGSｺﾞｼｯｸM" pitchFamily="50" charset="-128"/>
              <a:ea typeface="HGSｺﾞｼｯｸM" pitchFamily="50" charset="-128"/>
              <a:cs typeface="+mn-cs"/>
            </a:rPr>
            <a:t>４７４</a:t>
          </a:r>
          <a:r>
            <a:rPr kumimoji="1" lang="ja-JP" altLang="ja-JP" sz="800">
              <a:solidFill>
                <a:sysClr val="windowText" lastClr="000000"/>
              </a:solidFill>
              <a:latin typeface="HGSｺﾞｼｯｸM" pitchFamily="50" charset="-128"/>
              <a:ea typeface="HGSｺﾞｼｯｸM" pitchFamily="50" charset="-128"/>
              <a:cs typeface="+mn-cs"/>
            </a:rPr>
            <a:t>円（前年比</a:t>
          </a:r>
          <a:r>
            <a:rPr kumimoji="1" lang="ja-JP" altLang="en-US" sz="800">
              <a:solidFill>
                <a:sysClr val="windowText" lastClr="000000"/>
              </a:solidFill>
              <a:latin typeface="HGSｺﾞｼｯｸM" pitchFamily="50" charset="-128"/>
              <a:ea typeface="HGSｺﾞｼｯｸM" pitchFamily="50" charset="-128"/>
              <a:cs typeface="+mn-cs"/>
            </a:rPr>
            <a:t>＋６３７</a:t>
          </a:r>
          <a:r>
            <a:rPr kumimoji="1" lang="ja-JP" altLang="ja-JP" sz="800">
              <a:solidFill>
                <a:sysClr val="windowText" lastClr="000000"/>
              </a:solidFill>
              <a:latin typeface="HGSｺﾞｼｯｸM" pitchFamily="50" charset="-128"/>
              <a:ea typeface="HGSｺﾞｼｯｸM" pitchFamily="50" charset="-128"/>
              <a:cs typeface="+mn-cs"/>
            </a:rPr>
            <a:t>）・・・人口１，０００人あたり職員数１０．６</a:t>
          </a:r>
          <a:r>
            <a:rPr kumimoji="1" lang="ja-JP" altLang="en-US" sz="800">
              <a:solidFill>
                <a:sysClr val="windowText" lastClr="000000"/>
              </a:solidFill>
              <a:latin typeface="HGSｺﾞｼｯｸM" pitchFamily="50" charset="-128"/>
              <a:ea typeface="HGSｺﾞｼｯｸM" pitchFamily="50" charset="-128"/>
              <a:cs typeface="+mn-cs"/>
            </a:rPr>
            <a:t>２</a:t>
          </a:r>
          <a:r>
            <a:rPr kumimoji="1" lang="ja-JP" altLang="ja-JP" sz="800">
              <a:solidFill>
                <a:sysClr val="windowText" lastClr="000000"/>
              </a:solidFill>
              <a:latin typeface="HGSｺﾞｼｯｸM" pitchFamily="50" charset="-128"/>
              <a:ea typeface="HGSｺﾞｼｯｸM" pitchFamily="50" charset="-128"/>
              <a:cs typeface="+mn-cs"/>
            </a:rPr>
            <a:t>（</a:t>
          </a:r>
          <a:r>
            <a:rPr kumimoji="1" lang="ja-JP" altLang="en-US" sz="800">
              <a:solidFill>
                <a:sysClr val="windowText" lastClr="000000"/>
              </a:solidFill>
              <a:latin typeface="HGSｺﾞｼｯｸM" pitchFamily="50" charset="-128"/>
              <a:ea typeface="HGSｺﾞｼｯｸM" pitchFamily="50" charset="-128"/>
              <a:cs typeface="+mn-cs"/>
            </a:rPr>
            <a:t>▲</a:t>
          </a:r>
          <a:r>
            <a:rPr kumimoji="1" lang="ja-JP" altLang="ja-JP" sz="800">
              <a:solidFill>
                <a:sysClr val="windowText" lastClr="000000"/>
              </a:solidFill>
              <a:latin typeface="HGSｺﾞｼｯｸM" pitchFamily="50" charset="-128"/>
              <a:ea typeface="HGSｺﾞｼｯｸM" pitchFamily="50" charset="-128"/>
              <a:cs typeface="+mn-cs"/>
            </a:rPr>
            <a:t>０．</a:t>
          </a:r>
          <a:r>
            <a:rPr kumimoji="1" lang="ja-JP" altLang="en-US" sz="800">
              <a:solidFill>
                <a:sysClr val="windowText" lastClr="000000"/>
              </a:solidFill>
              <a:latin typeface="HGSｺﾞｼｯｸM" pitchFamily="50" charset="-128"/>
              <a:ea typeface="HGSｺﾞｼｯｸM" pitchFamily="50" charset="-128"/>
              <a:cs typeface="+mn-cs"/>
            </a:rPr>
            <a:t>０３</a:t>
          </a:r>
          <a:r>
            <a:rPr kumimoji="1" lang="ja-JP" altLang="ja-JP" sz="800">
              <a:solidFill>
                <a:sysClr val="windowText" lastClr="000000"/>
              </a:solidFill>
              <a:latin typeface="HGSｺﾞｼｯｸM" pitchFamily="50" charset="-128"/>
              <a:ea typeface="HGSｺﾞｼｯｸM" pitchFamily="50" charset="-128"/>
              <a:cs typeface="+mn-cs"/>
            </a:rPr>
            <a:t>）</a:t>
          </a:r>
          <a:endParaRPr lang="ja-JP" altLang="ja-JP" sz="800">
            <a:solidFill>
              <a:sysClr val="windowText" lastClr="000000"/>
            </a:solidFill>
            <a:latin typeface="HGSｺﾞｼｯｸM" pitchFamily="50" charset="-128"/>
            <a:ea typeface="HGSｺﾞｼｯｸM" pitchFamily="50" charset="-128"/>
            <a:cs typeface="+mn-cs"/>
          </a:endParaRPr>
        </a:p>
        <a:p>
          <a:r>
            <a:rPr kumimoji="1" lang="ja-JP" altLang="ja-JP" sz="800">
              <a:solidFill>
                <a:sysClr val="windowText" lastClr="000000"/>
              </a:solidFill>
              <a:latin typeface="HGSｺﾞｼｯｸM" pitchFamily="50" charset="-128"/>
              <a:ea typeface="HGSｺﾞｼｯｸM" pitchFamily="50" charset="-128"/>
              <a:cs typeface="+mn-cs"/>
            </a:rPr>
            <a:t>物件費　　　　</a:t>
          </a:r>
          <a:r>
            <a:rPr kumimoji="1" lang="ja-JP" altLang="en-US" sz="800">
              <a:solidFill>
                <a:sysClr val="windowText" lastClr="000000"/>
              </a:solidFill>
              <a:latin typeface="HGSｺﾞｼｯｸM" pitchFamily="50" charset="-128"/>
              <a:ea typeface="HGSｺﾞｼｯｸM" pitchFamily="50" charset="-128"/>
              <a:cs typeface="+mn-cs"/>
            </a:rPr>
            <a:t>８６</a:t>
          </a:r>
          <a:r>
            <a:rPr kumimoji="1" lang="ja-JP" altLang="ja-JP" sz="800">
              <a:solidFill>
                <a:sysClr val="windowText" lastClr="000000"/>
              </a:solidFill>
              <a:latin typeface="HGSｺﾞｼｯｸM" pitchFamily="50" charset="-128"/>
              <a:ea typeface="HGSｺﾞｼｯｸM" pitchFamily="50" charset="-128"/>
              <a:cs typeface="+mn-cs"/>
            </a:rPr>
            <a:t>，</a:t>
          </a:r>
          <a:r>
            <a:rPr kumimoji="1" lang="ja-JP" altLang="en-US" sz="800">
              <a:solidFill>
                <a:sysClr val="windowText" lastClr="000000"/>
              </a:solidFill>
              <a:latin typeface="HGSｺﾞｼｯｸM" pitchFamily="50" charset="-128"/>
              <a:ea typeface="HGSｺﾞｼｯｸM" pitchFamily="50" charset="-128"/>
              <a:cs typeface="+mn-cs"/>
            </a:rPr>
            <a:t>０４４</a:t>
          </a:r>
          <a:r>
            <a:rPr kumimoji="1" lang="ja-JP" altLang="ja-JP" sz="800">
              <a:solidFill>
                <a:sysClr val="windowText" lastClr="000000"/>
              </a:solidFill>
              <a:latin typeface="HGSｺﾞｼｯｸM" pitchFamily="50" charset="-128"/>
              <a:ea typeface="HGSｺﾞｼｯｸM" pitchFamily="50" charset="-128"/>
              <a:cs typeface="+mn-cs"/>
            </a:rPr>
            <a:t>円（前年比</a:t>
          </a:r>
          <a:r>
            <a:rPr kumimoji="1" lang="ja-JP" altLang="en-US" sz="800">
              <a:solidFill>
                <a:sysClr val="windowText" lastClr="000000"/>
              </a:solidFill>
              <a:latin typeface="HGSｺﾞｼｯｸM" pitchFamily="50" charset="-128"/>
              <a:ea typeface="HGSｺﾞｼｯｸM" pitchFamily="50" charset="-128"/>
              <a:cs typeface="+mn-cs"/>
            </a:rPr>
            <a:t>▲１</a:t>
          </a:r>
          <a:r>
            <a:rPr kumimoji="1" lang="ja-JP" altLang="ja-JP" sz="800">
              <a:solidFill>
                <a:sysClr val="windowText" lastClr="000000"/>
              </a:solidFill>
              <a:latin typeface="HGSｺﾞｼｯｸM" pitchFamily="50" charset="-128"/>
              <a:ea typeface="HGSｺﾞｼｯｸM" pitchFamily="50" charset="-128"/>
              <a:cs typeface="+mn-cs"/>
            </a:rPr>
            <a:t>，</a:t>
          </a:r>
          <a:r>
            <a:rPr kumimoji="1" lang="ja-JP" altLang="en-US" sz="800">
              <a:solidFill>
                <a:sysClr val="windowText" lastClr="000000"/>
              </a:solidFill>
              <a:latin typeface="HGSｺﾞｼｯｸM" pitchFamily="50" charset="-128"/>
              <a:ea typeface="HGSｺﾞｼｯｸM" pitchFamily="50" charset="-128"/>
              <a:cs typeface="+mn-cs"/>
            </a:rPr>
            <a:t>４６５</a:t>
          </a:r>
          <a:r>
            <a:rPr kumimoji="1" lang="ja-JP" altLang="ja-JP" sz="800">
              <a:solidFill>
                <a:sysClr val="windowText" lastClr="000000"/>
              </a:solidFill>
              <a:latin typeface="HGSｺﾞｼｯｸM" pitchFamily="50" charset="-128"/>
              <a:ea typeface="HGSｺﾞｼｯｸM" pitchFamily="50" charset="-128"/>
              <a:cs typeface="+mn-cs"/>
            </a:rPr>
            <a:t>）・・・他市に比して数の多い公共施設の指定管理委託料が嵩んでおり、今後の施設の民間譲渡、統廃合による圧縮が必要である。</a:t>
          </a:r>
          <a:endParaRPr kumimoji="1" lang="en-US" altLang="ja-JP" sz="800">
            <a:solidFill>
              <a:sysClr val="windowText" lastClr="000000"/>
            </a:solidFill>
            <a:latin typeface="HGSｺﾞｼｯｸM" pitchFamily="50" charset="-128"/>
            <a:ea typeface="HGSｺﾞｼｯｸM" pitchFamily="50" charset="-128"/>
            <a:cs typeface="+mn-cs"/>
          </a:endParaRPr>
        </a:p>
        <a:p>
          <a:r>
            <a:rPr lang="ja-JP" altLang="ja-JP" sz="800" baseline="0">
              <a:solidFill>
                <a:sysClr val="windowText" lastClr="000000"/>
              </a:solidFill>
              <a:latin typeface="HGSｺﾞｼｯｸM" pitchFamily="50" charset="-128"/>
              <a:ea typeface="HGSｺﾞｼｯｸM" pitchFamily="50" charset="-128"/>
              <a:cs typeface="+mn-cs"/>
            </a:rPr>
            <a:t>維持補修費</a:t>
          </a:r>
          <a:r>
            <a:rPr lang="ja-JP" altLang="en-US" sz="800" baseline="0">
              <a:solidFill>
                <a:sysClr val="windowText" lastClr="000000"/>
              </a:solidFill>
              <a:latin typeface="HGSｺﾞｼｯｸM" pitchFamily="50" charset="-128"/>
              <a:ea typeface="HGSｺﾞｼｯｸM" pitchFamily="50" charset="-128"/>
              <a:cs typeface="+mn-cs"/>
            </a:rPr>
            <a:t>　１７，３９８</a:t>
          </a:r>
          <a:r>
            <a:rPr lang="ja-JP" altLang="ja-JP" sz="800" baseline="0">
              <a:solidFill>
                <a:sysClr val="windowText" lastClr="000000"/>
              </a:solidFill>
              <a:latin typeface="HGSｺﾞｼｯｸM" pitchFamily="50" charset="-128"/>
              <a:ea typeface="HGSｺﾞｼｯｸM" pitchFamily="50" charset="-128"/>
              <a:cs typeface="+mn-cs"/>
            </a:rPr>
            <a:t>円（</a:t>
          </a:r>
          <a:r>
            <a:rPr kumimoji="1" lang="ja-JP" altLang="ja-JP" sz="800">
              <a:solidFill>
                <a:sysClr val="windowText" lastClr="000000"/>
              </a:solidFill>
              <a:latin typeface="HGSｺﾞｼｯｸM" pitchFamily="50" charset="-128"/>
              <a:ea typeface="HGSｺﾞｼｯｸM" pitchFamily="50" charset="-128"/>
              <a:cs typeface="+mn-cs"/>
            </a:rPr>
            <a:t>前年比</a:t>
          </a:r>
          <a:r>
            <a:rPr kumimoji="0" lang="ja-JP" altLang="en-US" sz="800" baseline="0">
              <a:solidFill>
                <a:sysClr val="windowText" lastClr="000000"/>
              </a:solidFill>
              <a:latin typeface="HGSｺﾞｼｯｸM" pitchFamily="50" charset="-128"/>
              <a:ea typeface="HGSｺﾞｼｯｸM" pitchFamily="50" charset="-128"/>
              <a:cs typeface="+mn-cs"/>
            </a:rPr>
            <a:t>▲３</a:t>
          </a:r>
          <a:r>
            <a:rPr lang="ja-JP" altLang="ja-JP" sz="800" baseline="0">
              <a:solidFill>
                <a:sysClr val="windowText" lastClr="000000"/>
              </a:solidFill>
              <a:latin typeface="HGSｺﾞｼｯｸM" pitchFamily="50" charset="-128"/>
              <a:ea typeface="HGSｺﾞｼｯｸM" pitchFamily="50" charset="-128"/>
              <a:cs typeface="+mn-cs"/>
            </a:rPr>
            <a:t>，</a:t>
          </a:r>
          <a:r>
            <a:rPr lang="ja-JP" altLang="en-US" sz="800" baseline="0">
              <a:solidFill>
                <a:sysClr val="windowText" lastClr="000000"/>
              </a:solidFill>
              <a:latin typeface="HGSｺﾞｼｯｸM" pitchFamily="50" charset="-128"/>
              <a:ea typeface="HGSｺﾞｼｯｸM" pitchFamily="50" charset="-128"/>
              <a:cs typeface="+mn-cs"/>
            </a:rPr>
            <a:t>６０５</a:t>
          </a:r>
          <a:r>
            <a:rPr lang="ja-JP" altLang="ja-JP" sz="800" baseline="0">
              <a:solidFill>
                <a:sysClr val="windowText" lastClr="000000"/>
              </a:solidFill>
              <a:latin typeface="HGSｺﾞｼｯｸM" pitchFamily="50" charset="-128"/>
              <a:ea typeface="HGSｺﾞｼｯｸM" pitchFamily="50" charset="-128"/>
              <a:cs typeface="+mn-cs"/>
            </a:rPr>
            <a:t>）・・・</a:t>
          </a:r>
          <a:r>
            <a:rPr lang="ja-JP" altLang="en-US" sz="800" baseline="0">
              <a:solidFill>
                <a:sysClr val="windowText" lastClr="000000"/>
              </a:solidFill>
              <a:latin typeface="HGSｺﾞｼｯｸM" pitchFamily="50" charset="-128"/>
              <a:ea typeface="HGSｺﾞｼｯｸM" pitchFamily="50" charset="-128"/>
              <a:cs typeface="+mn-cs"/>
            </a:rPr>
            <a:t>少雪による</a:t>
          </a:r>
          <a:r>
            <a:rPr lang="ja-JP" altLang="ja-JP" sz="800">
              <a:solidFill>
                <a:sysClr val="windowText" lastClr="000000"/>
              </a:solidFill>
              <a:latin typeface="HGSｺﾞｼｯｸM" pitchFamily="50" charset="-128"/>
              <a:ea typeface="HGSｺﾞｼｯｸM" pitchFamily="50" charset="-128"/>
              <a:cs typeface="+mn-cs"/>
            </a:rPr>
            <a:t>除雪対策経費の</a:t>
          </a:r>
          <a:r>
            <a:rPr lang="ja-JP" altLang="en-US" sz="800">
              <a:solidFill>
                <a:sysClr val="windowText" lastClr="000000"/>
              </a:solidFill>
              <a:latin typeface="HGSｺﾞｼｯｸM" pitchFamily="50" charset="-128"/>
              <a:ea typeface="HGSｺﾞｼｯｸM" pitchFamily="50" charset="-128"/>
              <a:cs typeface="+mn-cs"/>
            </a:rPr>
            <a:t>減少から前年よりも減少したものの、</a:t>
          </a:r>
          <a:r>
            <a:rPr lang="ja-JP" altLang="ja-JP" sz="800" baseline="0">
              <a:solidFill>
                <a:sysClr val="windowText" lastClr="000000"/>
              </a:solidFill>
              <a:latin typeface="HGSｺﾞｼｯｸM" pitchFamily="50" charset="-128"/>
              <a:ea typeface="HGSｺﾞｼｯｸM" pitchFamily="50" charset="-128"/>
              <a:cs typeface="+mn-cs"/>
            </a:rPr>
            <a:t>類似団体比</a:t>
          </a:r>
          <a:r>
            <a:rPr lang="ja-JP" altLang="en-US" sz="800" baseline="0">
              <a:solidFill>
                <a:sysClr val="windowText" lastClr="000000"/>
              </a:solidFill>
              <a:latin typeface="HGSｺﾞｼｯｸM" pitchFamily="50" charset="-128"/>
              <a:ea typeface="HGSｺﾞｼｯｸM" pitchFamily="50" charset="-128"/>
              <a:cs typeface="+mn-cs"/>
            </a:rPr>
            <a:t>で</a:t>
          </a:r>
          <a:r>
            <a:rPr lang="ja-JP" altLang="ja-JP" sz="800" baseline="0">
              <a:solidFill>
                <a:sysClr val="windowText" lastClr="000000"/>
              </a:solidFill>
              <a:latin typeface="HGSｺﾞｼｯｸM" pitchFamily="50" charset="-128"/>
              <a:ea typeface="HGSｺﾞｼｯｸM" pitchFamily="50" charset="-128"/>
              <a:cs typeface="+mn-cs"/>
            </a:rPr>
            <a:t>一人当たりコストが高い状況が続いている。これは</a:t>
          </a:r>
          <a:r>
            <a:rPr lang="ja-JP" altLang="ja-JP" sz="800">
              <a:solidFill>
                <a:sysClr val="windowText" lastClr="000000"/>
              </a:solidFill>
              <a:latin typeface="HGSｺﾞｼｯｸM" pitchFamily="50" charset="-128"/>
              <a:ea typeface="HGSｺﾞｼｯｸM" pitchFamily="50" charset="-128"/>
              <a:cs typeface="+mn-cs"/>
            </a:rPr>
            <a:t>、行政規模</a:t>
          </a:r>
          <a:r>
            <a:rPr lang="ja-JP" altLang="en-US" sz="800">
              <a:solidFill>
                <a:sysClr val="windowText" lastClr="000000"/>
              </a:solidFill>
              <a:latin typeface="HGSｺﾞｼｯｸM" pitchFamily="50" charset="-128"/>
              <a:ea typeface="HGSｺﾞｼｯｸM" pitchFamily="50" charset="-128"/>
              <a:cs typeface="+mn-cs"/>
            </a:rPr>
            <a:t>の</a:t>
          </a:r>
          <a:r>
            <a:rPr lang="ja-JP" altLang="ja-JP" sz="800">
              <a:solidFill>
                <a:sysClr val="windowText" lastClr="000000"/>
              </a:solidFill>
              <a:latin typeface="HGSｺﾞｼｯｸM" pitchFamily="50" charset="-128"/>
              <a:ea typeface="HGSｺﾞｼｯｸM" pitchFamily="50" charset="-128"/>
              <a:cs typeface="+mn-cs"/>
            </a:rPr>
            <a:t>類似した町村の合併</a:t>
          </a:r>
          <a:r>
            <a:rPr lang="ja-JP" altLang="en-US" sz="800">
              <a:solidFill>
                <a:sysClr val="windowText" lastClr="000000"/>
              </a:solidFill>
              <a:latin typeface="HGSｺﾞｼｯｸM" pitchFamily="50" charset="-128"/>
              <a:ea typeface="HGSｺﾞｼｯｸM" pitchFamily="50" charset="-128"/>
              <a:cs typeface="+mn-cs"/>
            </a:rPr>
            <a:t>し</a:t>
          </a:r>
          <a:r>
            <a:rPr lang="ja-JP" altLang="ja-JP" sz="800">
              <a:solidFill>
                <a:sysClr val="windowText" lastClr="000000"/>
              </a:solidFill>
              <a:latin typeface="HGSｺﾞｼｯｸM" pitchFamily="50" charset="-128"/>
              <a:ea typeface="HGSｺﾞｼｯｸM" pitchFamily="50" charset="-128"/>
              <a:cs typeface="+mn-cs"/>
            </a:rPr>
            <a:t>、また市域が広く集落も点在して</a:t>
          </a:r>
          <a:r>
            <a:rPr lang="ja-JP" altLang="en-US" sz="800">
              <a:solidFill>
                <a:sysClr val="windowText" lastClr="000000"/>
              </a:solidFill>
              <a:latin typeface="HGSｺﾞｼｯｸM" pitchFamily="50" charset="-128"/>
              <a:ea typeface="HGSｺﾞｼｯｸM" pitchFamily="50" charset="-128"/>
              <a:cs typeface="+mn-cs"/>
            </a:rPr>
            <a:t>おり</a:t>
          </a:r>
          <a:r>
            <a:rPr lang="ja-JP" altLang="ja-JP" sz="800">
              <a:solidFill>
                <a:sysClr val="windowText" lastClr="000000"/>
              </a:solidFill>
              <a:latin typeface="HGSｺﾞｼｯｸM" pitchFamily="50" charset="-128"/>
              <a:ea typeface="HGSｺﾞｼｯｸM" pitchFamily="50" charset="-128"/>
              <a:cs typeface="+mn-cs"/>
            </a:rPr>
            <a:t>、他市に比して数が多い公共施設の維持補修に多額の経費を要していることが要因である。「第２次公共施設再編計画」を着実に実施していくことで公共施設の維持補修費の抑制を図る。</a:t>
          </a:r>
        </a:p>
        <a:p>
          <a:pPr eaLnBrk="1" fontAlgn="base" latinLnBrk="0" hangingPunct="1"/>
          <a:r>
            <a:rPr lang="ja-JP" altLang="ja-JP" sz="800" baseline="0">
              <a:solidFill>
                <a:sysClr val="windowText" lastClr="000000"/>
              </a:solidFill>
              <a:latin typeface="HGSｺﾞｼｯｸM" pitchFamily="50" charset="-128"/>
              <a:ea typeface="HGSｺﾞｼｯｸM" pitchFamily="50" charset="-128"/>
              <a:cs typeface="+mn-cs"/>
            </a:rPr>
            <a:t>扶助費　　　　６</a:t>
          </a:r>
          <a:r>
            <a:rPr lang="ja-JP" altLang="en-US" sz="800" baseline="0">
              <a:solidFill>
                <a:sysClr val="windowText" lastClr="000000"/>
              </a:solidFill>
              <a:latin typeface="HGSｺﾞｼｯｸM" pitchFamily="50" charset="-128"/>
              <a:ea typeface="HGSｺﾞｼｯｸM" pitchFamily="50" charset="-128"/>
              <a:cs typeface="+mn-cs"/>
            </a:rPr>
            <a:t>４</a:t>
          </a:r>
          <a:r>
            <a:rPr lang="ja-JP" altLang="ja-JP" sz="800" baseline="0">
              <a:solidFill>
                <a:sysClr val="windowText" lastClr="000000"/>
              </a:solidFill>
              <a:latin typeface="HGSｺﾞｼｯｸM" pitchFamily="50" charset="-128"/>
              <a:ea typeface="HGSｺﾞｼｯｸM" pitchFamily="50" charset="-128"/>
              <a:cs typeface="+mn-cs"/>
            </a:rPr>
            <a:t>，</a:t>
          </a:r>
          <a:r>
            <a:rPr lang="ja-JP" altLang="en-US" sz="800" baseline="0">
              <a:solidFill>
                <a:sysClr val="windowText" lastClr="000000"/>
              </a:solidFill>
              <a:latin typeface="HGSｺﾞｼｯｸM" pitchFamily="50" charset="-128"/>
              <a:ea typeface="HGSｺﾞｼｯｸM" pitchFamily="50" charset="-128"/>
              <a:cs typeface="+mn-cs"/>
            </a:rPr>
            <a:t>１</a:t>
          </a:r>
          <a:r>
            <a:rPr lang="ja-JP" altLang="ja-JP" sz="800" baseline="0">
              <a:solidFill>
                <a:sysClr val="windowText" lastClr="000000"/>
              </a:solidFill>
              <a:latin typeface="HGSｺﾞｼｯｸM" pitchFamily="50" charset="-128"/>
              <a:ea typeface="HGSｺﾞｼｯｸM" pitchFamily="50" charset="-128"/>
              <a:cs typeface="+mn-cs"/>
            </a:rPr>
            <a:t>６９円（</a:t>
          </a:r>
          <a:r>
            <a:rPr kumimoji="1" lang="ja-JP" altLang="ja-JP" sz="800">
              <a:solidFill>
                <a:sysClr val="windowText" lastClr="000000"/>
              </a:solidFill>
              <a:latin typeface="HGSｺﾞｼｯｸM" pitchFamily="50" charset="-128"/>
              <a:ea typeface="HGSｺﾞｼｯｸM" pitchFamily="50" charset="-128"/>
              <a:cs typeface="+mn-cs"/>
            </a:rPr>
            <a:t>前年比</a:t>
          </a:r>
          <a:r>
            <a:rPr lang="ja-JP" altLang="ja-JP" sz="800" baseline="0">
              <a:solidFill>
                <a:sysClr val="windowText" lastClr="000000"/>
              </a:solidFill>
              <a:latin typeface="HGSｺﾞｼｯｸM" pitchFamily="50" charset="-128"/>
              <a:ea typeface="HGSｺﾞｼｯｸM" pitchFamily="50" charset="-128"/>
              <a:cs typeface="+mn-cs"/>
            </a:rPr>
            <a:t>＋</a:t>
          </a:r>
          <a:r>
            <a:rPr lang="ja-JP" altLang="en-US" sz="800" baseline="0">
              <a:solidFill>
                <a:sysClr val="windowText" lastClr="000000"/>
              </a:solidFill>
              <a:latin typeface="HGSｺﾞｼｯｸM" pitchFamily="50" charset="-128"/>
              <a:ea typeface="HGSｺﾞｼｯｸM" pitchFamily="50" charset="-128"/>
              <a:cs typeface="+mn-cs"/>
            </a:rPr>
            <a:t>２</a:t>
          </a:r>
          <a:r>
            <a:rPr lang="ja-JP" altLang="ja-JP" sz="800" baseline="0">
              <a:solidFill>
                <a:sysClr val="windowText" lastClr="000000"/>
              </a:solidFill>
              <a:latin typeface="HGSｺﾞｼｯｸM" pitchFamily="50" charset="-128"/>
              <a:ea typeface="HGSｺﾞｼｯｸM" pitchFamily="50" charset="-128"/>
              <a:cs typeface="+mn-cs"/>
            </a:rPr>
            <a:t>，</a:t>
          </a:r>
          <a:r>
            <a:rPr lang="ja-JP" altLang="en-US" sz="800" baseline="0">
              <a:solidFill>
                <a:sysClr val="windowText" lastClr="000000"/>
              </a:solidFill>
              <a:latin typeface="HGSｺﾞｼｯｸM" pitchFamily="50" charset="-128"/>
              <a:ea typeface="HGSｺﾞｼｯｸM" pitchFamily="50" charset="-128"/>
              <a:cs typeface="+mn-cs"/>
            </a:rPr>
            <a:t>７００</a:t>
          </a:r>
          <a:r>
            <a:rPr lang="ja-JP" altLang="ja-JP" sz="800" baseline="0">
              <a:solidFill>
                <a:sysClr val="windowText" lastClr="000000"/>
              </a:solidFill>
              <a:latin typeface="HGSｺﾞｼｯｸM" pitchFamily="50" charset="-128"/>
              <a:ea typeface="HGSｺﾞｼｯｸM" pitchFamily="50" charset="-128"/>
              <a:cs typeface="+mn-cs"/>
            </a:rPr>
            <a:t>）・・・</a:t>
          </a:r>
          <a:r>
            <a:rPr kumimoji="1" lang="ja-JP" altLang="ja-JP" sz="800">
              <a:solidFill>
                <a:sysClr val="windowText" lastClr="000000"/>
              </a:solidFill>
              <a:latin typeface="HGSｺﾞｼｯｸM" pitchFamily="50" charset="-128"/>
              <a:ea typeface="HGSｺﾞｼｯｸM" pitchFamily="50" charset="-128"/>
              <a:cs typeface="+mn-cs"/>
            </a:rPr>
            <a:t>児童福祉費や生活保護費が類似団体と比して低いため、住民一人当たりコストは抑えられている。</a:t>
          </a:r>
          <a:endParaRPr lang="en-US" altLang="ja-JP" sz="800">
            <a:solidFill>
              <a:sysClr val="windowText" lastClr="000000"/>
            </a:solidFill>
            <a:latin typeface="HGSｺﾞｼｯｸM" pitchFamily="50" charset="-128"/>
            <a:ea typeface="HGSｺﾞｼｯｸM" pitchFamily="50" charset="-128"/>
            <a:cs typeface="+mn-cs"/>
          </a:endParaRPr>
        </a:p>
        <a:p>
          <a:pPr fontAlgn="base"/>
          <a:r>
            <a:rPr lang="ja-JP" altLang="ja-JP" sz="800">
              <a:solidFill>
                <a:sysClr val="windowText" lastClr="000000"/>
              </a:solidFill>
              <a:latin typeface="HGSｺﾞｼｯｸM" pitchFamily="50" charset="-128"/>
              <a:ea typeface="HGSｺﾞｼｯｸM" pitchFamily="50" charset="-128"/>
              <a:cs typeface="+mn-cs"/>
            </a:rPr>
            <a:t>補助費</a:t>
          </a:r>
          <a:r>
            <a:rPr lang="ja-JP" altLang="en-US" sz="800">
              <a:solidFill>
                <a:sysClr val="windowText" lastClr="000000"/>
              </a:solidFill>
              <a:latin typeface="HGSｺﾞｼｯｸM" pitchFamily="50" charset="-128"/>
              <a:ea typeface="HGSｺﾞｼｯｸM" pitchFamily="50" charset="-128"/>
              <a:cs typeface="+mn-cs"/>
            </a:rPr>
            <a:t>等</a:t>
          </a:r>
          <a:r>
            <a:rPr lang="ja-JP" altLang="ja-JP" sz="800">
              <a:solidFill>
                <a:sysClr val="windowText" lastClr="000000"/>
              </a:solidFill>
              <a:latin typeface="HGSｺﾞｼｯｸM" pitchFamily="50" charset="-128"/>
              <a:ea typeface="HGSｺﾞｼｯｸM" pitchFamily="50" charset="-128"/>
              <a:cs typeface="+mn-cs"/>
            </a:rPr>
            <a:t>　　</a:t>
          </a:r>
          <a:r>
            <a:rPr lang="ja-JP" altLang="en-US" sz="800">
              <a:solidFill>
                <a:sysClr val="windowText" lastClr="000000"/>
              </a:solidFill>
              <a:latin typeface="HGSｺﾞｼｯｸM" pitchFamily="50" charset="-128"/>
              <a:ea typeface="HGSｺﾞｼｯｸM" pitchFamily="50" charset="-128"/>
              <a:cs typeface="+mn-cs"/>
            </a:rPr>
            <a:t>１２５</a:t>
          </a:r>
          <a:r>
            <a:rPr lang="ja-JP" altLang="ja-JP" sz="800">
              <a:solidFill>
                <a:sysClr val="windowText" lastClr="000000"/>
              </a:solidFill>
              <a:latin typeface="HGSｺﾞｼｯｸM" pitchFamily="50" charset="-128"/>
              <a:ea typeface="HGSｺﾞｼｯｸM" pitchFamily="50" charset="-128"/>
              <a:cs typeface="+mn-cs"/>
            </a:rPr>
            <a:t>，</a:t>
          </a:r>
          <a:r>
            <a:rPr lang="ja-JP" altLang="en-US" sz="800">
              <a:solidFill>
                <a:sysClr val="windowText" lastClr="000000"/>
              </a:solidFill>
              <a:latin typeface="HGSｺﾞｼｯｸM" pitchFamily="50" charset="-128"/>
              <a:ea typeface="HGSｺﾞｼｯｸM" pitchFamily="50" charset="-128"/>
              <a:cs typeface="+mn-cs"/>
            </a:rPr>
            <a:t>４５１</a:t>
          </a:r>
          <a:r>
            <a:rPr lang="ja-JP" altLang="ja-JP" sz="800">
              <a:solidFill>
                <a:sysClr val="windowText" lastClr="000000"/>
              </a:solidFill>
              <a:latin typeface="HGSｺﾞｼｯｸM" pitchFamily="50" charset="-128"/>
              <a:ea typeface="HGSｺﾞｼｯｸM" pitchFamily="50" charset="-128"/>
              <a:cs typeface="+mn-cs"/>
            </a:rPr>
            <a:t>円（</a:t>
          </a:r>
          <a:r>
            <a:rPr kumimoji="1" lang="ja-JP" altLang="ja-JP" sz="800">
              <a:solidFill>
                <a:sysClr val="windowText" lastClr="000000"/>
              </a:solidFill>
              <a:latin typeface="HGSｺﾞｼｯｸM" pitchFamily="50" charset="-128"/>
              <a:ea typeface="HGSｺﾞｼｯｸM" pitchFamily="50" charset="-128"/>
              <a:cs typeface="+mn-cs"/>
            </a:rPr>
            <a:t>前年比</a:t>
          </a:r>
          <a:r>
            <a:rPr kumimoji="0" lang="ja-JP" altLang="en-US" sz="800">
              <a:solidFill>
                <a:sysClr val="windowText" lastClr="000000"/>
              </a:solidFill>
              <a:latin typeface="HGSｺﾞｼｯｸM" pitchFamily="50" charset="-128"/>
              <a:ea typeface="HGSｺﾞｼｯｸM" pitchFamily="50" charset="-128"/>
              <a:cs typeface="+mn-cs"/>
            </a:rPr>
            <a:t>＋８</a:t>
          </a:r>
          <a:r>
            <a:rPr lang="ja-JP" altLang="ja-JP" sz="800">
              <a:solidFill>
                <a:sysClr val="windowText" lastClr="000000"/>
              </a:solidFill>
              <a:latin typeface="HGSｺﾞｼｯｸM" pitchFamily="50" charset="-128"/>
              <a:ea typeface="HGSｺﾞｼｯｸM" pitchFamily="50" charset="-128"/>
              <a:cs typeface="+mn-cs"/>
            </a:rPr>
            <a:t>，</a:t>
          </a:r>
          <a:r>
            <a:rPr lang="ja-JP" altLang="en-US" sz="800">
              <a:solidFill>
                <a:sysClr val="windowText" lastClr="000000"/>
              </a:solidFill>
              <a:latin typeface="HGSｺﾞｼｯｸM" pitchFamily="50" charset="-128"/>
              <a:ea typeface="HGSｺﾞｼｯｸM" pitchFamily="50" charset="-128"/>
              <a:cs typeface="+mn-cs"/>
            </a:rPr>
            <a:t>７７４</a:t>
          </a:r>
          <a:r>
            <a:rPr lang="ja-JP" altLang="ja-JP" sz="800">
              <a:solidFill>
                <a:sysClr val="windowText" lastClr="000000"/>
              </a:solidFill>
              <a:latin typeface="HGSｺﾞｼｯｸM" pitchFamily="50" charset="-128"/>
              <a:ea typeface="HGSｺﾞｼｯｸM" pitchFamily="50" charset="-128"/>
              <a:cs typeface="+mn-cs"/>
            </a:rPr>
            <a:t>）・・・市内に２病院を設置する病院事業会計及び市域が広くかつ山間地域を有する下水道事業会計への繰出金が多くを占める。病院事業会計においては、病院改革プランに基づく経営の合理化、また下水道事業会計においては、上水も含めた漏水対策を実施し、健全な経営を目指す。</a:t>
          </a:r>
        </a:p>
        <a:p>
          <a:pPr fontAlgn="base"/>
          <a:r>
            <a:rPr lang="ja-JP" altLang="ja-JP" sz="800" baseline="0">
              <a:solidFill>
                <a:sysClr val="windowText" lastClr="000000"/>
              </a:solidFill>
              <a:latin typeface="HGSｺﾞｼｯｸM" pitchFamily="50" charset="-128"/>
              <a:ea typeface="HGSｺﾞｼｯｸM" pitchFamily="50" charset="-128"/>
              <a:cs typeface="+mn-cs"/>
            </a:rPr>
            <a:t>普通建設事業費　</a:t>
          </a:r>
          <a:r>
            <a:rPr lang="ja-JP" altLang="en-US" sz="800" baseline="0">
              <a:solidFill>
                <a:sysClr val="windowText" lastClr="000000"/>
              </a:solidFill>
              <a:latin typeface="HGSｺﾞｼｯｸM" pitchFamily="50" charset="-128"/>
              <a:ea typeface="HGSｺﾞｼｯｸM" pitchFamily="50" charset="-128"/>
              <a:cs typeface="+mn-cs"/>
            </a:rPr>
            <a:t>７６</a:t>
          </a:r>
          <a:r>
            <a:rPr lang="ja-JP" altLang="ja-JP" sz="800" baseline="0">
              <a:solidFill>
                <a:sysClr val="windowText" lastClr="000000"/>
              </a:solidFill>
              <a:latin typeface="HGSｺﾞｼｯｸM" pitchFamily="50" charset="-128"/>
              <a:ea typeface="HGSｺﾞｼｯｸM" pitchFamily="50" charset="-128"/>
              <a:cs typeface="+mn-cs"/>
            </a:rPr>
            <a:t>，</a:t>
          </a:r>
          <a:r>
            <a:rPr lang="ja-JP" altLang="en-US" sz="800" baseline="0">
              <a:solidFill>
                <a:sysClr val="windowText" lastClr="000000"/>
              </a:solidFill>
              <a:latin typeface="HGSｺﾞｼｯｸM" pitchFamily="50" charset="-128"/>
              <a:ea typeface="HGSｺﾞｼｯｸM" pitchFamily="50" charset="-128"/>
              <a:cs typeface="+mn-cs"/>
            </a:rPr>
            <a:t>０５５</a:t>
          </a:r>
          <a:r>
            <a:rPr lang="ja-JP" altLang="ja-JP" sz="800" baseline="0">
              <a:solidFill>
                <a:sysClr val="windowText" lastClr="000000"/>
              </a:solidFill>
              <a:latin typeface="HGSｺﾞｼｯｸM" pitchFamily="50" charset="-128"/>
              <a:ea typeface="HGSｺﾞｼｯｸM" pitchFamily="50" charset="-128"/>
              <a:cs typeface="+mn-cs"/>
            </a:rPr>
            <a:t>円（</a:t>
          </a:r>
          <a:r>
            <a:rPr kumimoji="1" lang="ja-JP" altLang="ja-JP" sz="800">
              <a:solidFill>
                <a:sysClr val="windowText" lastClr="000000"/>
              </a:solidFill>
              <a:latin typeface="HGSｺﾞｼｯｸM" pitchFamily="50" charset="-128"/>
              <a:ea typeface="HGSｺﾞｼｯｸM" pitchFamily="50" charset="-128"/>
              <a:cs typeface="+mn-cs"/>
            </a:rPr>
            <a:t>前年比</a:t>
          </a:r>
          <a:r>
            <a:rPr kumimoji="1" lang="ja-JP" altLang="ja-JP" sz="800" baseline="0">
              <a:solidFill>
                <a:sysClr val="windowText" lastClr="000000"/>
              </a:solidFill>
              <a:latin typeface="HGSｺﾞｼｯｸM" pitchFamily="50" charset="-128"/>
              <a:ea typeface="HGSｺﾞｼｯｸM" pitchFamily="50" charset="-128"/>
              <a:cs typeface="+mn-cs"/>
            </a:rPr>
            <a:t>▲</a:t>
          </a:r>
          <a:r>
            <a:rPr kumimoji="1" lang="ja-JP" altLang="en-US" sz="800" baseline="0">
              <a:solidFill>
                <a:sysClr val="windowText" lastClr="000000"/>
              </a:solidFill>
              <a:latin typeface="HGSｺﾞｼｯｸM" pitchFamily="50" charset="-128"/>
              <a:ea typeface="HGSｺﾞｼｯｸM" pitchFamily="50" charset="-128"/>
              <a:cs typeface="+mn-cs"/>
            </a:rPr>
            <a:t>４１</a:t>
          </a:r>
          <a:r>
            <a:rPr kumimoji="1" lang="ja-JP" altLang="ja-JP" sz="800">
              <a:solidFill>
                <a:sysClr val="windowText" lastClr="000000"/>
              </a:solidFill>
              <a:latin typeface="HGSｺﾞｼｯｸM" pitchFamily="50" charset="-128"/>
              <a:ea typeface="HGSｺﾞｼｯｸM" pitchFamily="50" charset="-128"/>
              <a:cs typeface="+mn-cs"/>
            </a:rPr>
            <a:t>，</a:t>
          </a:r>
          <a:r>
            <a:rPr kumimoji="1" lang="ja-JP" altLang="en-US" sz="800">
              <a:solidFill>
                <a:sysClr val="windowText" lastClr="000000"/>
              </a:solidFill>
              <a:latin typeface="HGSｺﾞｼｯｸM" pitchFamily="50" charset="-128"/>
              <a:ea typeface="HGSｺﾞｼｯｸM" pitchFamily="50" charset="-128"/>
              <a:cs typeface="+mn-cs"/>
            </a:rPr>
            <a:t>５６２</a:t>
          </a:r>
          <a:r>
            <a:rPr kumimoji="1" lang="ja-JP" altLang="ja-JP" sz="800">
              <a:solidFill>
                <a:sysClr val="windowText" lastClr="000000"/>
              </a:solidFill>
              <a:latin typeface="HGSｺﾞｼｯｸM" pitchFamily="50" charset="-128"/>
              <a:ea typeface="HGSｺﾞｼｯｸM" pitchFamily="50" charset="-128"/>
              <a:cs typeface="+mn-cs"/>
            </a:rPr>
            <a:t>）</a:t>
          </a:r>
          <a:r>
            <a:rPr kumimoji="1" lang="ja-JP" altLang="en-US" sz="800">
              <a:solidFill>
                <a:sysClr val="windowText" lastClr="000000"/>
              </a:solidFill>
              <a:latin typeface="HGSｺﾞｼｯｸM" pitchFamily="50" charset="-128"/>
              <a:ea typeface="HGSｺﾞｼｯｸM" pitchFamily="50" charset="-128"/>
              <a:cs typeface="+mn-cs"/>
            </a:rPr>
            <a:t>・・・</a:t>
          </a:r>
          <a:r>
            <a:rPr lang="ja-JP" altLang="ja-JP" sz="800" baseline="0">
              <a:solidFill>
                <a:sysClr val="windowText" lastClr="000000"/>
              </a:solidFill>
              <a:latin typeface="HGSｺﾞｼｯｸM" pitchFamily="50" charset="-128"/>
              <a:ea typeface="HGSｺﾞｼｯｸM" pitchFamily="50" charset="-128"/>
              <a:cs typeface="+mn-cs"/>
            </a:rPr>
            <a:t>類似団体と比較して一人当たりコストが高い状況が続いてい</a:t>
          </a:r>
          <a:r>
            <a:rPr lang="ja-JP" altLang="en-US" sz="800" baseline="0">
              <a:solidFill>
                <a:sysClr val="windowText" lastClr="000000"/>
              </a:solidFill>
              <a:latin typeface="HGSｺﾞｼｯｸM" pitchFamily="50" charset="-128"/>
              <a:ea typeface="HGSｺﾞｼｯｸM" pitchFamily="50" charset="-128"/>
              <a:cs typeface="+mn-cs"/>
            </a:rPr>
            <a:t>たが、</a:t>
          </a:r>
          <a:r>
            <a:rPr lang="ja-JP" altLang="ja-JP" sz="800" baseline="0">
              <a:solidFill>
                <a:sysClr val="windowText" lastClr="000000"/>
              </a:solidFill>
              <a:latin typeface="HGSｺﾞｼｯｸM" pitchFamily="50" charset="-128"/>
              <a:ea typeface="HGSｺﾞｼｯｸM" pitchFamily="50" charset="-128"/>
              <a:cs typeface="+mn-cs"/>
            </a:rPr>
            <a:t>これまで</a:t>
          </a:r>
          <a:r>
            <a:rPr lang="ja-JP" altLang="en-US" sz="800" baseline="0">
              <a:solidFill>
                <a:sysClr val="windowText" lastClr="000000"/>
              </a:solidFill>
              <a:latin typeface="HGSｺﾞｼｯｸM" pitchFamily="50" charset="-128"/>
              <a:ea typeface="HGSｺﾞｼｯｸM" pitchFamily="50" charset="-128"/>
              <a:cs typeface="+mn-cs"/>
            </a:rPr>
            <a:t>実施してきた</a:t>
          </a:r>
          <a:r>
            <a:rPr lang="ja-JP" altLang="ja-JP" sz="800" baseline="0">
              <a:solidFill>
                <a:sysClr val="windowText" lastClr="000000"/>
              </a:solidFill>
              <a:latin typeface="HGSｺﾞｼｯｸM" pitchFamily="50" charset="-128"/>
              <a:ea typeface="HGSｺﾞｼｯｸM" pitchFamily="50" charset="-128"/>
              <a:cs typeface="+mn-cs"/>
            </a:rPr>
            <a:t>保育園統合事業、児童館整備事業等</a:t>
          </a:r>
          <a:r>
            <a:rPr lang="ja-JP" altLang="en-US" sz="800" baseline="0">
              <a:solidFill>
                <a:sysClr val="windowText" lastClr="000000"/>
              </a:solidFill>
              <a:latin typeface="HGSｺﾞｼｯｸM" pitchFamily="50" charset="-128"/>
              <a:ea typeface="HGSｺﾞｼｯｸM" pitchFamily="50" charset="-128"/>
              <a:cs typeface="+mn-cs"/>
            </a:rPr>
            <a:t>が完了したため</a:t>
          </a:r>
          <a:r>
            <a:rPr lang="ja-JP" altLang="ja-JP" sz="800" baseline="0">
              <a:solidFill>
                <a:sysClr val="windowText" lastClr="000000"/>
              </a:solidFill>
              <a:latin typeface="HGSｺﾞｼｯｸM" pitchFamily="50" charset="-128"/>
              <a:ea typeface="HGSｺﾞｼｯｸM" pitchFamily="50" charset="-128"/>
              <a:cs typeface="+mn-cs"/>
            </a:rPr>
            <a:t>、</a:t>
          </a:r>
          <a:r>
            <a:rPr lang="ja-JP" altLang="en-US" sz="800" baseline="0">
              <a:solidFill>
                <a:sysClr val="windowText" lastClr="000000"/>
              </a:solidFill>
              <a:latin typeface="HGSｺﾞｼｯｸM" pitchFamily="50" charset="-128"/>
              <a:ea typeface="HGSｺﾞｼｯｸM" pitchFamily="50" charset="-128"/>
              <a:cs typeface="+mn-cs"/>
            </a:rPr>
            <a:t>類似団体平均に近づいてきた。しかし、今後も</a:t>
          </a:r>
          <a:r>
            <a:rPr lang="ja-JP" altLang="ja-JP" sz="800" baseline="0">
              <a:solidFill>
                <a:sysClr val="windowText" lastClr="000000"/>
              </a:solidFill>
              <a:latin typeface="HGSｺﾞｼｯｸM" pitchFamily="50" charset="-128"/>
              <a:ea typeface="HGSｺﾞｼｯｸM" pitchFamily="50" charset="-128"/>
              <a:cs typeface="+mn-cs"/>
            </a:rPr>
            <a:t>小中学校の大規模改修が継続して</a:t>
          </a:r>
          <a:r>
            <a:rPr lang="ja-JP" altLang="en-US" sz="800" baseline="0">
              <a:solidFill>
                <a:sysClr val="windowText" lastClr="000000"/>
              </a:solidFill>
              <a:latin typeface="HGSｺﾞｼｯｸM" pitchFamily="50" charset="-128"/>
              <a:ea typeface="HGSｺﾞｼｯｸM" pitchFamily="50" charset="-128"/>
              <a:cs typeface="+mn-cs"/>
            </a:rPr>
            <a:t>控えており</a:t>
          </a:r>
          <a:r>
            <a:rPr lang="ja-JP" altLang="ja-JP" sz="800" baseline="0">
              <a:solidFill>
                <a:sysClr val="windowText" lastClr="000000"/>
              </a:solidFill>
              <a:latin typeface="HGSｺﾞｼｯｸM" pitchFamily="50" charset="-128"/>
              <a:ea typeface="HGSｺﾞｼｯｸM" pitchFamily="50" charset="-128"/>
              <a:cs typeface="+mn-cs"/>
            </a:rPr>
            <a:t>引き続きまとまった事業費が見込まれる</a:t>
          </a:r>
          <a:r>
            <a:rPr lang="ja-JP" altLang="en-US" sz="800" baseline="0">
              <a:solidFill>
                <a:sysClr val="windowText" lastClr="000000"/>
              </a:solidFill>
              <a:latin typeface="HGSｺﾞｼｯｸM" pitchFamily="50" charset="-128"/>
              <a:ea typeface="HGSｺﾞｼｯｸM" pitchFamily="50" charset="-128"/>
              <a:cs typeface="+mn-cs"/>
            </a:rPr>
            <a:t>ほか、</a:t>
          </a:r>
          <a:r>
            <a:rPr lang="ja-JP" altLang="ja-JP" sz="800" baseline="0">
              <a:solidFill>
                <a:sysClr val="windowText" lastClr="000000"/>
              </a:solidFill>
              <a:latin typeface="HGSｺﾞｼｯｸM" pitchFamily="50" charset="-128"/>
              <a:ea typeface="HGSｺﾞｼｯｸM" pitchFamily="50" charset="-128"/>
              <a:cs typeface="+mn-cs"/>
            </a:rPr>
            <a:t>合併特例債が</a:t>
          </a:r>
          <a:r>
            <a:rPr lang="ja-JP" altLang="en-US" sz="800" baseline="0">
              <a:solidFill>
                <a:sysClr val="windowText" lastClr="000000"/>
              </a:solidFill>
              <a:latin typeface="HGSｺﾞｼｯｸM" pitchFamily="50" charset="-128"/>
              <a:ea typeface="HGSｺﾞｼｯｸM" pitchFamily="50" charset="-128"/>
              <a:cs typeface="+mn-cs"/>
            </a:rPr>
            <a:t>令和元年</a:t>
          </a:r>
          <a:r>
            <a:rPr lang="ja-JP" altLang="ja-JP" sz="800" baseline="0">
              <a:solidFill>
                <a:sysClr val="windowText" lastClr="000000"/>
              </a:solidFill>
              <a:latin typeface="HGSｺﾞｼｯｸM" pitchFamily="50" charset="-128"/>
              <a:ea typeface="HGSｺﾞｼｯｸM" pitchFamily="50" charset="-128"/>
              <a:cs typeface="+mn-cs"/>
            </a:rPr>
            <a:t>度に発行限度額に達することから、道路事業等含め、普通建設事業の縮減が必須である。</a:t>
          </a:r>
          <a:endParaRPr lang="ja-JP" altLang="ja-JP" sz="800">
            <a:solidFill>
              <a:sysClr val="windowText" lastClr="000000"/>
            </a:solidFill>
            <a:latin typeface="HGSｺﾞｼｯｸM" pitchFamily="50" charset="-128"/>
            <a:ea typeface="HGSｺﾞｼｯｸM" pitchFamily="50" charset="-128"/>
            <a:cs typeface="+mn-cs"/>
          </a:endParaRPr>
        </a:p>
        <a:p>
          <a:pPr eaLnBrk="1" fontAlgn="auto" latinLnBrk="0" hangingPunct="0"/>
          <a:r>
            <a:rPr lang="ja-JP" altLang="ja-JP" sz="800">
              <a:solidFill>
                <a:sysClr val="windowText" lastClr="000000"/>
              </a:solidFill>
              <a:latin typeface="HGSｺﾞｼｯｸM" pitchFamily="50" charset="-128"/>
              <a:ea typeface="HGSｺﾞｼｯｸM" pitchFamily="50" charset="-128"/>
              <a:cs typeface="+mn-cs"/>
            </a:rPr>
            <a:t>公債費　　　</a:t>
          </a:r>
          <a:r>
            <a:rPr lang="ja-JP" altLang="en-US" sz="800">
              <a:solidFill>
                <a:sysClr val="windowText" lastClr="000000"/>
              </a:solidFill>
              <a:latin typeface="HGSｺﾞｼｯｸM" pitchFamily="50" charset="-128"/>
              <a:ea typeface="HGSｺﾞｼｯｸM" pitchFamily="50" charset="-128"/>
              <a:cs typeface="+mn-cs"/>
            </a:rPr>
            <a:t>９９</a:t>
          </a:r>
          <a:r>
            <a:rPr lang="ja-JP" altLang="ja-JP" sz="800">
              <a:solidFill>
                <a:sysClr val="windowText" lastClr="000000"/>
              </a:solidFill>
              <a:latin typeface="HGSｺﾞｼｯｸM" pitchFamily="50" charset="-128"/>
              <a:ea typeface="HGSｺﾞｼｯｸM" pitchFamily="50" charset="-128"/>
              <a:cs typeface="+mn-cs"/>
            </a:rPr>
            <a:t>，</a:t>
          </a:r>
          <a:r>
            <a:rPr lang="ja-JP" altLang="en-US" sz="800">
              <a:solidFill>
                <a:sysClr val="windowText" lastClr="000000"/>
              </a:solidFill>
              <a:latin typeface="HGSｺﾞｼｯｸM" pitchFamily="50" charset="-128"/>
              <a:ea typeface="HGSｺﾞｼｯｸM" pitchFamily="50" charset="-128"/>
              <a:cs typeface="+mn-cs"/>
            </a:rPr>
            <a:t>５５７</a:t>
          </a:r>
          <a:r>
            <a:rPr lang="ja-JP" altLang="ja-JP" sz="800">
              <a:solidFill>
                <a:sysClr val="windowText" lastClr="000000"/>
              </a:solidFill>
              <a:latin typeface="HGSｺﾞｼｯｸM" pitchFamily="50" charset="-128"/>
              <a:ea typeface="HGSｺﾞｼｯｸM" pitchFamily="50" charset="-128"/>
              <a:cs typeface="+mn-cs"/>
            </a:rPr>
            <a:t>円（</a:t>
          </a:r>
          <a:r>
            <a:rPr kumimoji="1" lang="ja-JP" altLang="ja-JP" sz="800">
              <a:solidFill>
                <a:sysClr val="windowText" lastClr="000000"/>
              </a:solidFill>
              <a:latin typeface="HGSｺﾞｼｯｸM" pitchFamily="50" charset="-128"/>
              <a:ea typeface="HGSｺﾞｼｯｸM" pitchFamily="50" charset="-128"/>
              <a:cs typeface="+mn-cs"/>
            </a:rPr>
            <a:t>前年比</a:t>
          </a:r>
          <a:r>
            <a:rPr lang="ja-JP" altLang="ja-JP" sz="800">
              <a:solidFill>
                <a:sysClr val="windowText" lastClr="000000"/>
              </a:solidFill>
              <a:latin typeface="HGSｺﾞｼｯｸM" pitchFamily="50" charset="-128"/>
              <a:ea typeface="HGSｺﾞｼｯｸM" pitchFamily="50" charset="-128"/>
              <a:cs typeface="+mn-cs"/>
            </a:rPr>
            <a:t>▲</a:t>
          </a:r>
          <a:r>
            <a:rPr lang="ja-JP" altLang="en-US" sz="800">
              <a:solidFill>
                <a:sysClr val="windowText" lastClr="000000"/>
              </a:solidFill>
              <a:latin typeface="HGSｺﾞｼｯｸM" pitchFamily="50" charset="-128"/>
              <a:ea typeface="HGSｺﾞｼｯｸM" pitchFamily="50" charset="-128"/>
              <a:cs typeface="+mn-cs"/>
            </a:rPr>
            <a:t>１６</a:t>
          </a:r>
          <a:r>
            <a:rPr lang="ja-JP" altLang="ja-JP" sz="800">
              <a:solidFill>
                <a:sysClr val="windowText" lastClr="000000"/>
              </a:solidFill>
              <a:latin typeface="HGSｺﾞｼｯｸM" pitchFamily="50" charset="-128"/>
              <a:ea typeface="HGSｺﾞｼｯｸM" pitchFamily="50" charset="-128"/>
              <a:cs typeface="+mn-cs"/>
            </a:rPr>
            <a:t>，</a:t>
          </a:r>
          <a:r>
            <a:rPr lang="ja-JP" altLang="en-US" sz="800">
              <a:solidFill>
                <a:sysClr val="windowText" lastClr="000000"/>
              </a:solidFill>
              <a:latin typeface="HGSｺﾞｼｯｸM" pitchFamily="50" charset="-128"/>
              <a:ea typeface="HGSｺﾞｼｯｸM" pitchFamily="50" charset="-128"/>
              <a:cs typeface="+mn-cs"/>
            </a:rPr>
            <a:t>３１８</a:t>
          </a:r>
          <a:r>
            <a:rPr lang="ja-JP" altLang="ja-JP" sz="800">
              <a:solidFill>
                <a:sysClr val="windowText" lastClr="000000"/>
              </a:solidFill>
              <a:latin typeface="HGSｺﾞｼｯｸM" pitchFamily="50" charset="-128"/>
              <a:ea typeface="HGSｺﾞｼｯｸM" pitchFamily="50" charset="-128"/>
              <a:cs typeface="+mn-cs"/>
            </a:rPr>
            <a:t>）・・・</a:t>
          </a:r>
          <a:r>
            <a:rPr lang="ja-JP" altLang="ja-JP" sz="800" baseline="0">
              <a:solidFill>
                <a:sysClr val="windowText" lastClr="000000"/>
              </a:solidFill>
              <a:latin typeface="HGSｺﾞｼｯｸM" pitchFamily="50" charset="-128"/>
              <a:ea typeface="HGSｺﾞｼｯｸM" pitchFamily="50" charset="-128"/>
              <a:cs typeface="+mn-cs"/>
            </a:rPr>
            <a:t>類似団体中最も高いコストとなっている。事業の厳選による借入額の抑制、積極的な繰上償還の実施などにより適正な借入金残高の維持に努めてきている。普通建設事業は平成２８年度の地域包括ケアセンター等をピークに減少傾向ではあるが、今後も小中学校の大規模改修等が継続中であり借入残高は増加していく見込みである。</a:t>
          </a:r>
          <a:endParaRPr lang="ja-JP" altLang="ja-JP" sz="1100">
            <a:solidFill>
              <a:sysClr val="windowText" lastClr="000000"/>
            </a:solidFill>
            <a:latin typeface="HGSｺﾞｼｯｸM" pitchFamily="50" charset="-128"/>
            <a:ea typeface="HGSｺﾞｼｯｸM"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富山県南砺市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51,056
50,202
668.64
35,826,502
33,505,883
1,802,441
21,050,256
43,492,771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96266</xdr:rowOff>
    </xdr:from>
    <xdr:to>
      <xdr:col>24</xdr:col>
      <xdr:colOff>62865</xdr:colOff>
      <xdr:row>38</xdr:row>
      <xdr:rowOff>153416</xdr:rowOff>
    </xdr:to>
    <xdr:cxnSp macro="">
      <xdr:nvCxnSpPr>
        <xdr:cNvPr id="56" name="直線コネクタ 55"/>
        <xdr:cNvCxnSpPr/>
      </xdr:nvCxnSpPr>
      <xdr:spPr>
        <a:xfrm flipV="1">
          <a:off x="4633595" y="5411216"/>
          <a:ext cx="127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157243</xdr:rowOff>
    </xdr:from>
    <xdr:ext cx="469744" cy="259045"/>
    <xdr:sp macro="" textlink="">
      <xdr:nvSpPr>
        <xdr:cNvPr id="57" name="議会費最小値テキスト"/>
        <xdr:cNvSpPr txBox="1"/>
      </xdr:nvSpPr>
      <xdr:spPr>
        <a:xfrm>
          <a:off x="4686300" y="667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153416</xdr:rowOff>
    </xdr:from>
    <xdr:to>
      <xdr:col>24</xdr:col>
      <xdr:colOff>152400</xdr:colOff>
      <xdr:row>38</xdr:row>
      <xdr:rowOff>153416</xdr:rowOff>
    </xdr:to>
    <xdr:cxnSp macro="">
      <xdr:nvCxnSpPr>
        <xdr:cNvPr id="58" name="直線コネクタ 57"/>
        <xdr:cNvCxnSpPr/>
      </xdr:nvCxnSpPr>
      <xdr:spPr>
        <a:xfrm>
          <a:off x="4546600" y="666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42943</xdr:rowOff>
    </xdr:from>
    <xdr:ext cx="469744" cy="259045"/>
    <xdr:sp macro="" textlink="">
      <xdr:nvSpPr>
        <xdr:cNvPr id="59" name="議会費最大値テキスト"/>
        <xdr:cNvSpPr txBox="1"/>
      </xdr:nvSpPr>
      <xdr:spPr>
        <a:xfrm>
          <a:off x="4686300" y="518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96266</xdr:rowOff>
    </xdr:from>
    <xdr:to>
      <xdr:col>24</xdr:col>
      <xdr:colOff>152400</xdr:colOff>
      <xdr:row>31</xdr:row>
      <xdr:rowOff>96266</xdr:rowOff>
    </xdr:to>
    <xdr:cxnSp macro="">
      <xdr:nvCxnSpPr>
        <xdr:cNvPr id="60" name="直線コネクタ 59"/>
        <xdr:cNvCxnSpPr/>
      </xdr:nvCxnSpPr>
      <xdr:spPr>
        <a:xfrm>
          <a:off x="4546600" y="5411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67310</xdr:rowOff>
    </xdr:from>
    <xdr:to>
      <xdr:col>24</xdr:col>
      <xdr:colOff>63500</xdr:colOff>
      <xdr:row>33</xdr:row>
      <xdr:rowOff>107315</xdr:rowOff>
    </xdr:to>
    <xdr:cxnSp macro="">
      <xdr:nvCxnSpPr>
        <xdr:cNvPr id="61" name="直線コネクタ 60"/>
        <xdr:cNvCxnSpPr/>
      </xdr:nvCxnSpPr>
      <xdr:spPr>
        <a:xfrm flipV="1">
          <a:off x="3797300" y="572516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152290</xdr:rowOff>
    </xdr:from>
    <xdr:ext cx="469744" cy="259045"/>
    <xdr:sp macro="" textlink="">
      <xdr:nvSpPr>
        <xdr:cNvPr id="62" name="議会費平均値テキスト"/>
        <xdr:cNvSpPr txBox="1"/>
      </xdr:nvSpPr>
      <xdr:spPr>
        <a:xfrm>
          <a:off x="4686300" y="6153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xdr:rowOff>
    </xdr:from>
    <xdr:to>
      <xdr:col>24</xdr:col>
      <xdr:colOff>114300</xdr:colOff>
      <xdr:row>36</xdr:row>
      <xdr:rowOff>104013</xdr:rowOff>
    </xdr:to>
    <xdr:sp macro="" textlink="">
      <xdr:nvSpPr>
        <xdr:cNvPr id="63" name="フローチャート: 判断 62"/>
        <xdr:cNvSpPr/>
      </xdr:nvSpPr>
      <xdr:spPr>
        <a:xfrm>
          <a:off x="45847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53213</xdr:rowOff>
    </xdr:from>
    <xdr:to>
      <xdr:col>19</xdr:col>
      <xdr:colOff>177800</xdr:colOff>
      <xdr:row>33</xdr:row>
      <xdr:rowOff>107315</xdr:rowOff>
    </xdr:to>
    <xdr:cxnSp macro="">
      <xdr:nvCxnSpPr>
        <xdr:cNvPr id="64" name="直線コネクタ 63"/>
        <xdr:cNvCxnSpPr/>
      </xdr:nvCxnSpPr>
      <xdr:spPr>
        <a:xfrm>
          <a:off x="2908300" y="5711063"/>
          <a:ext cx="889000" cy="5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7747</xdr:rowOff>
    </xdr:from>
    <xdr:to>
      <xdr:col>20</xdr:col>
      <xdr:colOff>38100</xdr:colOff>
      <xdr:row>36</xdr:row>
      <xdr:rowOff>109347</xdr:rowOff>
    </xdr:to>
    <xdr:sp macro="" textlink="">
      <xdr:nvSpPr>
        <xdr:cNvPr id="65" name="フローチャート: 判断 64"/>
        <xdr:cNvSpPr/>
      </xdr:nvSpPr>
      <xdr:spPr>
        <a:xfrm>
          <a:off x="3746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100474</xdr:rowOff>
    </xdr:from>
    <xdr:ext cx="469744" cy="259045"/>
    <xdr:sp macro="" textlink="">
      <xdr:nvSpPr>
        <xdr:cNvPr id="66" name="テキスト ボックス 65"/>
        <xdr:cNvSpPr txBox="1"/>
      </xdr:nvSpPr>
      <xdr:spPr>
        <a:xfrm>
          <a:off x="3562428" y="627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2540</xdr:rowOff>
    </xdr:from>
    <xdr:to>
      <xdr:col>15</xdr:col>
      <xdr:colOff>50800</xdr:colOff>
      <xdr:row>33</xdr:row>
      <xdr:rowOff>53213</xdr:rowOff>
    </xdr:to>
    <xdr:cxnSp macro="">
      <xdr:nvCxnSpPr>
        <xdr:cNvPr id="67" name="直線コネクタ 66"/>
        <xdr:cNvCxnSpPr/>
      </xdr:nvCxnSpPr>
      <xdr:spPr>
        <a:xfrm>
          <a:off x="2019300" y="5317490"/>
          <a:ext cx="889000" cy="393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128524</xdr:rowOff>
    </xdr:from>
    <xdr:to>
      <xdr:col>15</xdr:col>
      <xdr:colOff>101600</xdr:colOff>
      <xdr:row>36</xdr:row>
      <xdr:rowOff>58674</xdr:rowOff>
    </xdr:to>
    <xdr:sp macro="" textlink="">
      <xdr:nvSpPr>
        <xdr:cNvPr id="68" name="フローチャート: 判断 67"/>
        <xdr:cNvSpPr/>
      </xdr:nvSpPr>
      <xdr:spPr>
        <a:xfrm>
          <a:off x="2857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49801</xdr:rowOff>
    </xdr:from>
    <xdr:ext cx="469744" cy="259045"/>
    <xdr:sp macro="" textlink="">
      <xdr:nvSpPr>
        <xdr:cNvPr id="69" name="テキスト ボックス 68"/>
        <xdr:cNvSpPr txBox="1"/>
      </xdr:nvSpPr>
      <xdr:spPr>
        <a:xfrm>
          <a:off x="2673428" y="622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2540</xdr:rowOff>
    </xdr:from>
    <xdr:to>
      <xdr:col>10</xdr:col>
      <xdr:colOff>114300</xdr:colOff>
      <xdr:row>32</xdr:row>
      <xdr:rowOff>87122</xdr:rowOff>
    </xdr:to>
    <xdr:cxnSp macro="">
      <xdr:nvCxnSpPr>
        <xdr:cNvPr id="70" name="直線コネクタ 69"/>
        <xdr:cNvCxnSpPr/>
      </xdr:nvCxnSpPr>
      <xdr:spPr>
        <a:xfrm flipV="1">
          <a:off x="1130300" y="5317490"/>
          <a:ext cx="8890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7891</xdr:rowOff>
    </xdr:from>
    <xdr:ext cx="469744" cy="259045"/>
    <xdr:sp macro="" textlink="">
      <xdr:nvSpPr>
        <xdr:cNvPr id="72" name="テキスト ボックス 71"/>
        <xdr:cNvSpPr txBox="1"/>
      </xdr:nvSpPr>
      <xdr:spPr>
        <a:xfrm>
          <a:off x="1784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64135</xdr:rowOff>
    </xdr:from>
    <xdr:to>
      <xdr:col>6</xdr:col>
      <xdr:colOff>38100</xdr:colOff>
      <xdr:row>35</xdr:row>
      <xdr:rowOff>165735</xdr:rowOff>
    </xdr:to>
    <xdr:sp macro="" textlink="">
      <xdr:nvSpPr>
        <xdr:cNvPr id="73" name="フローチャート: 判断 72"/>
        <xdr:cNvSpPr/>
      </xdr:nvSpPr>
      <xdr:spPr>
        <a:xfrm>
          <a:off x="1079500" y="606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156862</xdr:rowOff>
    </xdr:from>
    <xdr:ext cx="469744" cy="259045"/>
    <xdr:sp macro="" textlink="">
      <xdr:nvSpPr>
        <xdr:cNvPr id="74" name="テキスト ボックス 73"/>
        <xdr:cNvSpPr txBox="1"/>
      </xdr:nvSpPr>
      <xdr:spPr>
        <a:xfrm>
          <a:off x="895428" y="615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16510</xdr:rowOff>
    </xdr:from>
    <xdr:to>
      <xdr:col>24</xdr:col>
      <xdr:colOff>114300</xdr:colOff>
      <xdr:row>33</xdr:row>
      <xdr:rowOff>118110</xdr:rowOff>
    </xdr:to>
    <xdr:sp macro="" textlink="">
      <xdr:nvSpPr>
        <xdr:cNvPr id="80" name="楕円 79"/>
        <xdr:cNvSpPr/>
      </xdr:nvSpPr>
      <xdr:spPr>
        <a:xfrm>
          <a:off x="4584700" y="567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39387</xdr:rowOff>
    </xdr:from>
    <xdr:ext cx="469744" cy="259045"/>
    <xdr:sp macro="" textlink="">
      <xdr:nvSpPr>
        <xdr:cNvPr id="81" name="議会費該当値テキスト"/>
        <xdr:cNvSpPr txBox="1"/>
      </xdr:nvSpPr>
      <xdr:spPr>
        <a:xfrm>
          <a:off x="4686300" y="5525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56515</xdr:rowOff>
    </xdr:from>
    <xdr:to>
      <xdr:col>20</xdr:col>
      <xdr:colOff>38100</xdr:colOff>
      <xdr:row>33</xdr:row>
      <xdr:rowOff>158115</xdr:rowOff>
    </xdr:to>
    <xdr:sp macro="" textlink="">
      <xdr:nvSpPr>
        <xdr:cNvPr id="82" name="楕円 81"/>
        <xdr:cNvSpPr/>
      </xdr:nvSpPr>
      <xdr:spPr>
        <a:xfrm>
          <a:off x="3746500" y="571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3192</xdr:rowOff>
    </xdr:from>
    <xdr:ext cx="469744" cy="259045"/>
    <xdr:sp macro="" textlink="">
      <xdr:nvSpPr>
        <xdr:cNvPr id="83" name="テキスト ボックス 82"/>
        <xdr:cNvSpPr txBox="1"/>
      </xdr:nvSpPr>
      <xdr:spPr>
        <a:xfrm>
          <a:off x="3562428" y="5489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2413</xdr:rowOff>
    </xdr:from>
    <xdr:to>
      <xdr:col>15</xdr:col>
      <xdr:colOff>101600</xdr:colOff>
      <xdr:row>33</xdr:row>
      <xdr:rowOff>104013</xdr:rowOff>
    </xdr:to>
    <xdr:sp macro="" textlink="">
      <xdr:nvSpPr>
        <xdr:cNvPr id="84" name="楕円 83"/>
        <xdr:cNvSpPr/>
      </xdr:nvSpPr>
      <xdr:spPr>
        <a:xfrm>
          <a:off x="2857500" y="566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120540</xdr:rowOff>
    </xdr:from>
    <xdr:ext cx="469744" cy="259045"/>
    <xdr:sp macro="" textlink="">
      <xdr:nvSpPr>
        <xdr:cNvPr id="85" name="テキスト ボックス 84"/>
        <xdr:cNvSpPr txBox="1"/>
      </xdr:nvSpPr>
      <xdr:spPr>
        <a:xfrm>
          <a:off x="2673428" y="543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123190</xdr:rowOff>
    </xdr:from>
    <xdr:to>
      <xdr:col>10</xdr:col>
      <xdr:colOff>165100</xdr:colOff>
      <xdr:row>31</xdr:row>
      <xdr:rowOff>53340</xdr:rowOff>
    </xdr:to>
    <xdr:sp macro="" textlink="">
      <xdr:nvSpPr>
        <xdr:cNvPr id="86" name="楕円 85"/>
        <xdr:cNvSpPr/>
      </xdr:nvSpPr>
      <xdr:spPr>
        <a:xfrm>
          <a:off x="1968500" y="526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69867</xdr:rowOff>
    </xdr:from>
    <xdr:ext cx="469744" cy="259045"/>
    <xdr:sp macro="" textlink="">
      <xdr:nvSpPr>
        <xdr:cNvPr id="87" name="テキスト ボックス 86"/>
        <xdr:cNvSpPr txBox="1"/>
      </xdr:nvSpPr>
      <xdr:spPr>
        <a:xfrm>
          <a:off x="1784428" y="504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36322</xdr:rowOff>
    </xdr:from>
    <xdr:to>
      <xdr:col>6</xdr:col>
      <xdr:colOff>38100</xdr:colOff>
      <xdr:row>32</xdr:row>
      <xdr:rowOff>137922</xdr:rowOff>
    </xdr:to>
    <xdr:sp macro="" textlink="">
      <xdr:nvSpPr>
        <xdr:cNvPr id="88" name="楕円 87"/>
        <xdr:cNvSpPr/>
      </xdr:nvSpPr>
      <xdr:spPr>
        <a:xfrm>
          <a:off x="1079500" y="552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154449</xdr:rowOff>
    </xdr:from>
    <xdr:ext cx="469744" cy="259045"/>
    <xdr:sp macro="" textlink="">
      <xdr:nvSpPr>
        <xdr:cNvPr id="89" name="テキスト ボックス 88"/>
        <xdr:cNvSpPr txBox="1"/>
      </xdr:nvSpPr>
      <xdr:spPr>
        <a:xfrm>
          <a:off x="895428" y="529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40309</xdr:rowOff>
    </xdr:from>
    <xdr:to>
      <xdr:col>24</xdr:col>
      <xdr:colOff>62865</xdr:colOff>
      <xdr:row>58</xdr:row>
      <xdr:rowOff>12425</xdr:rowOff>
    </xdr:to>
    <xdr:cxnSp macro="">
      <xdr:nvCxnSpPr>
        <xdr:cNvPr id="111" name="直線コネクタ 110"/>
        <xdr:cNvCxnSpPr/>
      </xdr:nvCxnSpPr>
      <xdr:spPr>
        <a:xfrm flipV="1">
          <a:off x="4633595" y="8784259"/>
          <a:ext cx="1270" cy="1172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16252</xdr:rowOff>
    </xdr:from>
    <xdr:ext cx="534377" cy="259045"/>
    <xdr:sp macro="" textlink="">
      <xdr:nvSpPr>
        <xdr:cNvPr id="112" name="総務費最小値テキスト"/>
        <xdr:cNvSpPr txBox="1"/>
      </xdr:nvSpPr>
      <xdr:spPr>
        <a:xfrm>
          <a:off x="4686300" y="996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12425</xdr:rowOff>
    </xdr:from>
    <xdr:to>
      <xdr:col>24</xdr:col>
      <xdr:colOff>152400</xdr:colOff>
      <xdr:row>58</xdr:row>
      <xdr:rowOff>12425</xdr:rowOff>
    </xdr:to>
    <xdr:cxnSp macro="">
      <xdr:nvCxnSpPr>
        <xdr:cNvPr id="113" name="直線コネクタ 112"/>
        <xdr:cNvCxnSpPr/>
      </xdr:nvCxnSpPr>
      <xdr:spPr>
        <a:xfrm>
          <a:off x="4546600" y="9956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158436</xdr:rowOff>
    </xdr:from>
    <xdr:ext cx="599010" cy="259045"/>
    <xdr:sp macro="" textlink="">
      <xdr:nvSpPr>
        <xdr:cNvPr id="114" name="総務費最大値テキスト"/>
        <xdr:cNvSpPr txBox="1"/>
      </xdr:nvSpPr>
      <xdr:spPr>
        <a:xfrm>
          <a:off x="4686300" y="855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284,239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40309</xdr:rowOff>
    </xdr:from>
    <xdr:to>
      <xdr:col>24</xdr:col>
      <xdr:colOff>152400</xdr:colOff>
      <xdr:row>51</xdr:row>
      <xdr:rowOff>40309</xdr:rowOff>
    </xdr:to>
    <xdr:cxnSp macro="">
      <xdr:nvCxnSpPr>
        <xdr:cNvPr id="115" name="直線コネクタ 114"/>
        <xdr:cNvCxnSpPr/>
      </xdr:nvCxnSpPr>
      <xdr:spPr>
        <a:xfrm>
          <a:off x="4546600" y="878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133016</xdr:rowOff>
    </xdr:from>
    <xdr:to>
      <xdr:col>24</xdr:col>
      <xdr:colOff>63500</xdr:colOff>
      <xdr:row>56</xdr:row>
      <xdr:rowOff>123474</xdr:rowOff>
    </xdr:to>
    <xdr:cxnSp macro="">
      <xdr:nvCxnSpPr>
        <xdr:cNvPr id="116" name="直線コネクタ 115"/>
        <xdr:cNvCxnSpPr/>
      </xdr:nvCxnSpPr>
      <xdr:spPr>
        <a:xfrm>
          <a:off x="3797300" y="9562766"/>
          <a:ext cx="838200" cy="16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135971</xdr:rowOff>
    </xdr:from>
    <xdr:ext cx="534377" cy="259045"/>
    <xdr:sp macro="" textlink="">
      <xdr:nvSpPr>
        <xdr:cNvPr id="117" name="総務費平均値テキスト"/>
        <xdr:cNvSpPr txBox="1"/>
      </xdr:nvSpPr>
      <xdr:spPr>
        <a:xfrm>
          <a:off x="4686300" y="9737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157544</xdr:rowOff>
    </xdr:from>
    <xdr:to>
      <xdr:col>24</xdr:col>
      <xdr:colOff>114300</xdr:colOff>
      <xdr:row>57</xdr:row>
      <xdr:rowOff>87694</xdr:rowOff>
    </xdr:to>
    <xdr:sp macro="" textlink="">
      <xdr:nvSpPr>
        <xdr:cNvPr id="118" name="フローチャート: 判断 117"/>
        <xdr:cNvSpPr/>
      </xdr:nvSpPr>
      <xdr:spPr>
        <a:xfrm>
          <a:off x="45847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133016</xdr:rowOff>
    </xdr:from>
    <xdr:to>
      <xdr:col>19</xdr:col>
      <xdr:colOff>177800</xdr:colOff>
      <xdr:row>56</xdr:row>
      <xdr:rowOff>71230</xdr:rowOff>
    </xdr:to>
    <xdr:cxnSp macro="">
      <xdr:nvCxnSpPr>
        <xdr:cNvPr id="119" name="直線コネクタ 118"/>
        <xdr:cNvCxnSpPr/>
      </xdr:nvCxnSpPr>
      <xdr:spPr>
        <a:xfrm flipV="1">
          <a:off x="2908300" y="9562766"/>
          <a:ext cx="889000" cy="10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11195</xdr:rowOff>
    </xdr:from>
    <xdr:to>
      <xdr:col>20</xdr:col>
      <xdr:colOff>38100</xdr:colOff>
      <xdr:row>57</xdr:row>
      <xdr:rowOff>112795</xdr:rowOff>
    </xdr:to>
    <xdr:sp macro="" textlink="">
      <xdr:nvSpPr>
        <xdr:cNvPr id="120" name="フローチャート: 判断 119"/>
        <xdr:cNvSpPr/>
      </xdr:nvSpPr>
      <xdr:spPr>
        <a:xfrm>
          <a:off x="3746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103922</xdr:rowOff>
    </xdr:from>
    <xdr:ext cx="534377" cy="259045"/>
    <xdr:sp macro="" textlink="">
      <xdr:nvSpPr>
        <xdr:cNvPr id="121" name="テキスト ボックス 120"/>
        <xdr:cNvSpPr txBox="1"/>
      </xdr:nvSpPr>
      <xdr:spPr>
        <a:xfrm>
          <a:off x="3530111" y="987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169103</xdr:rowOff>
    </xdr:from>
    <xdr:to>
      <xdr:col>15</xdr:col>
      <xdr:colOff>50800</xdr:colOff>
      <xdr:row>56</xdr:row>
      <xdr:rowOff>71230</xdr:rowOff>
    </xdr:to>
    <xdr:cxnSp macro="">
      <xdr:nvCxnSpPr>
        <xdr:cNvPr id="122" name="直線コネクタ 121"/>
        <xdr:cNvCxnSpPr/>
      </xdr:nvCxnSpPr>
      <xdr:spPr>
        <a:xfrm>
          <a:off x="2019300" y="9598853"/>
          <a:ext cx="889000" cy="73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156021</xdr:rowOff>
    </xdr:from>
    <xdr:to>
      <xdr:col>15</xdr:col>
      <xdr:colOff>101600</xdr:colOff>
      <xdr:row>57</xdr:row>
      <xdr:rowOff>86171</xdr:rowOff>
    </xdr:to>
    <xdr:sp macro="" textlink="">
      <xdr:nvSpPr>
        <xdr:cNvPr id="123" name="フローチャート: 判断 122"/>
        <xdr:cNvSpPr/>
      </xdr:nvSpPr>
      <xdr:spPr>
        <a:xfrm>
          <a:off x="2857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77298</xdr:rowOff>
    </xdr:from>
    <xdr:ext cx="534377" cy="259045"/>
    <xdr:sp macro="" textlink="">
      <xdr:nvSpPr>
        <xdr:cNvPr id="124" name="テキスト ボックス 123"/>
        <xdr:cNvSpPr txBox="1"/>
      </xdr:nvSpPr>
      <xdr:spPr>
        <a:xfrm>
          <a:off x="2641111" y="984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169103</xdr:rowOff>
    </xdr:from>
    <xdr:to>
      <xdr:col>10</xdr:col>
      <xdr:colOff>114300</xdr:colOff>
      <xdr:row>56</xdr:row>
      <xdr:rowOff>150156</xdr:rowOff>
    </xdr:to>
    <xdr:cxnSp macro="">
      <xdr:nvCxnSpPr>
        <xdr:cNvPr id="125" name="直線コネクタ 124"/>
        <xdr:cNvCxnSpPr/>
      </xdr:nvCxnSpPr>
      <xdr:spPr>
        <a:xfrm flipV="1">
          <a:off x="1130300" y="9598853"/>
          <a:ext cx="889000" cy="152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12525</xdr:rowOff>
    </xdr:from>
    <xdr:to>
      <xdr:col>10</xdr:col>
      <xdr:colOff>165100</xdr:colOff>
      <xdr:row>57</xdr:row>
      <xdr:rowOff>114125</xdr:rowOff>
    </xdr:to>
    <xdr:sp macro="" textlink="">
      <xdr:nvSpPr>
        <xdr:cNvPr id="126" name="フローチャート: 判断 125"/>
        <xdr:cNvSpPr/>
      </xdr:nvSpPr>
      <xdr:spPr>
        <a:xfrm>
          <a:off x="1968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105252</xdr:rowOff>
    </xdr:from>
    <xdr:ext cx="534377" cy="259045"/>
    <xdr:sp macro="" textlink="">
      <xdr:nvSpPr>
        <xdr:cNvPr id="127" name="テキスト ボックス 126"/>
        <xdr:cNvSpPr txBox="1"/>
      </xdr:nvSpPr>
      <xdr:spPr>
        <a:xfrm>
          <a:off x="1752111" y="987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143097</xdr:rowOff>
    </xdr:from>
    <xdr:to>
      <xdr:col>6</xdr:col>
      <xdr:colOff>38100</xdr:colOff>
      <xdr:row>57</xdr:row>
      <xdr:rowOff>73247</xdr:rowOff>
    </xdr:to>
    <xdr:sp macro="" textlink="">
      <xdr:nvSpPr>
        <xdr:cNvPr id="128" name="フローチャート: 判断 127"/>
        <xdr:cNvSpPr/>
      </xdr:nvSpPr>
      <xdr:spPr>
        <a:xfrm>
          <a:off x="1079500" y="974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64374</xdr:rowOff>
    </xdr:from>
    <xdr:ext cx="534377" cy="259045"/>
    <xdr:sp macro="" textlink="">
      <xdr:nvSpPr>
        <xdr:cNvPr id="129" name="テキスト ボックス 128"/>
        <xdr:cNvSpPr txBox="1"/>
      </xdr:nvSpPr>
      <xdr:spPr>
        <a:xfrm>
          <a:off x="863111" y="983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72674</xdr:rowOff>
    </xdr:from>
    <xdr:to>
      <xdr:col>24</xdr:col>
      <xdr:colOff>114300</xdr:colOff>
      <xdr:row>57</xdr:row>
      <xdr:rowOff>2824</xdr:rowOff>
    </xdr:to>
    <xdr:sp macro="" textlink="">
      <xdr:nvSpPr>
        <xdr:cNvPr id="135" name="楕円 134"/>
        <xdr:cNvSpPr/>
      </xdr:nvSpPr>
      <xdr:spPr>
        <a:xfrm>
          <a:off x="4584700" y="967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95551</xdr:rowOff>
    </xdr:from>
    <xdr:ext cx="534377" cy="259045"/>
    <xdr:sp macro="" textlink="">
      <xdr:nvSpPr>
        <xdr:cNvPr id="136" name="総務費該当値テキスト"/>
        <xdr:cNvSpPr txBox="1"/>
      </xdr:nvSpPr>
      <xdr:spPr>
        <a:xfrm>
          <a:off x="4686300" y="952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82216</xdr:rowOff>
    </xdr:from>
    <xdr:to>
      <xdr:col>20</xdr:col>
      <xdr:colOff>38100</xdr:colOff>
      <xdr:row>56</xdr:row>
      <xdr:rowOff>12366</xdr:rowOff>
    </xdr:to>
    <xdr:sp macro="" textlink="">
      <xdr:nvSpPr>
        <xdr:cNvPr id="137" name="楕円 136"/>
        <xdr:cNvSpPr/>
      </xdr:nvSpPr>
      <xdr:spPr>
        <a:xfrm>
          <a:off x="3746500" y="951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28893</xdr:rowOff>
    </xdr:from>
    <xdr:ext cx="599010" cy="259045"/>
    <xdr:sp macro="" textlink="">
      <xdr:nvSpPr>
        <xdr:cNvPr id="138" name="テキスト ボックス 137"/>
        <xdr:cNvSpPr txBox="1"/>
      </xdr:nvSpPr>
      <xdr:spPr>
        <a:xfrm>
          <a:off x="3497795" y="9287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20430</xdr:rowOff>
    </xdr:from>
    <xdr:to>
      <xdr:col>15</xdr:col>
      <xdr:colOff>101600</xdr:colOff>
      <xdr:row>56</xdr:row>
      <xdr:rowOff>122030</xdr:rowOff>
    </xdr:to>
    <xdr:sp macro="" textlink="">
      <xdr:nvSpPr>
        <xdr:cNvPr id="139" name="楕円 138"/>
        <xdr:cNvSpPr/>
      </xdr:nvSpPr>
      <xdr:spPr>
        <a:xfrm>
          <a:off x="2857500" y="962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138557</xdr:rowOff>
    </xdr:from>
    <xdr:ext cx="534377" cy="259045"/>
    <xdr:sp macro="" textlink="">
      <xdr:nvSpPr>
        <xdr:cNvPr id="140" name="テキスト ボックス 139"/>
        <xdr:cNvSpPr txBox="1"/>
      </xdr:nvSpPr>
      <xdr:spPr>
        <a:xfrm>
          <a:off x="2641111" y="9396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118303</xdr:rowOff>
    </xdr:from>
    <xdr:to>
      <xdr:col>10</xdr:col>
      <xdr:colOff>165100</xdr:colOff>
      <xdr:row>56</xdr:row>
      <xdr:rowOff>48453</xdr:rowOff>
    </xdr:to>
    <xdr:sp macro="" textlink="">
      <xdr:nvSpPr>
        <xdr:cNvPr id="141" name="楕円 140"/>
        <xdr:cNvSpPr/>
      </xdr:nvSpPr>
      <xdr:spPr>
        <a:xfrm>
          <a:off x="1968500" y="954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64980</xdr:rowOff>
    </xdr:from>
    <xdr:ext cx="599010" cy="259045"/>
    <xdr:sp macro="" textlink="">
      <xdr:nvSpPr>
        <xdr:cNvPr id="142" name="テキスト ボックス 141"/>
        <xdr:cNvSpPr txBox="1"/>
      </xdr:nvSpPr>
      <xdr:spPr>
        <a:xfrm>
          <a:off x="1719795" y="9323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99356</xdr:rowOff>
    </xdr:from>
    <xdr:to>
      <xdr:col>6</xdr:col>
      <xdr:colOff>38100</xdr:colOff>
      <xdr:row>57</xdr:row>
      <xdr:rowOff>29506</xdr:rowOff>
    </xdr:to>
    <xdr:sp macro="" textlink="">
      <xdr:nvSpPr>
        <xdr:cNvPr id="143" name="楕円 142"/>
        <xdr:cNvSpPr/>
      </xdr:nvSpPr>
      <xdr:spPr>
        <a:xfrm>
          <a:off x="1079500" y="970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46033</xdr:rowOff>
    </xdr:from>
    <xdr:ext cx="534377" cy="259045"/>
    <xdr:sp macro="" textlink="">
      <xdr:nvSpPr>
        <xdr:cNvPr id="144" name="テキスト ボックス 143"/>
        <xdr:cNvSpPr txBox="1"/>
      </xdr:nvSpPr>
      <xdr:spPr>
        <a:xfrm>
          <a:off x="863111" y="947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7" name="テキスト ボックス 156"/>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163461</xdr:rowOff>
    </xdr:from>
    <xdr:to>
      <xdr:col>24</xdr:col>
      <xdr:colOff>62865</xdr:colOff>
      <xdr:row>78</xdr:row>
      <xdr:rowOff>76708</xdr:rowOff>
    </xdr:to>
    <xdr:cxnSp macro="">
      <xdr:nvCxnSpPr>
        <xdr:cNvPr id="169" name="直線コネクタ 168"/>
        <xdr:cNvCxnSpPr/>
      </xdr:nvCxnSpPr>
      <xdr:spPr>
        <a:xfrm flipV="1">
          <a:off x="4633595" y="11993511"/>
          <a:ext cx="1270" cy="1456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80535</xdr:rowOff>
    </xdr:from>
    <xdr:ext cx="599010" cy="259045"/>
    <xdr:sp macro="" textlink="">
      <xdr:nvSpPr>
        <xdr:cNvPr id="170" name="民生費最小値テキスト"/>
        <xdr:cNvSpPr txBox="1"/>
      </xdr:nvSpPr>
      <xdr:spPr>
        <a:xfrm>
          <a:off x="4686300" y="1345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76708</xdr:rowOff>
    </xdr:from>
    <xdr:to>
      <xdr:col>24</xdr:col>
      <xdr:colOff>152400</xdr:colOff>
      <xdr:row>78</xdr:row>
      <xdr:rowOff>76708</xdr:rowOff>
    </xdr:to>
    <xdr:cxnSp macro="">
      <xdr:nvCxnSpPr>
        <xdr:cNvPr id="171" name="直線コネクタ 170"/>
        <xdr:cNvCxnSpPr/>
      </xdr:nvCxnSpPr>
      <xdr:spPr>
        <a:xfrm>
          <a:off x="4546600" y="1344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110138</xdr:rowOff>
    </xdr:from>
    <xdr:ext cx="599010" cy="259045"/>
    <xdr:sp macro="" textlink="">
      <xdr:nvSpPr>
        <xdr:cNvPr id="172" name="民生費最大値テキスト"/>
        <xdr:cNvSpPr txBox="1"/>
      </xdr:nvSpPr>
      <xdr:spPr>
        <a:xfrm>
          <a:off x="4686300" y="11768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215,629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163461</xdr:rowOff>
    </xdr:from>
    <xdr:to>
      <xdr:col>24</xdr:col>
      <xdr:colOff>152400</xdr:colOff>
      <xdr:row>69</xdr:row>
      <xdr:rowOff>163461</xdr:rowOff>
    </xdr:to>
    <xdr:cxnSp macro="">
      <xdr:nvCxnSpPr>
        <xdr:cNvPr id="173" name="直線コネクタ 172"/>
        <xdr:cNvCxnSpPr/>
      </xdr:nvCxnSpPr>
      <xdr:spPr>
        <a:xfrm>
          <a:off x="4546600" y="11993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164020</xdr:rowOff>
    </xdr:from>
    <xdr:to>
      <xdr:col>24</xdr:col>
      <xdr:colOff>63500</xdr:colOff>
      <xdr:row>74</xdr:row>
      <xdr:rowOff>135090</xdr:rowOff>
    </xdr:to>
    <xdr:cxnSp macro="">
      <xdr:nvCxnSpPr>
        <xdr:cNvPr id="174" name="直線コネクタ 173"/>
        <xdr:cNvCxnSpPr/>
      </xdr:nvCxnSpPr>
      <xdr:spPr>
        <a:xfrm>
          <a:off x="3797300" y="12508420"/>
          <a:ext cx="838200" cy="3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30522</xdr:rowOff>
    </xdr:from>
    <xdr:ext cx="599010" cy="259045"/>
    <xdr:sp macro="" textlink="">
      <xdr:nvSpPr>
        <xdr:cNvPr id="175" name="民生費平均値テキスト"/>
        <xdr:cNvSpPr txBox="1"/>
      </xdr:nvSpPr>
      <xdr:spPr>
        <a:xfrm>
          <a:off x="4686300" y="12889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52095</xdr:rowOff>
    </xdr:from>
    <xdr:to>
      <xdr:col>24</xdr:col>
      <xdr:colOff>114300</xdr:colOff>
      <xdr:row>75</xdr:row>
      <xdr:rowOff>153696</xdr:rowOff>
    </xdr:to>
    <xdr:sp macro="" textlink="">
      <xdr:nvSpPr>
        <xdr:cNvPr id="176" name="フローチャート: 判断 175"/>
        <xdr:cNvSpPr/>
      </xdr:nvSpPr>
      <xdr:spPr>
        <a:xfrm>
          <a:off x="4584700" y="129108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164020</xdr:rowOff>
    </xdr:from>
    <xdr:to>
      <xdr:col>19</xdr:col>
      <xdr:colOff>177800</xdr:colOff>
      <xdr:row>73</xdr:row>
      <xdr:rowOff>76403</xdr:rowOff>
    </xdr:to>
    <xdr:cxnSp macro="">
      <xdr:nvCxnSpPr>
        <xdr:cNvPr id="177" name="直線コネクタ 176"/>
        <xdr:cNvCxnSpPr/>
      </xdr:nvCxnSpPr>
      <xdr:spPr>
        <a:xfrm flipV="1">
          <a:off x="2908300" y="12508420"/>
          <a:ext cx="889000" cy="8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26136</xdr:rowOff>
    </xdr:from>
    <xdr:to>
      <xdr:col>20</xdr:col>
      <xdr:colOff>38100</xdr:colOff>
      <xdr:row>75</xdr:row>
      <xdr:rowOff>127736</xdr:rowOff>
    </xdr:to>
    <xdr:sp macro="" textlink="">
      <xdr:nvSpPr>
        <xdr:cNvPr id="178" name="フローチャート: 判断 177"/>
        <xdr:cNvSpPr/>
      </xdr:nvSpPr>
      <xdr:spPr>
        <a:xfrm>
          <a:off x="3746500" y="1288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118863</xdr:rowOff>
    </xdr:from>
    <xdr:ext cx="599010" cy="259045"/>
    <xdr:sp macro="" textlink="">
      <xdr:nvSpPr>
        <xdr:cNvPr id="179" name="テキスト ボックス 178"/>
        <xdr:cNvSpPr txBox="1"/>
      </xdr:nvSpPr>
      <xdr:spPr>
        <a:xfrm>
          <a:off x="3497795" y="12977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76403</xdr:rowOff>
    </xdr:from>
    <xdr:to>
      <xdr:col>15</xdr:col>
      <xdr:colOff>50800</xdr:colOff>
      <xdr:row>73</xdr:row>
      <xdr:rowOff>78321</xdr:rowOff>
    </xdr:to>
    <xdr:cxnSp macro="">
      <xdr:nvCxnSpPr>
        <xdr:cNvPr id="180" name="直線コネクタ 179"/>
        <xdr:cNvCxnSpPr/>
      </xdr:nvCxnSpPr>
      <xdr:spPr>
        <a:xfrm flipV="1">
          <a:off x="2019300" y="12592253"/>
          <a:ext cx="889000" cy="1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135382</xdr:rowOff>
    </xdr:from>
    <xdr:to>
      <xdr:col>15</xdr:col>
      <xdr:colOff>101600</xdr:colOff>
      <xdr:row>75</xdr:row>
      <xdr:rowOff>65532</xdr:rowOff>
    </xdr:to>
    <xdr:sp macro="" textlink="">
      <xdr:nvSpPr>
        <xdr:cNvPr id="181" name="フローチャート: 判断 180"/>
        <xdr:cNvSpPr/>
      </xdr:nvSpPr>
      <xdr:spPr>
        <a:xfrm>
          <a:off x="2857500" y="1282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56659</xdr:rowOff>
    </xdr:from>
    <xdr:ext cx="599010" cy="259045"/>
    <xdr:sp macro="" textlink="">
      <xdr:nvSpPr>
        <xdr:cNvPr id="182" name="テキスト ボックス 181"/>
        <xdr:cNvSpPr txBox="1"/>
      </xdr:nvSpPr>
      <xdr:spPr>
        <a:xfrm>
          <a:off x="2608795" y="12915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78321</xdr:rowOff>
    </xdr:from>
    <xdr:to>
      <xdr:col>10</xdr:col>
      <xdr:colOff>114300</xdr:colOff>
      <xdr:row>73</xdr:row>
      <xdr:rowOff>104445</xdr:rowOff>
    </xdr:to>
    <xdr:cxnSp macro="">
      <xdr:nvCxnSpPr>
        <xdr:cNvPr id="183" name="直線コネクタ 182"/>
        <xdr:cNvCxnSpPr/>
      </xdr:nvCxnSpPr>
      <xdr:spPr>
        <a:xfrm flipV="1">
          <a:off x="1130300" y="12594171"/>
          <a:ext cx="889000" cy="26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166091</xdr:rowOff>
    </xdr:from>
    <xdr:to>
      <xdr:col>10</xdr:col>
      <xdr:colOff>165100</xdr:colOff>
      <xdr:row>76</xdr:row>
      <xdr:rowOff>96241</xdr:rowOff>
    </xdr:to>
    <xdr:sp macro="" textlink="">
      <xdr:nvSpPr>
        <xdr:cNvPr id="184" name="フローチャート: 判断 183"/>
        <xdr:cNvSpPr/>
      </xdr:nvSpPr>
      <xdr:spPr>
        <a:xfrm>
          <a:off x="1968500" y="1302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87368</xdr:rowOff>
    </xdr:from>
    <xdr:ext cx="599010" cy="259045"/>
    <xdr:sp macro="" textlink="">
      <xdr:nvSpPr>
        <xdr:cNvPr id="185" name="テキスト ボックス 184"/>
        <xdr:cNvSpPr txBox="1"/>
      </xdr:nvSpPr>
      <xdr:spPr>
        <a:xfrm>
          <a:off x="1719795" y="13117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62446</xdr:rowOff>
    </xdr:from>
    <xdr:to>
      <xdr:col>6</xdr:col>
      <xdr:colOff>38100</xdr:colOff>
      <xdr:row>75</xdr:row>
      <xdr:rowOff>164046</xdr:rowOff>
    </xdr:to>
    <xdr:sp macro="" textlink="">
      <xdr:nvSpPr>
        <xdr:cNvPr id="186" name="フローチャート: 判断 185"/>
        <xdr:cNvSpPr/>
      </xdr:nvSpPr>
      <xdr:spPr>
        <a:xfrm>
          <a:off x="1079500" y="12921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155173</xdr:rowOff>
    </xdr:from>
    <xdr:ext cx="599010" cy="259045"/>
    <xdr:sp macro="" textlink="">
      <xdr:nvSpPr>
        <xdr:cNvPr id="187" name="テキスト ボックス 186"/>
        <xdr:cNvSpPr txBox="1"/>
      </xdr:nvSpPr>
      <xdr:spPr>
        <a:xfrm>
          <a:off x="830795" y="13013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84290</xdr:rowOff>
    </xdr:from>
    <xdr:to>
      <xdr:col>24</xdr:col>
      <xdr:colOff>114300</xdr:colOff>
      <xdr:row>75</xdr:row>
      <xdr:rowOff>14440</xdr:rowOff>
    </xdr:to>
    <xdr:sp macro="" textlink="">
      <xdr:nvSpPr>
        <xdr:cNvPr id="193" name="楕円 192"/>
        <xdr:cNvSpPr/>
      </xdr:nvSpPr>
      <xdr:spPr>
        <a:xfrm>
          <a:off x="4584700" y="1277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107167</xdr:rowOff>
    </xdr:from>
    <xdr:ext cx="599010" cy="259045"/>
    <xdr:sp macro="" textlink="">
      <xdr:nvSpPr>
        <xdr:cNvPr id="194" name="民生費該当値テキスト"/>
        <xdr:cNvSpPr txBox="1"/>
      </xdr:nvSpPr>
      <xdr:spPr>
        <a:xfrm>
          <a:off x="4686300" y="1262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113220</xdr:rowOff>
    </xdr:from>
    <xdr:to>
      <xdr:col>20</xdr:col>
      <xdr:colOff>38100</xdr:colOff>
      <xdr:row>73</xdr:row>
      <xdr:rowOff>43370</xdr:rowOff>
    </xdr:to>
    <xdr:sp macro="" textlink="">
      <xdr:nvSpPr>
        <xdr:cNvPr id="195" name="楕円 194"/>
        <xdr:cNvSpPr/>
      </xdr:nvSpPr>
      <xdr:spPr>
        <a:xfrm>
          <a:off x="3746500" y="124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59897</xdr:rowOff>
    </xdr:from>
    <xdr:ext cx="599010" cy="259045"/>
    <xdr:sp macro="" textlink="">
      <xdr:nvSpPr>
        <xdr:cNvPr id="196" name="テキスト ボックス 195"/>
        <xdr:cNvSpPr txBox="1"/>
      </xdr:nvSpPr>
      <xdr:spPr>
        <a:xfrm>
          <a:off x="3497795" y="12232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25603</xdr:rowOff>
    </xdr:from>
    <xdr:to>
      <xdr:col>15</xdr:col>
      <xdr:colOff>101600</xdr:colOff>
      <xdr:row>73</xdr:row>
      <xdr:rowOff>127203</xdr:rowOff>
    </xdr:to>
    <xdr:sp macro="" textlink="">
      <xdr:nvSpPr>
        <xdr:cNvPr id="197" name="楕円 196"/>
        <xdr:cNvSpPr/>
      </xdr:nvSpPr>
      <xdr:spPr>
        <a:xfrm>
          <a:off x="2857500" y="1254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143730</xdr:rowOff>
    </xdr:from>
    <xdr:ext cx="599010" cy="259045"/>
    <xdr:sp macro="" textlink="">
      <xdr:nvSpPr>
        <xdr:cNvPr id="198" name="テキスト ボックス 197"/>
        <xdr:cNvSpPr txBox="1"/>
      </xdr:nvSpPr>
      <xdr:spPr>
        <a:xfrm>
          <a:off x="2608795" y="12316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27521</xdr:rowOff>
    </xdr:from>
    <xdr:to>
      <xdr:col>10</xdr:col>
      <xdr:colOff>165100</xdr:colOff>
      <xdr:row>73</xdr:row>
      <xdr:rowOff>129121</xdr:rowOff>
    </xdr:to>
    <xdr:sp macro="" textlink="">
      <xdr:nvSpPr>
        <xdr:cNvPr id="199" name="楕円 198"/>
        <xdr:cNvSpPr/>
      </xdr:nvSpPr>
      <xdr:spPr>
        <a:xfrm>
          <a:off x="1968500" y="1254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145648</xdr:rowOff>
    </xdr:from>
    <xdr:ext cx="599010" cy="259045"/>
    <xdr:sp macro="" textlink="">
      <xdr:nvSpPr>
        <xdr:cNvPr id="200" name="テキスト ボックス 199"/>
        <xdr:cNvSpPr txBox="1"/>
      </xdr:nvSpPr>
      <xdr:spPr>
        <a:xfrm>
          <a:off x="1719795" y="12318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53645</xdr:rowOff>
    </xdr:from>
    <xdr:to>
      <xdr:col>6</xdr:col>
      <xdr:colOff>38100</xdr:colOff>
      <xdr:row>73</xdr:row>
      <xdr:rowOff>155245</xdr:rowOff>
    </xdr:to>
    <xdr:sp macro="" textlink="">
      <xdr:nvSpPr>
        <xdr:cNvPr id="201" name="楕円 200"/>
        <xdr:cNvSpPr/>
      </xdr:nvSpPr>
      <xdr:spPr>
        <a:xfrm>
          <a:off x="1079500" y="1256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322</xdr:rowOff>
    </xdr:from>
    <xdr:ext cx="599010" cy="259045"/>
    <xdr:sp macro="" textlink="">
      <xdr:nvSpPr>
        <xdr:cNvPr id="202" name="テキスト ボックス 201"/>
        <xdr:cNvSpPr txBox="1"/>
      </xdr:nvSpPr>
      <xdr:spPr>
        <a:xfrm>
          <a:off x="830795" y="12344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56871</xdr:rowOff>
    </xdr:from>
    <xdr:to>
      <xdr:col>24</xdr:col>
      <xdr:colOff>62865</xdr:colOff>
      <xdr:row>99</xdr:row>
      <xdr:rowOff>25381</xdr:rowOff>
    </xdr:to>
    <xdr:cxnSp macro="">
      <xdr:nvCxnSpPr>
        <xdr:cNvPr id="227" name="直線コネクタ 226"/>
        <xdr:cNvCxnSpPr/>
      </xdr:nvCxnSpPr>
      <xdr:spPr>
        <a:xfrm flipV="1">
          <a:off x="4633595" y="15658821"/>
          <a:ext cx="1270" cy="1340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29208</xdr:rowOff>
    </xdr:from>
    <xdr:ext cx="534377" cy="259045"/>
    <xdr:sp macro="" textlink="">
      <xdr:nvSpPr>
        <xdr:cNvPr id="228" name="衛生費最小値テキスト"/>
        <xdr:cNvSpPr txBox="1"/>
      </xdr:nvSpPr>
      <xdr:spPr>
        <a:xfrm>
          <a:off x="4686300" y="1700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25381</xdr:rowOff>
    </xdr:from>
    <xdr:to>
      <xdr:col>24</xdr:col>
      <xdr:colOff>152400</xdr:colOff>
      <xdr:row>99</xdr:row>
      <xdr:rowOff>25381</xdr:rowOff>
    </xdr:to>
    <xdr:cxnSp macro="">
      <xdr:nvCxnSpPr>
        <xdr:cNvPr id="229" name="直線コネクタ 228"/>
        <xdr:cNvCxnSpPr/>
      </xdr:nvCxnSpPr>
      <xdr:spPr>
        <a:xfrm>
          <a:off x="4546600" y="1699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3548</xdr:rowOff>
    </xdr:from>
    <xdr:ext cx="534377" cy="259045"/>
    <xdr:sp macro="" textlink="">
      <xdr:nvSpPr>
        <xdr:cNvPr id="230" name="衛生費最大値テキスト"/>
        <xdr:cNvSpPr txBox="1"/>
      </xdr:nvSpPr>
      <xdr:spPr>
        <a:xfrm>
          <a:off x="4686300" y="1543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56871</xdr:rowOff>
    </xdr:from>
    <xdr:to>
      <xdr:col>24</xdr:col>
      <xdr:colOff>152400</xdr:colOff>
      <xdr:row>91</xdr:row>
      <xdr:rowOff>56871</xdr:rowOff>
    </xdr:to>
    <xdr:cxnSp macro="">
      <xdr:nvCxnSpPr>
        <xdr:cNvPr id="231" name="直線コネクタ 230"/>
        <xdr:cNvCxnSpPr/>
      </xdr:nvCxnSpPr>
      <xdr:spPr>
        <a:xfrm>
          <a:off x="4546600" y="1565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50794</xdr:rowOff>
    </xdr:from>
    <xdr:to>
      <xdr:col>24</xdr:col>
      <xdr:colOff>63500</xdr:colOff>
      <xdr:row>95</xdr:row>
      <xdr:rowOff>144844</xdr:rowOff>
    </xdr:to>
    <xdr:cxnSp macro="">
      <xdr:nvCxnSpPr>
        <xdr:cNvPr id="232" name="直線コネクタ 231"/>
        <xdr:cNvCxnSpPr/>
      </xdr:nvCxnSpPr>
      <xdr:spPr>
        <a:xfrm flipV="1">
          <a:off x="3797300" y="16338544"/>
          <a:ext cx="838200" cy="94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145527</xdr:rowOff>
    </xdr:from>
    <xdr:ext cx="534377" cy="259045"/>
    <xdr:sp macro="" textlink="">
      <xdr:nvSpPr>
        <xdr:cNvPr id="233" name="衛生費平均値テキスト"/>
        <xdr:cNvSpPr txBox="1"/>
      </xdr:nvSpPr>
      <xdr:spPr>
        <a:xfrm>
          <a:off x="4686300" y="16604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167100</xdr:rowOff>
    </xdr:from>
    <xdr:to>
      <xdr:col>24</xdr:col>
      <xdr:colOff>114300</xdr:colOff>
      <xdr:row>97</xdr:row>
      <xdr:rowOff>97250</xdr:rowOff>
    </xdr:to>
    <xdr:sp macro="" textlink="">
      <xdr:nvSpPr>
        <xdr:cNvPr id="234" name="フローチャート: 判断 233"/>
        <xdr:cNvSpPr/>
      </xdr:nvSpPr>
      <xdr:spPr>
        <a:xfrm>
          <a:off x="45847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126975</xdr:rowOff>
    </xdr:from>
    <xdr:to>
      <xdr:col>19</xdr:col>
      <xdr:colOff>177800</xdr:colOff>
      <xdr:row>95</xdr:row>
      <xdr:rowOff>144844</xdr:rowOff>
    </xdr:to>
    <xdr:cxnSp macro="">
      <xdr:nvCxnSpPr>
        <xdr:cNvPr id="235" name="直線コネクタ 234"/>
        <xdr:cNvCxnSpPr/>
      </xdr:nvCxnSpPr>
      <xdr:spPr>
        <a:xfrm>
          <a:off x="2908300" y="16414725"/>
          <a:ext cx="889000" cy="17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39275</xdr:rowOff>
    </xdr:from>
    <xdr:to>
      <xdr:col>20</xdr:col>
      <xdr:colOff>38100</xdr:colOff>
      <xdr:row>97</xdr:row>
      <xdr:rowOff>140875</xdr:rowOff>
    </xdr:to>
    <xdr:sp macro="" textlink="">
      <xdr:nvSpPr>
        <xdr:cNvPr id="236" name="フローチャート: 判断 235"/>
        <xdr:cNvSpPr/>
      </xdr:nvSpPr>
      <xdr:spPr>
        <a:xfrm>
          <a:off x="3746500" y="1666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132002</xdr:rowOff>
    </xdr:from>
    <xdr:ext cx="534377" cy="259045"/>
    <xdr:sp macro="" textlink="">
      <xdr:nvSpPr>
        <xdr:cNvPr id="237" name="テキスト ボックス 236"/>
        <xdr:cNvSpPr txBox="1"/>
      </xdr:nvSpPr>
      <xdr:spPr>
        <a:xfrm>
          <a:off x="3530111" y="1676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93980</xdr:rowOff>
    </xdr:from>
    <xdr:to>
      <xdr:col>15</xdr:col>
      <xdr:colOff>50800</xdr:colOff>
      <xdr:row>95</xdr:row>
      <xdr:rowOff>126975</xdr:rowOff>
    </xdr:to>
    <xdr:cxnSp macro="">
      <xdr:nvCxnSpPr>
        <xdr:cNvPr id="238" name="直線コネクタ 237"/>
        <xdr:cNvCxnSpPr/>
      </xdr:nvCxnSpPr>
      <xdr:spPr>
        <a:xfrm>
          <a:off x="2019300" y="16381730"/>
          <a:ext cx="889000" cy="3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33483</xdr:rowOff>
    </xdr:from>
    <xdr:to>
      <xdr:col>15</xdr:col>
      <xdr:colOff>101600</xdr:colOff>
      <xdr:row>97</xdr:row>
      <xdr:rowOff>135083</xdr:rowOff>
    </xdr:to>
    <xdr:sp macro="" textlink="">
      <xdr:nvSpPr>
        <xdr:cNvPr id="239" name="フローチャート: 判断 238"/>
        <xdr:cNvSpPr/>
      </xdr:nvSpPr>
      <xdr:spPr>
        <a:xfrm>
          <a:off x="28575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126210</xdr:rowOff>
    </xdr:from>
    <xdr:ext cx="534377" cy="259045"/>
    <xdr:sp macro="" textlink="">
      <xdr:nvSpPr>
        <xdr:cNvPr id="240" name="テキスト ボックス 239"/>
        <xdr:cNvSpPr txBox="1"/>
      </xdr:nvSpPr>
      <xdr:spPr>
        <a:xfrm>
          <a:off x="2641111" y="16756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93980</xdr:rowOff>
    </xdr:from>
    <xdr:to>
      <xdr:col>10</xdr:col>
      <xdr:colOff>114300</xdr:colOff>
      <xdr:row>96</xdr:row>
      <xdr:rowOff>32316</xdr:rowOff>
    </xdr:to>
    <xdr:cxnSp macro="">
      <xdr:nvCxnSpPr>
        <xdr:cNvPr id="241" name="直線コネクタ 240"/>
        <xdr:cNvCxnSpPr/>
      </xdr:nvCxnSpPr>
      <xdr:spPr>
        <a:xfrm flipV="1">
          <a:off x="1130300" y="16381730"/>
          <a:ext cx="889000" cy="109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1155</xdr:rowOff>
    </xdr:from>
    <xdr:to>
      <xdr:col>10</xdr:col>
      <xdr:colOff>165100</xdr:colOff>
      <xdr:row>97</xdr:row>
      <xdr:rowOff>102755</xdr:rowOff>
    </xdr:to>
    <xdr:sp macro="" textlink="">
      <xdr:nvSpPr>
        <xdr:cNvPr id="242" name="フローチャート: 判断 241"/>
        <xdr:cNvSpPr/>
      </xdr:nvSpPr>
      <xdr:spPr>
        <a:xfrm>
          <a:off x="1968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93882</xdr:rowOff>
    </xdr:from>
    <xdr:ext cx="534377" cy="259045"/>
    <xdr:sp macro="" textlink="">
      <xdr:nvSpPr>
        <xdr:cNvPr id="243" name="テキスト ボックス 242"/>
        <xdr:cNvSpPr txBox="1"/>
      </xdr:nvSpPr>
      <xdr:spPr>
        <a:xfrm>
          <a:off x="1752111" y="1672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622</xdr:rowOff>
    </xdr:from>
    <xdr:to>
      <xdr:col>6</xdr:col>
      <xdr:colOff>38100</xdr:colOff>
      <xdr:row>97</xdr:row>
      <xdr:rowOff>102222</xdr:rowOff>
    </xdr:to>
    <xdr:sp macro="" textlink="">
      <xdr:nvSpPr>
        <xdr:cNvPr id="244" name="フローチャート: 判断 243"/>
        <xdr:cNvSpPr/>
      </xdr:nvSpPr>
      <xdr:spPr>
        <a:xfrm>
          <a:off x="1079500" y="1663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93349</xdr:rowOff>
    </xdr:from>
    <xdr:ext cx="534377" cy="259045"/>
    <xdr:sp macro="" textlink="">
      <xdr:nvSpPr>
        <xdr:cNvPr id="245" name="テキスト ボックス 244"/>
        <xdr:cNvSpPr txBox="1"/>
      </xdr:nvSpPr>
      <xdr:spPr>
        <a:xfrm>
          <a:off x="863111" y="1672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171444</xdr:rowOff>
    </xdr:from>
    <xdr:to>
      <xdr:col>24</xdr:col>
      <xdr:colOff>114300</xdr:colOff>
      <xdr:row>95</xdr:row>
      <xdr:rowOff>101594</xdr:rowOff>
    </xdr:to>
    <xdr:sp macro="" textlink="">
      <xdr:nvSpPr>
        <xdr:cNvPr id="251" name="楕円 250"/>
        <xdr:cNvSpPr/>
      </xdr:nvSpPr>
      <xdr:spPr>
        <a:xfrm>
          <a:off x="4584700" y="1628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22871</xdr:rowOff>
    </xdr:from>
    <xdr:ext cx="534377" cy="259045"/>
    <xdr:sp macro="" textlink="">
      <xdr:nvSpPr>
        <xdr:cNvPr id="252" name="衛生費該当値テキスト"/>
        <xdr:cNvSpPr txBox="1"/>
      </xdr:nvSpPr>
      <xdr:spPr>
        <a:xfrm>
          <a:off x="4686300" y="16139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94044</xdr:rowOff>
    </xdr:from>
    <xdr:to>
      <xdr:col>20</xdr:col>
      <xdr:colOff>38100</xdr:colOff>
      <xdr:row>96</xdr:row>
      <xdr:rowOff>24194</xdr:rowOff>
    </xdr:to>
    <xdr:sp macro="" textlink="">
      <xdr:nvSpPr>
        <xdr:cNvPr id="253" name="楕円 252"/>
        <xdr:cNvSpPr/>
      </xdr:nvSpPr>
      <xdr:spPr>
        <a:xfrm>
          <a:off x="3746500" y="1638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40721</xdr:rowOff>
    </xdr:from>
    <xdr:ext cx="534377" cy="259045"/>
    <xdr:sp macro="" textlink="">
      <xdr:nvSpPr>
        <xdr:cNvPr id="254" name="テキスト ボックス 253"/>
        <xdr:cNvSpPr txBox="1"/>
      </xdr:nvSpPr>
      <xdr:spPr>
        <a:xfrm>
          <a:off x="3530111" y="1615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76175</xdr:rowOff>
    </xdr:from>
    <xdr:to>
      <xdr:col>15</xdr:col>
      <xdr:colOff>101600</xdr:colOff>
      <xdr:row>96</xdr:row>
      <xdr:rowOff>6325</xdr:rowOff>
    </xdr:to>
    <xdr:sp macro="" textlink="">
      <xdr:nvSpPr>
        <xdr:cNvPr id="255" name="楕円 254"/>
        <xdr:cNvSpPr/>
      </xdr:nvSpPr>
      <xdr:spPr>
        <a:xfrm>
          <a:off x="2857500" y="1636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22852</xdr:rowOff>
    </xdr:from>
    <xdr:ext cx="534377" cy="259045"/>
    <xdr:sp macro="" textlink="">
      <xdr:nvSpPr>
        <xdr:cNvPr id="256" name="テキスト ボックス 255"/>
        <xdr:cNvSpPr txBox="1"/>
      </xdr:nvSpPr>
      <xdr:spPr>
        <a:xfrm>
          <a:off x="2641111" y="1613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43180</xdr:rowOff>
    </xdr:from>
    <xdr:to>
      <xdr:col>10</xdr:col>
      <xdr:colOff>165100</xdr:colOff>
      <xdr:row>95</xdr:row>
      <xdr:rowOff>144780</xdr:rowOff>
    </xdr:to>
    <xdr:sp macro="" textlink="">
      <xdr:nvSpPr>
        <xdr:cNvPr id="257" name="楕円 256"/>
        <xdr:cNvSpPr/>
      </xdr:nvSpPr>
      <xdr:spPr>
        <a:xfrm>
          <a:off x="1968500" y="1633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161307</xdr:rowOff>
    </xdr:from>
    <xdr:ext cx="534377" cy="259045"/>
    <xdr:sp macro="" textlink="">
      <xdr:nvSpPr>
        <xdr:cNvPr id="258" name="テキスト ボックス 257"/>
        <xdr:cNvSpPr txBox="1"/>
      </xdr:nvSpPr>
      <xdr:spPr>
        <a:xfrm>
          <a:off x="1752111" y="1610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152966</xdr:rowOff>
    </xdr:from>
    <xdr:to>
      <xdr:col>6</xdr:col>
      <xdr:colOff>38100</xdr:colOff>
      <xdr:row>96</xdr:row>
      <xdr:rowOff>83116</xdr:rowOff>
    </xdr:to>
    <xdr:sp macro="" textlink="">
      <xdr:nvSpPr>
        <xdr:cNvPr id="259" name="楕円 258"/>
        <xdr:cNvSpPr/>
      </xdr:nvSpPr>
      <xdr:spPr>
        <a:xfrm>
          <a:off x="1079500" y="1644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99643</xdr:rowOff>
    </xdr:from>
    <xdr:ext cx="534377" cy="259045"/>
    <xdr:sp macro="" textlink="">
      <xdr:nvSpPr>
        <xdr:cNvPr id="260" name="テキスト ボックス 259"/>
        <xdr:cNvSpPr txBox="1"/>
      </xdr:nvSpPr>
      <xdr:spPr>
        <a:xfrm>
          <a:off x="863111" y="1621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4" name="テキスト ボックス 273"/>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6" name="テキスト ボックス 275"/>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8" name="テキスト ボックス 277"/>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0" name="テキスト ボックス 279"/>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52512</xdr:rowOff>
    </xdr:from>
    <xdr:to>
      <xdr:col>54</xdr:col>
      <xdr:colOff>189865</xdr:colOff>
      <xdr:row>38</xdr:row>
      <xdr:rowOff>139700</xdr:rowOff>
    </xdr:to>
    <xdr:cxnSp macro="">
      <xdr:nvCxnSpPr>
        <xdr:cNvPr id="282" name="直線コネクタ 281"/>
        <xdr:cNvCxnSpPr/>
      </xdr:nvCxnSpPr>
      <xdr:spPr>
        <a:xfrm flipV="1">
          <a:off x="10475595" y="5538912"/>
          <a:ext cx="1270" cy="111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170639</xdr:rowOff>
    </xdr:from>
    <xdr:ext cx="534377" cy="259045"/>
    <xdr:sp macro="" textlink="">
      <xdr:nvSpPr>
        <xdr:cNvPr id="285" name="労働費最大値テキスト"/>
        <xdr:cNvSpPr txBox="1"/>
      </xdr:nvSpPr>
      <xdr:spPr>
        <a:xfrm>
          <a:off x="10528300" y="531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52512</xdr:rowOff>
    </xdr:from>
    <xdr:to>
      <xdr:col>55</xdr:col>
      <xdr:colOff>88900</xdr:colOff>
      <xdr:row>32</xdr:row>
      <xdr:rowOff>52512</xdr:rowOff>
    </xdr:to>
    <xdr:cxnSp macro="">
      <xdr:nvCxnSpPr>
        <xdr:cNvPr id="286" name="直線コネクタ 285"/>
        <xdr:cNvCxnSpPr/>
      </xdr:nvCxnSpPr>
      <xdr:spPr>
        <a:xfrm>
          <a:off x="10388600" y="5538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99192</xdr:rowOff>
    </xdr:from>
    <xdr:to>
      <xdr:col>55</xdr:col>
      <xdr:colOff>0</xdr:colOff>
      <xdr:row>38</xdr:row>
      <xdr:rowOff>99284</xdr:rowOff>
    </xdr:to>
    <xdr:cxnSp macro="">
      <xdr:nvCxnSpPr>
        <xdr:cNvPr id="287" name="直線コネクタ 286"/>
        <xdr:cNvCxnSpPr/>
      </xdr:nvCxnSpPr>
      <xdr:spPr>
        <a:xfrm>
          <a:off x="9639300" y="6614292"/>
          <a:ext cx="8382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45986</xdr:rowOff>
    </xdr:from>
    <xdr:ext cx="469744" cy="259045"/>
    <xdr:sp macro="" textlink="">
      <xdr:nvSpPr>
        <xdr:cNvPr id="288" name="労働費平均値テキスト"/>
        <xdr:cNvSpPr txBox="1"/>
      </xdr:nvSpPr>
      <xdr:spPr>
        <a:xfrm>
          <a:off x="10528300" y="63896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23109</xdr:rowOff>
    </xdr:from>
    <xdr:to>
      <xdr:col>55</xdr:col>
      <xdr:colOff>50800</xdr:colOff>
      <xdr:row>38</xdr:row>
      <xdr:rowOff>124709</xdr:rowOff>
    </xdr:to>
    <xdr:sp macro="" textlink="">
      <xdr:nvSpPr>
        <xdr:cNvPr id="289" name="フローチャート: 判断 288"/>
        <xdr:cNvSpPr/>
      </xdr:nvSpPr>
      <xdr:spPr>
        <a:xfrm>
          <a:off x="10426700" y="653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98827</xdr:rowOff>
    </xdr:from>
    <xdr:to>
      <xdr:col>50</xdr:col>
      <xdr:colOff>114300</xdr:colOff>
      <xdr:row>38</xdr:row>
      <xdr:rowOff>99192</xdr:rowOff>
    </xdr:to>
    <xdr:cxnSp macro="">
      <xdr:nvCxnSpPr>
        <xdr:cNvPr id="290" name="直線コネクタ 289"/>
        <xdr:cNvCxnSpPr/>
      </xdr:nvCxnSpPr>
      <xdr:spPr>
        <a:xfrm>
          <a:off x="8750300" y="6613927"/>
          <a:ext cx="889000" cy="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22149</xdr:rowOff>
    </xdr:from>
    <xdr:to>
      <xdr:col>50</xdr:col>
      <xdr:colOff>165100</xdr:colOff>
      <xdr:row>38</xdr:row>
      <xdr:rowOff>123749</xdr:rowOff>
    </xdr:to>
    <xdr:sp macro="" textlink="">
      <xdr:nvSpPr>
        <xdr:cNvPr id="291" name="フローチャート: 判断 290"/>
        <xdr:cNvSpPr/>
      </xdr:nvSpPr>
      <xdr:spPr>
        <a:xfrm>
          <a:off x="95885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140276</xdr:rowOff>
    </xdr:from>
    <xdr:ext cx="469744" cy="259045"/>
    <xdr:sp macro="" textlink="">
      <xdr:nvSpPr>
        <xdr:cNvPr id="292" name="テキスト ボックス 291"/>
        <xdr:cNvSpPr txBox="1"/>
      </xdr:nvSpPr>
      <xdr:spPr>
        <a:xfrm>
          <a:off x="9404428" y="631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80950</xdr:rowOff>
    </xdr:from>
    <xdr:to>
      <xdr:col>45</xdr:col>
      <xdr:colOff>177800</xdr:colOff>
      <xdr:row>38</xdr:row>
      <xdr:rowOff>98827</xdr:rowOff>
    </xdr:to>
    <xdr:cxnSp macro="">
      <xdr:nvCxnSpPr>
        <xdr:cNvPr id="293" name="直線コネクタ 292"/>
        <xdr:cNvCxnSpPr/>
      </xdr:nvCxnSpPr>
      <xdr:spPr>
        <a:xfrm>
          <a:off x="7861300" y="6596050"/>
          <a:ext cx="889000" cy="17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16297</xdr:rowOff>
    </xdr:from>
    <xdr:to>
      <xdr:col>46</xdr:col>
      <xdr:colOff>38100</xdr:colOff>
      <xdr:row>38</xdr:row>
      <xdr:rowOff>117897</xdr:rowOff>
    </xdr:to>
    <xdr:sp macro="" textlink="">
      <xdr:nvSpPr>
        <xdr:cNvPr id="294" name="フローチャート: 判断 293"/>
        <xdr:cNvSpPr/>
      </xdr:nvSpPr>
      <xdr:spPr>
        <a:xfrm>
          <a:off x="8699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134424</xdr:rowOff>
    </xdr:from>
    <xdr:ext cx="469744" cy="259045"/>
    <xdr:sp macro="" textlink="">
      <xdr:nvSpPr>
        <xdr:cNvPr id="295" name="テキスト ボックス 294"/>
        <xdr:cNvSpPr txBox="1"/>
      </xdr:nvSpPr>
      <xdr:spPr>
        <a:xfrm>
          <a:off x="8515428" y="630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80950</xdr:rowOff>
    </xdr:from>
    <xdr:to>
      <xdr:col>41</xdr:col>
      <xdr:colOff>50800</xdr:colOff>
      <xdr:row>38</xdr:row>
      <xdr:rowOff>81681</xdr:rowOff>
    </xdr:to>
    <xdr:cxnSp macro="">
      <xdr:nvCxnSpPr>
        <xdr:cNvPr id="296" name="直線コネクタ 295"/>
        <xdr:cNvCxnSpPr/>
      </xdr:nvCxnSpPr>
      <xdr:spPr>
        <a:xfrm flipV="1">
          <a:off x="6972300" y="6596050"/>
          <a:ext cx="8890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15473</xdr:rowOff>
    </xdr:from>
    <xdr:to>
      <xdr:col>41</xdr:col>
      <xdr:colOff>101600</xdr:colOff>
      <xdr:row>38</xdr:row>
      <xdr:rowOff>117073</xdr:rowOff>
    </xdr:to>
    <xdr:sp macro="" textlink="">
      <xdr:nvSpPr>
        <xdr:cNvPr id="297" name="フローチャート: 判断 296"/>
        <xdr:cNvSpPr/>
      </xdr:nvSpPr>
      <xdr:spPr>
        <a:xfrm>
          <a:off x="7810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133601</xdr:rowOff>
    </xdr:from>
    <xdr:ext cx="469744" cy="259045"/>
    <xdr:sp macro="" textlink="">
      <xdr:nvSpPr>
        <xdr:cNvPr id="298" name="テキスト ボックス 297"/>
        <xdr:cNvSpPr txBox="1"/>
      </xdr:nvSpPr>
      <xdr:spPr>
        <a:xfrm>
          <a:off x="7626428"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17668</xdr:rowOff>
    </xdr:from>
    <xdr:to>
      <xdr:col>36</xdr:col>
      <xdr:colOff>165100</xdr:colOff>
      <xdr:row>38</xdr:row>
      <xdr:rowOff>119268</xdr:rowOff>
    </xdr:to>
    <xdr:sp macro="" textlink="">
      <xdr:nvSpPr>
        <xdr:cNvPr id="299" name="フローチャート: 判断 298"/>
        <xdr:cNvSpPr/>
      </xdr:nvSpPr>
      <xdr:spPr>
        <a:xfrm>
          <a:off x="6921500" y="653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135795</xdr:rowOff>
    </xdr:from>
    <xdr:ext cx="469744" cy="259045"/>
    <xdr:sp macro="" textlink="">
      <xdr:nvSpPr>
        <xdr:cNvPr id="300" name="テキスト ボックス 299"/>
        <xdr:cNvSpPr txBox="1"/>
      </xdr:nvSpPr>
      <xdr:spPr>
        <a:xfrm>
          <a:off x="6737428" y="630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48484</xdr:rowOff>
    </xdr:from>
    <xdr:to>
      <xdr:col>55</xdr:col>
      <xdr:colOff>50800</xdr:colOff>
      <xdr:row>38</xdr:row>
      <xdr:rowOff>150084</xdr:rowOff>
    </xdr:to>
    <xdr:sp macro="" textlink="">
      <xdr:nvSpPr>
        <xdr:cNvPr id="306" name="楕円 305"/>
        <xdr:cNvSpPr/>
      </xdr:nvSpPr>
      <xdr:spPr>
        <a:xfrm>
          <a:off x="10426700" y="656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1536</xdr:rowOff>
    </xdr:from>
    <xdr:ext cx="378565" cy="259045"/>
    <xdr:sp macro="" textlink="">
      <xdr:nvSpPr>
        <xdr:cNvPr id="307" name="労働費該当値テキスト"/>
        <xdr:cNvSpPr txBox="1"/>
      </xdr:nvSpPr>
      <xdr:spPr>
        <a:xfrm>
          <a:off x="10528300" y="6516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48392</xdr:rowOff>
    </xdr:from>
    <xdr:to>
      <xdr:col>50</xdr:col>
      <xdr:colOff>165100</xdr:colOff>
      <xdr:row>38</xdr:row>
      <xdr:rowOff>149992</xdr:rowOff>
    </xdr:to>
    <xdr:sp macro="" textlink="">
      <xdr:nvSpPr>
        <xdr:cNvPr id="308" name="楕円 307"/>
        <xdr:cNvSpPr/>
      </xdr:nvSpPr>
      <xdr:spPr>
        <a:xfrm>
          <a:off x="9588500" y="656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141119</xdr:rowOff>
    </xdr:from>
    <xdr:ext cx="378565" cy="259045"/>
    <xdr:sp macro="" textlink="">
      <xdr:nvSpPr>
        <xdr:cNvPr id="309" name="テキスト ボックス 308"/>
        <xdr:cNvSpPr txBox="1"/>
      </xdr:nvSpPr>
      <xdr:spPr>
        <a:xfrm>
          <a:off x="9450017" y="6656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48027</xdr:rowOff>
    </xdr:from>
    <xdr:to>
      <xdr:col>46</xdr:col>
      <xdr:colOff>38100</xdr:colOff>
      <xdr:row>38</xdr:row>
      <xdr:rowOff>149627</xdr:rowOff>
    </xdr:to>
    <xdr:sp macro="" textlink="">
      <xdr:nvSpPr>
        <xdr:cNvPr id="310" name="楕円 309"/>
        <xdr:cNvSpPr/>
      </xdr:nvSpPr>
      <xdr:spPr>
        <a:xfrm>
          <a:off x="8699500" y="656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140754</xdr:rowOff>
    </xdr:from>
    <xdr:ext cx="378565" cy="259045"/>
    <xdr:sp macro="" textlink="">
      <xdr:nvSpPr>
        <xdr:cNvPr id="311" name="テキスト ボックス 310"/>
        <xdr:cNvSpPr txBox="1"/>
      </xdr:nvSpPr>
      <xdr:spPr>
        <a:xfrm>
          <a:off x="8561017" y="6655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30150</xdr:rowOff>
    </xdr:from>
    <xdr:to>
      <xdr:col>41</xdr:col>
      <xdr:colOff>101600</xdr:colOff>
      <xdr:row>38</xdr:row>
      <xdr:rowOff>131750</xdr:rowOff>
    </xdr:to>
    <xdr:sp macro="" textlink="">
      <xdr:nvSpPr>
        <xdr:cNvPr id="312" name="楕円 311"/>
        <xdr:cNvSpPr/>
      </xdr:nvSpPr>
      <xdr:spPr>
        <a:xfrm>
          <a:off x="7810500" y="65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122877</xdr:rowOff>
    </xdr:from>
    <xdr:ext cx="469744" cy="259045"/>
    <xdr:sp macro="" textlink="">
      <xdr:nvSpPr>
        <xdr:cNvPr id="313" name="テキスト ボックス 312"/>
        <xdr:cNvSpPr txBox="1"/>
      </xdr:nvSpPr>
      <xdr:spPr>
        <a:xfrm>
          <a:off x="7626428" y="663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30881</xdr:rowOff>
    </xdr:from>
    <xdr:to>
      <xdr:col>36</xdr:col>
      <xdr:colOff>165100</xdr:colOff>
      <xdr:row>38</xdr:row>
      <xdr:rowOff>132481</xdr:rowOff>
    </xdr:to>
    <xdr:sp macro="" textlink="">
      <xdr:nvSpPr>
        <xdr:cNvPr id="314" name="楕円 313"/>
        <xdr:cNvSpPr/>
      </xdr:nvSpPr>
      <xdr:spPr>
        <a:xfrm>
          <a:off x="6921500" y="654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123608</xdr:rowOff>
    </xdr:from>
    <xdr:ext cx="469744" cy="259045"/>
    <xdr:sp macro="" textlink="">
      <xdr:nvSpPr>
        <xdr:cNvPr id="315" name="テキスト ボックス 314"/>
        <xdr:cNvSpPr txBox="1"/>
      </xdr:nvSpPr>
      <xdr:spPr>
        <a:xfrm>
          <a:off x="6737428" y="6638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100625</xdr:rowOff>
    </xdr:from>
    <xdr:to>
      <xdr:col>54</xdr:col>
      <xdr:colOff>189865</xdr:colOff>
      <xdr:row>59</xdr:row>
      <xdr:rowOff>38552</xdr:rowOff>
    </xdr:to>
    <xdr:cxnSp macro="">
      <xdr:nvCxnSpPr>
        <xdr:cNvPr id="339" name="直線コネクタ 338"/>
        <xdr:cNvCxnSpPr/>
      </xdr:nvCxnSpPr>
      <xdr:spPr>
        <a:xfrm flipV="1">
          <a:off x="10475595" y="8844575"/>
          <a:ext cx="1270" cy="130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42379</xdr:rowOff>
    </xdr:from>
    <xdr:ext cx="378565" cy="259045"/>
    <xdr:sp macro="" textlink="">
      <xdr:nvSpPr>
        <xdr:cNvPr id="340" name="農林水産業費最小値テキスト"/>
        <xdr:cNvSpPr txBox="1"/>
      </xdr:nvSpPr>
      <xdr:spPr>
        <a:xfrm>
          <a:off x="10528300" y="10157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38552</xdr:rowOff>
    </xdr:from>
    <xdr:to>
      <xdr:col>55</xdr:col>
      <xdr:colOff>88900</xdr:colOff>
      <xdr:row>59</xdr:row>
      <xdr:rowOff>38552</xdr:rowOff>
    </xdr:to>
    <xdr:cxnSp macro="">
      <xdr:nvCxnSpPr>
        <xdr:cNvPr id="341" name="直線コネクタ 340"/>
        <xdr:cNvCxnSpPr/>
      </xdr:nvCxnSpPr>
      <xdr:spPr>
        <a:xfrm>
          <a:off x="10388600" y="1015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47302</xdr:rowOff>
    </xdr:from>
    <xdr:ext cx="599010" cy="259045"/>
    <xdr:sp macro="" textlink="">
      <xdr:nvSpPr>
        <xdr:cNvPr id="342" name="農林水産業費最大値テキスト"/>
        <xdr:cNvSpPr txBox="1"/>
      </xdr:nvSpPr>
      <xdr:spPr>
        <a:xfrm>
          <a:off x="10528300" y="8619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100625</xdr:rowOff>
    </xdr:from>
    <xdr:to>
      <xdr:col>55</xdr:col>
      <xdr:colOff>88900</xdr:colOff>
      <xdr:row>51</xdr:row>
      <xdr:rowOff>100625</xdr:rowOff>
    </xdr:to>
    <xdr:cxnSp macro="">
      <xdr:nvCxnSpPr>
        <xdr:cNvPr id="343" name="直線コネクタ 342"/>
        <xdr:cNvCxnSpPr/>
      </xdr:nvCxnSpPr>
      <xdr:spPr>
        <a:xfrm>
          <a:off x="10388600" y="884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121557</xdr:rowOff>
    </xdr:from>
    <xdr:to>
      <xdr:col>55</xdr:col>
      <xdr:colOff>0</xdr:colOff>
      <xdr:row>57</xdr:row>
      <xdr:rowOff>138733</xdr:rowOff>
    </xdr:to>
    <xdr:cxnSp macro="">
      <xdr:nvCxnSpPr>
        <xdr:cNvPr id="344" name="直線コネクタ 343"/>
        <xdr:cNvCxnSpPr/>
      </xdr:nvCxnSpPr>
      <xdr:spPr>
        <a:xfrm>
          <a:off x="9639300" y="9894207"/>
          <a:ext cx="838200" cy="17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46121</xdr:rowOff>
    </xdr:from>
    <xdr:ext cx="534377" cy="259045"/>
    <xdr:sp macro="" textlink="">
      <xdr:nvSpPr>
        <xdr:cNvPr id="345" name="農林水産業費平均値テキスト"/>
        <xdr:cNvSpPr txBox="1"/>
      </xdr:nvSpPr>
      <xdr:spPr>
        <a:xfrm>
          <a:off x="10528300" y="9990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67694</xdr:rowOff>
    </xdr:from>
    <xdr:to>
      <xdr:col>55</xdr:col>
      <xdr:colOff>50800</xdr:colOff>
      <xdr:row>58</xdr:row>
      <xdr:rowOff>169294</xdr:rowOff>
    </xdr:to>
    <xdr:sp macro="" textlink="">
      <xdr:nvSpPr>
        <xdr:cNvPr id="346" name="フローチャート: 判断 345"/>
        <xdr:cNvSpPr/>
      </xdr:nvSpPr>
      <xdr:spPr>
        <a:xfrm>
          <a:off x="10426700" y="1001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121557</xdr:rowOff>
    </xdr:from>
    <xdr:to>
      <xdr:col>50</xdr:col>
      <xdr:colOff>114300</xdr:colOff>
      <xdr:row>57</xdr:row>
      <xdr:rowOff>131150</xdr:rowOff>
    </xdr:to>
    <xdr:cxnSp macro="">
      <xdr:nvCxnSpPr>
        <xdr:cNvPr id="347" name="直線コネクタ 346"/>
        <xdr:cNvCxnSpPr/>
      </xdr:nvCxnSpPr>
      <xdr:spPr>
        <a:xfrm flipV="1">
          <a:off x="8750300" y="9894207"/>
          <a:ext cx="889000" cy="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69355</xdr:rowOff>
    </xdr:from>
    <xdr:to>
      <xdr:col>50</xdr:col>
      <xdr:colOff>165100</xdr:colOff>
      <xdr:row>58</xdr:row>
      <xdr:rowOff>170955</xdr:rowOff>
    </xdr:to>
    <xdr:sp macro="" textlink="">
      <xdr:nvSpPr>
        <xdr:cNvPr id="348" name="フローチャート: 判断 347"/>
        <xdr:cNvSpPr/>
      </xdr:nvSpPr>
      <xdr:spPr>
        <a:xfrm>
          <a:off x="9588500" y="1001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162082</xdr:rowOff>
    </xdr:from>
    <xdr:ext cx="534377" cy="259045"/>
    <xdr:sp macro="" textlink="">
      <xdr:nvSpPr>
        <xdr:cNvPr id="349" name="テキスト ボックス 348"/>
        <xdr:cNvSpPr txBox="1"/>
      </xdr:nvSpPr>
      <xdr:spPr>
        <a:xfrm>
          <a:off x="9372111" y="1010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103528</xdr:rowOff>
    </xdr:from>
    <xdr:to>
      <xdr:col>45</xdr:col>
      <xdr:colOff>177800</xdr:colOff>
      <xdr:row>57</xdr:row>
      <xdr:rowOff>131150</xdr:rowOff>
    </xdr:to>
    <xdr:cxnSp macro="">
      <xdr:nvCxnSpPr>
        <xdr:cNvPr id="350" name="直線コネクタ 349"/>
        <xdr:cNvCxnSpPr/>
      </xdr:nvCxnSpPr>
      <xdr:spPr>
        <a:xfrm>
          <a:off x="7861300" y="9876178"/>
          <a:ext cx="889000" cy="2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67130</xdr:rowOff>
    </xdr:from>
    <xdr:to>
      <xdr:col>46</xdr:col>
      <xdr:colOff>38100</xdr:colOff>
      <xdr:row>58</xdr:row>
      <xdr:rowOff>168730</xdr:rowOff>
    </xdr:to>
    <xdr:sp macro="" textlink="">
      <xdr:nvSpPr>
        <xdr:cNvPr id="351" name="フローチャート: 判断 350"/>
        <xdr:cNvSpPr/>
      </xdr:nvSpPr>
      <xdr:spPr>
        <a:xfrm>
          <a:off x="8699500" y="1001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159857</xdr:rowOff>
    </xdr:from>
    <xdr:ext cx="534377" cy="259045"/>
    <xdr:sp macro="" textlink="">
      <xdr:nvSpPr>
        <xdr:cNvPr id="352" name="テキスト ボックス 351"/>
        <xdr:cNvSpPr txBox="1"/>
      </xdr:nvSpPr>
      <xdr:spPr>
        <a:xfrm>
          <a:off x="8483111" y="1010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103528</xdr:rowOff>
    </xdr:from>
    <xdr:to>
      <xdr:col>41</xdr:col>
      <xdr:colOff>50800</xdr:colOff>
      <xdr:row>57</xdr:row>
      <xdr:rowOff>120490</xdr:rowOff>
    </xdr:to>
    <xdr:cxnSp macro="">
      <xdr:nvCxnSpPr>
        <xdr:cNvPr id="353" name="直線コネクタ 352"/>
        <xdr:cNvCxnSpPr/>
      </xdr:nvCxnSpPr>
      <xdr:spPr>
        <a:xfrm flipV="1">
          <a:off x="6972300" y="9876178"/>
          <a:ext cx="889000" cy="16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75664</xdr:rowOff>
    </xdr:from>
    <xdr:to>
      <xdr:col>41</xdr:col>
      <xdr:colOff>101600</xdr:colOff>
      <xdr:row>59</xdr:row>
      <xdr:rowOff>5814</xdr:rowOff>
    </xdr:to>
    <xdr:sp macro="" textlink="">
      <xdr:nvSpPr>
        <xdr:cNvPr id="354" name="フローチャート: 判断 353"/>
        <xdr:cNvSpPr/>
      </xdr:nvSpPr>
      <xdr:spPr>
        <a:xfrm>
          <a:off x="7810500" y="1001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168391</xdr:rowOff>
    </xdr:from>
    <xdr:ext cx="534377" cy="259045"/>
    <xdr:sp macro="" textlink="">
      <xdr:nvSpPr>
        <xdr:cNvPr id="355" name="テキスト ボックス 354"/>
        <xdr:cNvSpPr txBox="1"/>
      </xdr:nvSpPr>
      <xdr:spPr>
        <a:xfrm>
          <a:off x="7594111" y="1011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42395</xdr:rowOff>
    </xdr:from>
    <xdr:to>
      <xdr:col>36</xdr:col>
      <xdr:colOff>165100</xdr:colOff>
      <xdr:row>58</xdr:row>
      <xdr:rowOff>143995</xdr:rowOff>
    </xdr:to>
    <xdr:sp macro="" textlink="">
      <xdr:nvSpPr>
        <xdr:cNvPr id="356" name="フローチャート: 判断 355"/>
        <xdr:cNvSpPr/>
      </xdr:nvSpPr>
      <xdr:spPr>
        <a:xfrm>
          <a:off x="6921500" y="9986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135122</xdr:rowOff>
    </xdr:from>
    <xdr:ext cx="534377" cy="259045"/>
    <xdr:sp macro="" textlink="">
      <xdr:nvSpPr>
        <xdr:cNvPr id="357" name="テキスト ボックス 356"/>
        <xdr:cNvSpPr txBox="1"/>
      </xdr:nvSpPr>
      <xdr:spPr>
        <a:xfrm>
          <a:off x="6705111" y="1007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87933</xdr:rowOff>
    </xdr:from>
    <xdr:to>
      <xdr:col>55</xdr:col>
      <xdr:colOff>50800</xdr:colOff>
      <xdr:row>58</xdr:row>
      <xdr:rowOff>18083</xdr:rowOff>
    </xdr:to>
    <xdr:sp macro="" textlink="">
      <xdr:nvSpPr>
        <xdr:cNvPr id="363" name="楕円 362"/>
        <xdr:cNvSpPr/>
      </xdr:nvSpPr>
      <xdr:spPr>
        <a:xfrm>
          <a:off x="10426700" y="986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110810</xdr:rowOff>
    </xdr:from>
    <xdr:ext cx="534377" cy="259045"/>
    <xdr:sp macro="" textlink="">
      <xdr:nvSpPr>
        <xdr:cNvPr id="364" name="農林水産業費該当値テキスト"/>
        <xdr:cNvSpPr txBox="1"/>
      </xdr:nvSpPr>
      <xdr:spPr>
        <a:xfrm>
          <a:off x="10528300" y="9712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70757</xdr:rowOff>
    </xdr:from>
    <xdr:to>
      <xdr:col>50</xdr:col>
      <xdr:colOff>165100</xdr:colOff>
      <xdr:row>58</xdr:row>
      <xdr:rowOff>907</xdr:rowOff>
    </xdr:to>
    <xdr:sp macro="" textlink="">
      <xdr:nvSpPr>
        <xdr:cNvPr id="365" name="楕円 364"/>
        <xdr:cNvSpPr/>
      </xdr:nvSpPr>
      <xdr:spPr>
        <a:xfrm>
          <a:off x="9588500" y="984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17434</xdr:rowOff>
    </xdr:from>
    <xdr:ext cx="534377" cy="259045"/>
    <xdr:sp macro="" textlink="">
      <xdr:nvSpPr>
        <xdr:cNvPr id="366" name="テキスト ボックス 365"/>
        <xdr:cNvSpPr txBox="1"/>
      </xdr:nvSpPr>
      <xdr:spPr>
        <a:xfrm>
          <a:off x="9372111" y="961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80350</xdr:rowOff>
    </xdr:from>
    <xdr:to>
      <xdr:col>46</xdr:col>
      <xdr:colOff>38100</xdr:colOff>
      <xdr:row>58</xdr:row>
      <xdr:rowOff>10500</xdr:rowOff>
    </xdr:to>
    <xdr:sp macro="" textlink="">
      <xdr:nvSpPr>
        <xdr:cNvPr id="367" name="楕円 366"/>
        <xdr:cNvSpPr/>
      </xdr:nvSpPr>
      <xdr:spPr>
        <a:xfrm>
          <a:off x="8699500" y="985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27027</xdr:rowOff>
    </xdr:from>
    <xdr:ext cx="534377" cy="259045"/>
    <xdr:sp macro="" textlink="">
      <xdr:nvSpPr>
        <xdr:cNvPr id="368" name="テキスト ボックス 367"/>
        <xdr:cNvSpPr txBox="1"/>
      </xdr:nvSpPr>
      <xdr:spPr>
        <a:xfrm>
          <a:off x="8483111" y="962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52728</xdr:rowOff>
    </xdr:from>
    <xdr:to>
      <xdr:col>41</xdr:col>
      <xdr:colOff>101600</xdr:colOff>
      <xdr:row>57</xdr:row>
      <xdr:rowOff>154328</xdr:rowOff>
    </xdr:to>
    <xdr:sp macro="" textlink="">
      <xdr:nvSpPr>
        <xdr:cNvPr id="369" name="楕円 368"/>
        <xdr:cNvSpPr/>
      </xdr:nvSpPr>
      <xdr:spPr>
        <a:xfrm>
          <a:off x="7810500" y="982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170855</xdr:rowOff>
    </xdr:from>
    <xdr:ext cx="534377" cy="259045"/>
    <xdr:sp macro="" textlink="">
      <xdr:nvSpPr>
        <xdr:cNvPr id="370" name="テキスト ボックス 369"/>
        <xdr:cNvSpPr txBox="1"/>
      </xdr:nvSpPr>
      <xdr:spPr>
        <a:xfrm>
          <a:off x="7594111" y="960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69690</xdr:rowOff>
    </xdr:from>
    <xdr:to>
      <xdr:col>36</xdr:col>
      <xdr:colOff>165100</xdr:colOff>
      <xdr:row>57</xdr:row>
      <xdr:rowOff>171290</xdr:rowOff>
    </xdr:to>
    <xdr:sp macro="" textlink="">
      <xdr:nvSpPr>
        <xdr:cNvPr id="371" name="楕円 370"/>
        <xdr:cNvSpPr/>
      </xdr:nvSpPr>
      <xdr:spPr>
        <a:xfrm>
          <a:off x="6921500" y="984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16367</xdr:rowOff>
    </xdr:from>
    <xdr:ext cx="534377" cy="259045"/>
    <xdr:sp macro="" textlink="">
      <xdr:nvSpPr>
        <xdr:cNvPr id="372" name="テキスト ボックス 371"/>
        <xdr:cNvSpPr txBox="1"/>
      </xdr:nvSpPr>
      <xdr:spPr>
        <a:xfrm>
          <a:off x="6705111" y="9617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2" name="テキスト ボックス 39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23457</xdr:rowOff>
    </xdr:from>
    <xdr:to>
      <xdr:col>54</xdr:col>
      <xdr:colOff>189865</xdr:colOff>
      <xdr:row>79</xdr:row>
      <xdr:rowOff>23933</xdr:rowOff>
    </xdr:to>
    <xdr:cxnSp macro="">
      <xdr:nvCxnSpPr>
        <xdr:cNvPr id="396" name="直線コネクタ 395"/>
        <xdr:cNvCxnSpPr/>
      </xdr:nvCxnSpPr>
      <xdr:spPr>
        <a:xfrm flipV="1">
          <a:off x="10475595" y="12024957"/>
          <a:ext cx="1270" cy="1543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27760</xdr:rowOff>
    </xdr:from>
    <xdr:ext cx="469744" cy="259045"/>
    <xdr:sp macro="" textlink="">
      <xdr:nvSpPr>
        <xdr:cNvPr id="397" name="商工費最小値テキスト"/>
        <xdr:cNvSpPr txBox="1"/>
      </xdr:nvSpPr>
      <xdr:spPr>
        <a:xfrm>
          <a:off x="10528300" y="13572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23933</xdr:rowOff>
    </xdr:from>
    <xdr:to>
      <xdr:col>55</xdr:col>
      <xdr:colOff>88900</xdr:colOff>
      <xdr:row>79</xdr:row>
      <xdr:rowOff>23933</xdr:rowOff>
    </xdr:to>
    <xdr:cxnSp macro="">
      <xdr:nvCxnSpPr>
        <xdr:cNvPr id="398" name="直線コネクタ 397"/>
        <xdr:cNvCxnSpPr/>
      </xdr:nvCxnSpPr>
      <xdr:spPr>
        <a:xfrm>
          <a:off x="10388600" y="1356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141584</xdr:rowOff>
    </xdr:from>
    <xdr:ext cx="534377" cy="259045"/>
    <xdr:sp macro="" textlink="">
      <xdr:nvSpPr>
        <xdr:cNvPr id="399" name="商工費最大値テキスト"/>
        <xdr:cNvSpPr txBox="1"/>
      </xdr:nvSpPr>
      <xdr:spPr>
        <a:xfrm>
          <a:off x="10528300" y="1180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23457</xdr:rowOff>
    </xdr:from>
    <xdr:to>
      <xdr:col>55</xdr:col>
      <xdr:colOff>88900</xdr:colOff>
      <xdr:row>70</xdr:row>
      <xdr:rowOff>23457</xdr:rowOff>
    </xdr:to>
    <xdr:cxnSp macro="">
      <xdr:nvCxnSpPr>
        <xdr:cNvPr id="400" name="直線コネクタ 399"/>
        <xdr:cNvCxnSpPr/>
      </xdr:nvCxnSpPr>
      <xdr:spPr>
        <a:xfrm>
          <a:off x="10388600" y="1202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122879</xdr:rowOff>
    </xdr:from>
    <xdr:to>
      <xdr:col>55</xdr:col>
      <xdr:colOff>0</xdr:colOff>
      <xdr:row>75</xdr:row>
      <xdr:rowOff>126498</xdr:rowOff>
    </xdr:to>
    <xdr:cxnSp macro="">
      <xdr:nvCxnSpPr>
        <xdr:cNvPr id="401" name="直線コネクタ 400"/>
        <xdr:cNvCxnSpPr/>
      </xdr:nvCxnSpPr>
      <xdr:spPr>
        <a:xfrm flipV="1">
          <a:off x="9639300" y="12981629"/>
          <a:ext cx="8382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94550</xdr:rowOff>
    </xdr:from>
    <xdr:ext cx="534377" cy="259045"/>
    <xdr:sp macro="" textlink="">
      <xdr:nvSpPr>
        <xdr:cNvPr id="402" name="商工費平均値テキスト"/>
        <xdr:cNvSpPr txBox="1"/>
      </xdr:nvSpPr>
      <xdr:spPr>
        <a:xfrm>
          <a:off x="10528300" y="13296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116123</xdr:rowOff>
    </xdr:from>
    <xdr:to>
      <xdr:col>55</xdr:col>
      <xdr:colOff>50800</xdr:colOff>
      <xdr:row>78</xdr:row>
      <xdr:rowOff>46273</xdr:rowOff>
    </xdr:to>
    <xdr:sp macro="" textlink="">
      <xdr:nvSpPr>
        <xdr:cNvPr id="403" name="フローチャート: 判断 402"/>
        <xdr:cNvSpPr/>
      </xdr:nvSpPr>
      <xdr:spPr>
        <a:xfrm>
          <a:off x="104267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102515</xdr:rowOff>
    </xdr:from>
    <xdr:to>
      <xdr:col>50</xdr:col>
      <xdr:colOff>114300</xdr:colOff>
      <xdr:row>75</xdr:row>
      <xdr:rowOff>126498</xdr:rowOff>
    </xdr:to>
    <xdr:cxnSp macro="">
      <xdr:nvCxnSpPr>
        <xdr:cNvPr id="404" name="直線コネクタ 403"/>
        <xdr:cNvCxnSpPr/>
      </xdr:nvCxnSpPr>
      <xdr:spPr>
        <a:xfrm>
          <a:off x="8750300" y="12789815"/>
          <a:ext cx="889000" cy="19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106769</xdr:rowOff>
    </xdr:from>
    <xdr:to>
      <xdr:col>50</xdr:col>
      <xdr:colOff>165100</xdr:colOff>
      <xdr:row>78</xdr:row>
      <xdr:rowOff>36919</xdr:rowOff>
    </xdr:to>
    <xdr:sp macro="" textlink="">
      <xdr:nvSpPr>
        <xdr:cNvPr id="405" name="フローチャート: 判断 404"/>
        <xdr:cNvSpPr/>
      </xdr:nvSpPr>
      <xdr:spPr>
        <a:xfrm>
          <a:off x="95885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28046</xdr:rowOff>
    </xdr:from>
    <xdr:ext cx="534377" cy="259045"/>
    <xdr:sp macro="" textlink="">
      <xdr:nvSpPr>
        <xdr:cNvPr id="406" name="テキスト ボックス 405"/>
        <xdr:cNvSpPr txBox="1"/>
      </xdr:nvSpPr>
      <xdr:spPr>
        <a:xfrm>
          <a:off x="9372111" y="1340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102515</xdr:rowOff>
    </xdr:from>
    <xdr:to>
      <xdr:col>45</xdr:col>
      <xdr:colOff>177800</xdr:colOff>
      <xdr:row>74</xdr:row>
      <xdr:rowOff>167284</xdr:rowOff>
    </xdr:to>
    <xdr:cxnSp macro="">
      <xdr:nvCxnSpPr>
        <xdr:cNvPr id="407" name="直線コネクタ 406"/>
        <xdr:cNvCxnSpPr/>
      </xdr:nvCxnSpPr>
      <xdr:spPr>
        <a:xfrm flipV="1">
          <a:off x="7861300" y="12789815"/>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90900</xdr:rowOff>
    </xdr:from>
    <xdr:to>
      <xdr:col>46</xdr:col>
      <xdr:colOff>38100</xdr:colOff>
      <xdr:row>78</xdr:row>
      <xdr:rowOff>21050</xdr:rowOff>
    </xdr:to>
    <xdr:sp macro="" textlink="">
      <xdr:nvSpPr>
        <xdr:cNvPr id="408" name="フローチャート: 判断 407"/>
        <xdr:cNvSpPr/>
      </xdr:nvSpPr>
      <xdr:spPr>
        <a:xfrm>
          <a:off x="8699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12177</xdr:rowOff>
    </xdr:from>
    <xdr:ext cx="534377" cy="259045"/>
    <xdr:sp macro="" textlink="">
      <xdr:nvSpPr>
        <xdr:cNvPr id="409" name="テキスト ボックス 408"/>
        <xdr:cNvSpPr txBox="1"/>
      </xdr:nvSpPr>
      <xdr:spPr>
        <a:xfrm>
          <a:off x="8483111" y="1338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167284</xdr:rowOff>
    </xdr:from>
    <xdr:to>
      <xdr:col>41</xdr:col>
      <xdr:colOff>50800</xdr:colOff>
      <xdr:row>75</xdr:row>
      <xdr:rowOff>82093</xdr:rowOff>
    </xdr:to>
    <xdr:cxnSp macro="">
      <xdr:nvCxnSpPr>
        <xdr:cNvPr id="410" name="直線コネクタ 409"/>
        <xdr:cNvCxnSpPr/>
      </xdr:nvCxnSpPr>
      <xdr:spPr>
        <a:xfrm flipV="1">
          <a:off x="6972300" y="12854584"/>
          <a:ext cx="889000" cy="86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84595</xdr:rowOff>
    </xdr:from>
    <xdr:to>
      <xdr:col>41</xdr:col>
      <xdr:colOff>101600</xdr:colOff>
      <xdr:row>78</xdr:row>
      <xdr:rowOff>14745</xdr:rowOff>
    </xdr:to>
    <xdr:sp macro="" textlink="">
      <xdr:nvSpPr>
        <xdr:cNvPr id="411" name="フローチャート: 判断 410"/>
        <xdr:cNvSpPr/>
      </xdr:nvSpPr>
      <xdr:spPr>
        <a:xfrm>
          <a:off x="78105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5872</xdr:rowOff>
    </xdr:from>
    <xdr:ext cx="534377" cy="259045"/>
    <xdr:sp macro="" textlink="">
      <xdr:nvSpPr>
        <xdr:cNvPr id="412" name="テキスト ボックス 411"/>
        <xdr:cNvSpPr txBox="1"/>
      </xdr:nvSpPr>
      <xdr:spPr>
        <a:xfrm>
          <a:off x="7594111" y="1337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126085</xdr:rowOff>
    </xdr:from>
    <xdr:to>
      <xdr:col>36</xdr:col>
      <xdr:colOff>165100</xdr:colOff>
      <xdr:row>78</xdr:row>
      <xdr:rowOff>56235</xdr:rowOff>
    </xdr:to>
    <xdr:sp macro="" textlink="">
      <xdr:nvSpPr>
        <xdr:cNvPr id="413" name="フローチャート: 判断 412"/>
        <xdr:cNvSpPr/>
      </xdr:nvSpPr>
      <xdr:spPr>
        <a:xfrm>
          <a:off x="6921500" y="1332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47362</xdr:rowOff>
    </xdr:from>
    <xdr:ext cx="534377" cy="259045"/>
    <xdr:sp macro="" textlink="">
      <xdr:nvSpPr>
        <xdr:cNvPr id="414" name="テキスト ボックス 413"/>
        <xdr:cNvSpPr txBox="1"/>
      </xdr:nvSpPr>
      <xdr:spPr>
        <a:xfrm>
          <a:off x="6705111" y="1342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72079</xdr:rowOff>
    </xdr:from>
    <xdr:to>
      <xdr:col>55</xdr:col>
      <xdr:colOff>50800</xdr:colOff>
      <xdr:row>76</xdr:row>
      <xdr:rowOff>2229</xdr:rowOff>
    </xdr:to>
    <xdr:sp macro="" textlink="">
      <xdr:nvSpPr>
        <xdr:cNvPr id="420" name="楕円 419"/>
        <xdr:cNvSpPr/>
      </xdr:nvSpPr>
      <xdr:spPr>
        <a:xfrm>
          <a:off x="10426700" y="1293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94956</xdr:rowOff>
    </xdr:from>
    <xdr:ext cx="534377" cy="259045"/>
    <xdr:sp macro="" textlink="">
      <xdr:nvSpPr>
        <xdr:cNvPr id="421" name="商工費該当値テキスト"/>
        <xdr:cNvSpPr txBox="1"/>
      </xdr:nvSpPr>
      <xdr:spPr>
        <a:xfrm>
          <a:off x="10528300" y="12782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75698</xdr:rowOff>
    </xdr:from>
    <xdr:to>
      <xdr:col>50</xdr:col>
      <xdr:colOff>165100</xdr:colOff>
      <xdr:row>76</xdr:row>
      <xdr:rowOff>5848</xdr:rowOff>
    </xdr:to>
    <xdr:sp macro="" textlink="">
      <xdr:nvSpPr>
        <xdr:cNvPr id="422" name="楕円 421"/>
        <xdr:cNvSpPr/>
      </xdr:nvSpPr>
      <xdr:spPr>
        <a:xfrm>
          <a:off x="9588500" y="1293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22375</xdr:rowOff>
    </xdr:from>
    <xdr:ext cx="534377" cy="259045"/>
    <xdr:sp macro="" textlink="">
      <xdr:nvSpPr>
        <xdr:cNvPr id="423" name="テキスト ボックス 422"/>
        <xdr:cNvSpPr txBox="1"/>
      </xdr:nvSpPr>
      <xdr:spPr>
        <a:xfrm>
          <a:off x="9372111" y="12709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51715</xdr:rowOff>
    </xdr:from>
    <xdr:to>
      <xdr:col>46</xdr:col>
      <xdr:colOff>38100</xdr:colOff>
      <xdr:row>74</xdr:row>
      <xdr:rowOff>153315</xdr:rowOff>
    </xdr:to>
    <xdr:sp macro="" textlink="">
      <xdr:nvSpPr>
        <xdr:cNvPr id="424" name="楕円 423"/>
        <xdr:cNvSpPr/>
      </xdr:nvSpPr>
      <xdr:spPr>
        <a:xfrm>
          <a:off x="8699500" y="1273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169842</xdr:rowOff>
    </xdr:from>
    <xdr:ext cx="534377" cy="259045"/>
    <xdr:sp macro="" textlink="">
      <xdr:nvSpPr>
        <xdr:cNvPr id="425" name="テキスト ボックス 424"/>
        <xdr:cNvSpPr txBox="1"/>
      </xdr:nvSpPr>
      <xdr:spPr>
        <a:xfrm>
          <a:off x="8483111" y="1251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116484</xdr:rowOff>
    </xdr:from>
    <xdr:to>
      <xdr:col>41</xdr:col>
      <xdr:colOff>101600</xdr:colOff>
      <xdr:row>75</xdr:row>
      <xdr:rowOff>46634</xdr:rowOff>
    </xdr:to>
    <xdr:sp macro="" textlink="">
      <xdr:nvSpPr>
        <xdr:cNvPr id="426" name="楕円 425"/>
        <xdr:cNvSpPr/>
      </xdr:nvSpPr>
      <xdr:spPr>
        <a:xfrm>
          <a:off x="7810500" y="12803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63161</xdr:rowOff>
    </xdr:from>
    <xdr:ext cx="534377" cy="259045"/>
    <xdr:sp macro="" textlink="">
      <xdr:nvSpPr>
        <xdr:cNvPr id="427" name="テキスト ボックス 426"/>
        <xdr:cNvSpPr txBox="1"/>
      </xdr:nvSpPr>
      <xdr:spPr>
        <a:xfrm>
          <a:off x="7594111" y="1257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31293</xdr:rowOff>
    </xdr:from>
    <xdr:to>
      <xdr:col>36</xdr:col>
      <xdr:colOff>165100</xdr:colOff>
      <xdr:row>75</xdr:row>
      <xdr:rowOff>132893</xdr:rowOff>
    </xdr:to>
    <xdr:sp macro="" textlink="">
      <xdr:nvSpPr>
        <xdr:cNvPr id="428" name="楕円 427"/>
        <xdr:cNvSpPr/>
      </xdr:nvSpPr>
      <xdr:spPr>
        <a:xfrm>
          <a:off x="6921500" y="1289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149420</xdr:rowOff>
    </xdr:from>
    <xdr:ext cx="534377" cy="259045"/>
    <xdr:sp macro="" textlink="">
      <xdr:nvSpPr>
        <xdr:cNvPr id="429" name="テキスト ボックス 428"/>
        <xdr:cNvSpPr txBox="1"/>
      </xdr:nvSpPr>
      <xdr:spPr>
        <a:xfrm>
          <a:off x="6705111" y="1266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26741</xdr:rowOff>
    </xdr:from>
    <xdr:to>
      <xdr:col>54</xdr:col>
      <xdr:colOff>189865</xdr:colOff>
      <xdr:row>98</xdr:row>
      <xdr:rowOff>131173</xdr:rowOff>
    </xdr:to>
    <xdr:cxnSp macro="">
      <xdr:nvCxnSpPr>
        <xdr:cNvPr id="453" name="直線コネクタ 452"/>
        <xdr:cNvCxnSpPr/>
      </xdr:nvCxnSpPr>
      <xdr:spPr>
        <a:xfrm flipV="1">
          <a:off x="10475595" y="15457241"/>
          <a:ext cx="1270" cy="1476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135000</xdr:rowOff>
    </xdr:from>
    <xdr:ext cx="534377" cy="259045"/>
    <xdr:sp macro="" textlink="">
      <xdr:nvSpPr>
        <xdr:cNvPr id="454" name="土木費最小値テキスト"/>
        <xdr:cNvSpPr txBox="1"/>
      </xdr:nvSpPr>
      <xdr:spPr>
        <a:xfrm>
          <a:off x="10528300" y="169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131173</xdr:rowOff>
    </xdr:from>
    <xdr:to>
      <xdr:col>55</xdr:col>
      <xdr:colOff>88900</xdr:colOff>
      <xdr:row>98</xdr:row>
      <xdr:rowOff>131173</xdr:rowOff>
    </xdr:to>
    <xdr:cxnSp macro="">
      <xdr:nvCxnSpPr>
        <xdr:cNvPr id="455" name="直線コネクタ 454"/>
        <xdr:cNvCxnSpPr/>
      </xdr:nvCxnSpPr>
      <xdr:spPr>
        <a:xfrm>
          <a:off x="10388600" y="1693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144868</xdr:rowOff>
    </xdr:from>
    <xdr:ext cx="599010" cy="259045"/>
    <xdr:sp macro="" textlink="">
      <xdr:nvSpPr>
        <xdr:cNvPr id="456" name="土木費最大値テキスト"/>
        <xdr:cNvSpPr txBox="1"/>
      </xdr:nvSpPr>
      <xdr:spPr>
        <a:xfrm>
          <a:off x="10528300" y="15232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26741</xdr:rowOff>
    </xdr:from>
    <xdr:to>
      <xdr:col>55</xdr:col>
      <xdr:colOff>88900</xdr:colOff>
      <xdr:row>90</xdr:row>
      <xdr:rowOff>26741</xdr:rowOff>
    </xdr:to>
    <xdr:cxnSp macro="">
      <xdr:nvCxnSpPr>
        <xdr:cNvPr id="457" name="直線コネクタ 456"/>
        <xdr:cNvCxnSpPr/>
      </xdr:nvCxnSpPr>
      <xdr:spPr>
        <a:xfrm>
          <a:off x="10388600" y="15457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140</xdr:rowOff>
    </xdr:from>
    <xdr:to>
      <xdr:col>55</xdr:col>
      <xdr:colOff>0</xdr:colOff>
      <xdr:row>97</xdr:row>
      <xdr:rowOff>23533</xdr:rowOff>
    </xdr:to>
    <xdr:cxnSp macro="">
      <xdr:nvCxnSpPr>
        <xdr:cNvPr id="458" name="直線コネクタ 457"/>
        <xdr:cNvCxnSpPr/>
      </xdr:nvCxnSpPr>
      <xdr:spPr>
        <a:xfrm>
          <a:off x="9639300" y="16630790"/>
          <a:ext cx="838200" cy="23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149017</xdr:rowOff>
    </xdr:from>
    <xdr:ext cx="534377" cy="259045"/>
    <xdr:sp macro="" textlink="">
      <xdr:nvSpPr>
        <xdr:cNvPr id="459" name="土木費平均値テキスト"/>
        <xdr:cNvSpPr txBox="1"/>
      </xdr:nvSpPr>
      <xdr:spPr>
        <a:xfrm>
          <a:off x="10528300" y="16779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170590</xdr:rowOff>
    </xdr:from>
    <xdr:to>
      <xdr:col>55</xdr:col>
      <xdr:colOff>50800</xdr:colOff>
      <xdr:row>98</xdr:row>
      <xdr:rowOff>100740</xdr:rowOff>
    </xdr:to>
    <xdr:sp macro="" textlink="">
      <xdr:nvSpPr>
        <xdr:cNvPr id="460" name="フローチャート: 判断 459"/>
        <xdr:cNvSpPr/>
      </xdr:nvSpPr>
      <xdr:spPr>
        <a:xfrm>
          <a:off x="104267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140</xdr:rowOff>
    </xdr:from>
    <xdr:to>
      <xdr:col>50</xdr:col>
      <xdr:colOff>114300</xdr:colOff>
      <xdr:row>97</xdr:row>
      <xdr:rowOff>1515</xdr:rowOff>
    </xdr:to>
    <xdr:cxnSp macro="">
      <xdr:nvCxnSpPr>
        <xdr:cNvPr id="461" name="直線コネクタ 460"/>
        <xdr:cNvCxnSpPr/>
      </xdr:nvCxnSpPr>
      <xdr:spPr>
        <a:xfrm flipV="1">
          <a:off x="8750300" y="16630790"/>
          <a:ext cx="889000" cy="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166002</xdr:rowOff>
    </xdr:from>
    <xdr:to>
      <xdr:col>50</xdr:col>
      <xdr:colOff>165100</xdr:colOff>
      <xdr:row>98</xdr:row>
      <xdr:rowOff>96152</xdr:rowOff>
    </xdr:to>
    <xdr:sp macro="" textlink="">
      <xdr:nvSpPr>
        <xdr:cNvPr id="462" name="フローチャート: 判断 461"/>
        <xdr:cNvSpPr/>
      </xdr:nvSpPr>
      <xdr:spPr>
        <a:xfrm>
          <a:off x="9588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87279</xdr:rowOff>
    </xdr:from>
    <xdr:ext cx="534377" cy="259045"/>
    <xdr:sp macro="" textlink="">
      <xdr:nvSpPr>
        <xdr:cNvPr id="463" name="テキスト ボックス 462"/>
        <xdr:cNvSpPr txBox="1"/>
      </xdr:nvSpPr>
      <xdr:spPr>
        <a:xfrm>
          <a:off x="9372111" y="1688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1515</xdr:rowOff>
    </xdr:from>
    <xdr:to>
      <xdr:col>45</xdr:col>
      <xdr:colOff>177800</xdr:colOff>
      <xdr:row>97</xdr:row>
      <xdr:rowOff>30345</xdr:rowOff>
    </xdr:to>
    <xdr:cxnSp macro="">
      <xdr:nvCxnSpPr>
        <xdr:cNvPr id="464" name="直線コネクタ 463"/>
        <xdr:cNvCxnSpPr/>
      </xdr:nvCxnSpPr>
      <xdr:spPr>
        <a:xfrm flipV="1">
          <a:off x="7861300" y="16632165"/>
          <a:ext cx="889000" cy="28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166334</xdr:rowOff>
    </xdr:from>
    <xdr:to>
      <xdr:col>46</xdr:col>
      <xdr:colOff>38100</xdr:colOff>
      <xdr:row>98</xdr:row>
      <xdr:rowOff>96484</xdr:rowOff>
    </xdr:to>
    <xdr:sp macro="" textlink="">
      <xdr:nvSpPr>
        <xdr:cNvPr id="465" name="フローチャート: 判断 464"/>
        <xdr:cNvSpPr/>
      </xdr:nvSpPr>
      <xdr:spPr>
        <a:xfrm>
          <a:off x="8699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87611</xdr:rowOff>
    </xdr:from>
    <xdr:ext cx="534377" cy="259045"/>
    <xdr:sp macro="" textlink="">
      <xdr:nvSpPr>
        <xdr:cNvPr id="466" name="テキスト ボックス 465"/>
        <xdr:cNvSpPr txBox="1"/>
      </xdr:nvSpPr>
      <xdr:spPr>
        <a:xfrm>
          <a:off x="8483111" y="1688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15315</xdr:rowOff>
    </xdr:from>
    <xdr:to>
      <xdr:col>41</xdr:col>
      <xdr:colOff>50800</xdr:colOff>
      <xdr:row>97</xdr:row>
      <xdr:rowOff>30345</xdr:rowOff>
    </xdr:to>
    <xdr:cxnSp macro="">
      <xdr:nvCxnSpPr>
        <xdr:cNvPr id="467" name="直線コネクタ 466"/>
        <xdr:cNvCxnSpPr/>
      </xdr:nvCxnSpPr>
      <xdr:spPr>
        <a:xfrm>
          <a:off x="6972300" y="16645965"/>
          <a:ext cx="889000" cy="1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1178</xdr:rowOff>
    </xdr:from>
    <xdr:to>
      <xdr:col>41</xdr:col>
      <xdr:colOff>101600</xdr:colOff>
      <xdr:row>98</xdr:row>
      <xdr:rowOff>102778</xdr:rowOff>
    </xdr:to>
    <xdr:sp macro="" textlink="">
      <xdr:nvSpPr>
        <xdr:cNvPr id="468" name="フローチャート: 判断 467"/>
        <xdr:cNvSpPr/>
      </xdr:nvSpPr>
      <xdr:spPr>
        <a:xfrm>
          <a:off x="7810500"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93905</xdr:rowOff>
    </xdr:from>
    <xdr:ext cx="534377" cy="259045"/>
    <xdr:sp macro="" textlink="">
      <xdr:nvSpPr>
        <xdr:cNvPr id="469" name="テキスト ボックス 468"/>
        <xdr:cNvSpPr txBox="1"/>
      </xdr:nvSpPr>
      <xdr:spPr>
        <a:xfrm>
          <a:off x="7594111" y="1689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156908</xdr:rowOff>
    </xdr:from>
    <xdr:to>
      <xdr:col>36</xdr:col>
      <xdr:colOff>165100</xdr:colOff>
      <xdr:row>98</xdr:row>
      <xdr:rowOff>87058</xdr:rowOff>
    </xdr:to>
    <xdr:sp macro="" textlink="">
      <xdr:nvSpPr>
        <xdr:cNvPr id="470" name="フローチャート: 判断 469"/>
        <xdr:cNvSpPr/>
      </xdr:nvSpPr>
      <xdr:spPr>
        <a:xfrm>
          <a:off x="6921500" y="16787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78185</xdr:rowOff>
    </xdr:from>
    <xdr:ext cx="534377" cy="259045"/>
    <xdr:sp macro="" textlink="">
      <xdr:nvSpPr>
        <xdr:cNvPr id="471" name="テキスト ボックス 470"/>
        <xdr:cNvSpPr txBox="1"/>
      </xdr:nvSpPr>
      <xdr:spPr>
        <a:xfrm>
          <a:off x="6705111" y="1688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144183</xdr:rowOff>
    </xdr:from>
    <xdr:to>
      <xdr:col>55</xdr:col>
      <xdr:colOff>50800</xdr:colOff>
      <xdr:row>97</xdr:row>
      <xdr:rowOff>74333</xdr:rowOff>
    </xdr:to>
    <xdr:sp macro="" textlink="">
      <xdr:nvSpPr>
        <xdr:cNvPr id="477" name="楕円 476"/>
        <xdr:cNvSpPr/>
      </xdr:nvSpPr>
      <xdr:spPr>
        <a:xfrm>
          <a:off x="10426700" y="1660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167060</xdr:rowOff>
    </xdr:from>
    <xdr:ext cx="534377" cy="259045"/>
    <xdr:sp macro="" textlink="">
      <xdr:nvSpPr>
        <xdr:cNvPr id="478" name="土木費該当値テキスト"/>
        <xdr:cNvSpPr txBox="1"/>
      </xdr:nvSpPr>
      <xdr:spPr>
        <a:xfrm>
          <a:off x="10528300" y="1645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120790</xdr:rowOff>
    </xdr:from>
    <xdr:to>
      <xdr:col>50</xdr:col>
      <xdr:colOff>165100</xdr:colOff>
      <xdr:row>97</xdr:row>
      <xdr:rowOff>50940</xdr:rowOff>
    </xdr:to>
    <xdr:sp macro="" textlink="">
      <xdr:nvSpPr>
        <xdr:cNvPr id="479" name="楕円 478"/>
        <xdr:cNvSpPr/>
      </xdr:nvSpPr>
      <xdr:spPr>
        <a:xfrm>
          <a:off x="9588500" y="1657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67467</xdr:rowOff>
    </xdr:from>
    <xdr:ext cx="599010" cy="259045"/>
    <xdr:sp macro="" textlink="">
      <xdr:nvSpPr>
        <xdr:cNvPr id="480" name="テキスト ボックス 479"/>
        <xdr:cNvSpPr txBox="1"/>
      </xdr:nvSpPr>
      <xdr:spPr>
        <a:xfrm>
          <a:off x="9339795" y="16355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122165</xdr:rowOff>
    </xdr:from>
    <xdr:to>
      <xdr:col>46</xdr:col>
      <xdr:colOff>38100</xdr:colOff>
      <xdr:row>97</xdr:row>
      <xdr:rowOff>52315</xdr:rowOff>
    </xdr:to>
    <xdr:sp macro="" textlink="">
      <xdr:nvSpPr>
        <xdr:cNvPr id="481" name="楕円 480"/>
        <xdr:cNvSpPr/>
      </xdr:nvSpPr>
      <xdr:spPr>
        <a:xfrm>
          <a:off x="8699500" y="1658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68842</xdr:rowOff>
    </xdr:from>
    <xdr:ext cx="599010" cy="259045"/>
    <xdr:sp macro="" textlink="">
      <xdr:nvSpPr>
        <xdr:cNvPr id="482" name="テキスト ボックス 481"/>
        <xdr:cNvSpPr txBox="1"/>
      </xdr:nvSpPr>
      <xdr:spPr>
        <a:xfrm>
          <a:off x="8450795" y="16356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150995</xdr:rowOff>
    </xdr:from>
    <xdr:to>
      <xdr:col>41</xdr:col>
      <xdr:colOff>101600</xdr:colOff>
      <xdr:row>97</xdr:row>
      <xdr:rowOff>81145</xdr:rowOff>
    </xdr:to>
    <xdr:sp macro="" textlink="">
      <xdr:nvSpPr>
        <xdr:cNvPr id="483" name="楕円 482"/>
        <xdr:cNvSpPr/>
      </xdr:nvSpPr>
      <xdr:spPr>
        <a:xfrm>
          <a:off x="7810500" y="1661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97672</xdr:rowOff>
    </xdr:from>
    <xdr:ext cx="534377" cy="259045"/>
    <xdr:sp macro="" textlink="">
      <xdr:nvSpPr>
        <xdr:cNvPr id="484" name="テキスト ボックス 483"/>
        <xdr:cNvSpPr txBox="1"/>
      </xdr:nvSpPr>
      <xdr:spPr>
        <a:xfrm>
          <a:off x="7594111" y="1638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135965</xdr:rowOff>
    </xdr:from>
    <xdr:to>
      <xdr:col>36</xdr:col>
      <xdr:colOff>165100</xdr:colOff>
      <xdr:row>97</xdr:row>
      <xdr:rowOff>66115</xdr:rowOff>
    </xdr:to>
    <xdr:sp macro="" textlink="">
      <xdr:nvSpPr>
        <xdr:cNvPr id="485" name="楕円 484"/>
        <xdr:cNvSpPr/>
      </xdr:nvSpPr>
      <xdr:spPr>
        <a:xfrm>
          <a:off x="6921500" y="1659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82642</xdr:rowOff>
    </xdr:from>
    <xdr:ext cx="534377" cy="259045"/>
    <xdr:sp macro="" textlink="">
      <xdr:nvSpPr>
        <xdr:cNvPr id="486" name="テキスト ボックス 485"/>
        <xdr:cNvSpPr txBox="1"/>
      </xdr:nvSpPr>
      <xdr:spPr>
        <a:xfrm>
          <a:off x="6705111" y="16370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132659</xdr:rowOff>
    </xdr:from>
    <xdr:to>
      <xdr:col>85</xdr:col>
      <xdr:colOff>126364</xdr:colOff>
      <xdr:row>38</xdr:row>
      <xdr:rowOff>166721</xdr:rowOff>
    </xdr:to>
    <xdr:cxnSp macro="">
      <xdr:nvCxnSpPr>
        <xdr:cNvPr id="509" name="直線コネクタ 508"/>
        <xdr:cNvCxnSpPr/>
      </xdr:nvCxnSpPr>
      <xdr:spPr>
        <a:xfrm flipV="1">
          <a:off x="16317595" y="5447609"/>
          <a:ext cx="1269" cy="1234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170548</xdr:rowOff>
    </xdr:from>
    <xdr:ext cx="469744" cy="259045"/>
    <xdr:sp macro="" textlink="">
      <xdr:nvSpPr>
        <xdr:cNvPr id="510" name="消防費最小値テキスト"/>
        <xdr:cNvSpPr txBox="1"/>
      </xdr:nvSpPr>
      <xdr:spPr>
        <a:xfrm>
          <a:off x="16370300" y="6685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166721</xdr:rowOff>
    </xdr:from>
    <xdr:to>
      <xdr:col>86</xdr:col>
      <xdr:colOff>25400</xdr:colOff>
      <xdr:row>38</xdr:row>
      <xdr:rowOff>166721</xdr:rowOff>
    </xdr:to>
    <xdr:cxnSp macro="">
      <xdr:nvCxnSpPr>
        <xdr:cNvPr id="511" name="直線コネクタ 510"/>
        <xdr:cNvCxnSpPr/>
      </xdr:nvCxnSpPr>
      <xdr:spPr>
        <a:xfrm>
          <a:off x="16230600" y="668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79336</xdr:rowOff>
    </xdr:from>
    <xdr:ext cx="534377" cy="259045"/>
    <xdr:sp macro="" textlink="">
      <xdr:nvSpPr>
        <xdr:cNvPr id="512" name="消防費最大値テキスト"/>
        <xdr:cNvSpPr txBox="1"/>
      </xdr:nvSpPr>
      <xdr:spPr>
        <a:xfrm>
          <a:off x="16370300" y="522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132659</xdr:rowOff>
    </xdr:from>
    <xdr:to>
      <xdr:col>86</xdr:col>
      <xdr:colOff>25400</xdr:colOff>
      <xdr:row>31</xdr:row>
      <xdr:rowOff>132659</xdr:rowOff>
    </xdr:to>
    <xdr:cxnSp macro="">
      <xdr:nvCxnSpPr>
        <xdr:cNvPr id="513" name="直線コネクタ 512"/>
        <xdr:cNvCxnSpPr/>
      </xdr:nvCxnSpPr>
      <xdr:spPr>
        <a:xfrm>
          <a:off x="16230600" y="544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143037</xdr:rowOff>
    </xdr:from>
    <xdr:to>
      <xdr:col>85</xdr:col>
      <xdr:colOff>127000</xdr:colOff>
      <xdr:row>35</xdr:row>
      <xdr:rowOff>87854</xdr:rowOff>
    </xdr:to>
    <xdr:cxnSp macro="">
      <xdr:nvCxnSpPr>
        <xdr:cNvPr id="514" name="直線コネクタ 513"/>
        <xdr:cNvCxnSpPr/>
      </xdr:nvCxnSpPr>
      <xdr:spPr>
        <a:xfrm>
          <a:off x="15481300" y="5972337"/>
          <a:ext cx="838200" cy="116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136776</xdr:rowOff>
    </xdr:from>
    <xdr:ext cx="534377" cy="259045"/>
    <xdr:sp macro="" textlink="">
      <xdr:nvSpPr>
        <xdr:cNvPr id="515" name="消防費平均値テキスト"/>
        <xdr:cNvSpPr txBox="1"/>
      </xdr:nvSpPr>
      <xdr:spPr>
        <a:xfrm>
          <a:off x="16370300" y="6308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158349</xdr:rowOff>
    </xdr:from>
    <xdr:to>
      <xdr:col>85</xdr:col>
      <xdr:colOff>177800</xdr:colOff>
      <xdr:row>37</xdr:row>
      <xdr:rowOff>88499</xdr:rowOff>
    </xdr:to>
    <xdr:sp macro="" textlink="">
      <xdr:nvSpPr>
        <xdr:cNvPr id="516" name="フローチャート: 判断 515"/>
        <xdr:cNvSpPr/>
      </xdr:nvSpPr>
      <xdr:spPr>
        <a:xfrm>
          <a:off x="162687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127173</xdr:rowOff>
    </xdr:from>
    <xdr:to>
      <xdr:col>81</xdr:col>
      <xdr:colOff>50800</xdr:colOff>
      <xdr:row>34</xdr:row>
      <xdr:rowOff>143037</xdr:rowOff>
    </xdr:to>
    <xdr:cxnSp macro="">
      <xdr:nvCxnSpPr>
        <xdr:cNvPr id="517" name="直線コネクタ 516"/>
        <xdr:cNvCxnSpPr/>
      </xdr:nvCxnSpPr>
      <xdr:spPr>
        <a:xfrm>
          <a:off x="14592300" y="5956473"/>
          <a:ext cx="889000" cy="15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158669</xdr:rowOff>
    </xdr:from>
    <xdr:to>
      <xdr:col>81</xdr:col>
      <xdr:colOff>101600</xdr:colOff>
      <xdr:row>37</xdr:row>
      <xdr:rowOff>88819</xdr:rowOff>
    </xdr:to>
    <xdr:sp macro="" textlink="">
      <xdr:nvSpPr>
        <xdr:cNvPr id="518" name="フローチャート: 判断 517"/>
        <xdr:cNvSpPr/>
      </xdr:nvSpPr>
      <xdr:spPr>
        <a:xfrm>
          <a:off x="15430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79946</xdr:rowOff>
    </xdr:from>
    <xdr:ext cx="534377" cy="259045"/>
    <xdr:sp macro="" textlink="">
      <xdr:nvSpPr>
        <xdr:cNvPr id="519" name="テキスト ボックス 518"/>
        <xdr:cNvSpPr txBox="1"/>
      </xdr:nvSpPr>
      <xdr:spPr>
        <a:xfrm>
          <a:off x="15214111" y="64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102850</xdr:rowOff>
    </xdr:from>
    <xdr:to>
      <xdr:col>76</xdr:col>
      <xdr:colOff>114300</xdr:colOff>
      <xdr:row>34</xdr:row>
      <xdr:rowOff>127173</xdr:rowOff>
    </xdr:to>
    <xdr:cxnSp macro="">
      <xdr:nvCxnSpPr>
        <xdr:cNvPr id="520" name="直線コネクタ 519"/>
        <xdr:cNvCxnSpPr/>
      </xdr:nvCxnSpPr>
      <xdr:spPr>
        <a:xfrm>
          <a:off x="13703300" y="5932150"/>
          <a:ext cx="889000" cy="2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166898</xdr:rowOff>
    </xdr:from>
    <xdr:to>
      <xdr:col>76</xdr:col>
      <xdr:colOff>165100</xdr:colOff>
      <xdr:row>37</xdr:row>
      <xdr:rowOff>97048</xdr:rowOff>
    </xdr:to>
    <xdr:sp macro="" textlink="">
      <xdr:nvSpPr>
        <xdr:cNvPr id="521" name="フローチャート: 判断 520"/>
        <xdr:cNvSpPr/>
      </xdr:nvSpPr>
      <xdr:spPr>
        <a:xfrm>
          <a:off x="14541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88175</xdr:rowOff>
    </xdr:from>
    <xdr:ext cx="534377" cy="259045"/>
    <xdr:sp macro="" textlink="">
      <xdr:nvSpPr>
        <xdr:cNvPr id="522" name="テキスト ボックス 521"/>
        <xdr:cNvSpPr txBox="1"/>
      </xdr:nvSpPr>
      <xdr:spPr>
        <a:xfrm>
          <a:off x="14325111" y="643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20554</xdr:rowOff>
    </xdr:from>
    <xdr:to>
      <xdr:col>71</xdr:col>
      <xdr:colOff>177800</xdr:colOff>
      <xdr:row>34</xdr:row>
      <xdr:rowOff>102850</xdr:rowOff>
    </xdr:to>
    <xdr:cxnSp macro="">
      <xdr:nvCxnSpPr>
        <xdr:cNvPr id="523" name="直線コネクタ 522"/>
        <xdr:cNvCxnSpPr/>
      </xdr:nvCxnSpPr>
      <xdr:spPr>
        <a:xfrm>
          <a:off x="12814300" y="5335504"/>
          <a:ext cx="889000" cy="596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149525</xdr:rowOff>
    </xdr:from>
    <xdr:to>
      <xdr:col>72</xdr:col>
      <xdr:colOff>38100</xdr:colOff>
      <xdr:row>37</xdr:row>
      <xdr:rowOff>79675</xdr:rowOff>
    </xdr:to>
    <xdr:sp macro="" textlink="">
      <xdr:nvSpPr>
        <xdr:cNvPr id="524" name="フローチャート: 判断 523"/>
        <xdr:cNvSpPr/>
      </xdr:nvSpPr>
      <xdr:spPr>
        <a:xfrm>
          <a:off x="13652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70802</xdr:rowOff>
    </xdr:from>
    <xdr:ext cx="534377" cy="259045"/>
    <xdr:sp macro="" textlink="">
      <xdr:nvSpPr>
        <xdr:cNvPr id="525" name="テキスト ボックス 524"/>
        <xdr:cNvSpPr txBox="1"/>
      </xdr:nvSpPr>
      <xdr:spPr>
        <a:xfrm>
          <a:off x="13436111" y="64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151719</xdr:rowOff>
    </xdr:from>
    <xdr:to>
      <xdr:col>67</xdr:col>
      <xdr:colOff>101600</xdr:colOff>
      <xdr:row>36</xdr:row>
      <xdr:rowOff>81869</xdr:rowOff>
    </xdr:to>
    <xdr:sp macro="" textlink="">
      <xdr:nvSpPr>
        <xdr:cNvPr id="526" name="フローチャート: 判断 525"/>
        <xdr:cNvSpPr/>
      </xdr:nvSpPr>
      <xdr:spPr>
        <a:xfrm>
          <a:off x="12763500" y="61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72996</xdr:rowOff>
    </xdr:from>
    <xdr:ext cx="534377" cy="259045"/>
    <xdr:sp macro="" textlink="">
      <xdr:nvSpPr>
        <xdr:cNvPr id="527" name="テキスト ボックス 526"/>
        <xdr:cNvSpPr txBox="1"/>
      </xdr:nvSpPr>
      <xdr:spPr>
        <a:xfrm>
          <a:off x="12547111" y="624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37054</xdr:rowOff>
    </xdr:from>
    <xdr:to>
      <xdr:col>85</xdr:col>
      <xdr:colOff>177800</xdr:colOff>
      <xdr:row>35</xdr:row>
      <xdr:rowOff>138654</xdr:rowOff>
    </xdr:to>
    <xdr:sp macro="" textlink="">
      <xdr:nvSpPr>
        <xdr:cNvPr id="533" name="楕円 532"/>
        <xdr:cNvSpPr/>
      </xdr:nvSpPr>
      <xdr:spPr>
        <a:xfrm>
          <a:off x="16268700" y="603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59931</xdr:rowOff>
    </xdr:from>
    <xdr:ext cx="534377" cy="259045"/>
    <xdr:sp macro="" textlink="">
      <xdr:nvSpPr>
        <xdr:cNvPr id="534" name="消防費該当値テキスト"/>
        <xdr:cNvSpPr txBox="1"/>
      </xdr:nvSpPr>
      <xdr:spPr>
        <a:xfrm>
          <a:off x="16370300" y="5889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92237</xdr:rowOff>
    </xdr:from>
    <xdr:to>
      <xdr:col>81</xdr:col>
      <xdr:colOff>101600</xdr:colOff>
      <xdr:row>35</xdr:row>
      <xdr:rowOff>22387</xdr:rowOff>
    </xdr:to>
    <xdr:sp macro="" textlink="">
      <xdr:nvSpPr>
        <xdr:cNvPr id="535" name="楕円 534"/>
        <xdr:cNvSpPr/>
      </xdr:nvSpPr>
      <xdr:spPr>
        <a:xfrm>
          <a:off x="15430500" y="592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38914</xdr:rowOff>
    </xdr:from>
    <xdr:ext cx="534377" cy="259045"/>
    <xdr:sp macro="" textlink="">
      <xdr:nvSpPr>
        <xdr:cNvPr id="536" name="テキスト ボックス 535"/>
        <xdr:cNvSpPr txBox="1"/>
      </xdr:nvSpPr>
      <xdr:spPr>
        <a:xfrm>
          <a:off x="15214111" y="569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76373</xdr:rowOff>
    </xdr:from>
    <xdr:to>
      <xdr:col>76</xdr:col>
      <xdr:colOff>165100</xdr:colOff>
      <xdr:row>35</xdr:row>
      <xdr:rowOff>6523</xdr:rowOff>
    </xdr:to>
    <xdr:sp macro="" textlink="">
      <xdr:nvSpPr>
        <xdr:cNvPr id="537" name="楕円 536"/>
        <xdr:cNvSpPr/>
      </xdr:nvSpPr>
      <xdr:spPr>
        <a:xfrm>
          <a:off x="14541500" y="590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23050</xdr:rowOff>
    </xdr:from>
    <xdr:ext cx="534377" cy="259045"/>
    <xdr:sp macro="" textlink="">
      <xdr:nvSpPr>
        <xdr:cNvPr id="538" name="テキスト ボックス 537"/>
        <xdr:cNvSpPr txBox="1"/>
      </xdr:nvSpPr>
      <xdr:spPr>
        <a:xfrm>
          <a:off x="14325111" y="568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52050</xdr:rowOff>
    </xdr:from>
    <xdr:to>
      <xdr:col>72</xdr:col>
      <xdr:colOff>38100</xdr:colOff>
      <xdr:row>34</xdr:row>
      <xdr:rowOff>153650</xdr:rowOff>
    </xdr:to>
    <xdr:sp macro="" textlink="">
      <xdr:nvSpPr>
        <xdr:cNvPr id="539" name="楕円 538"/>
        <xdr:cNvSpPr/>
      </xdr:nvSpPr>
      <xdr:spPr>
        <a:xfrm>
          <a:off x="13652500" y="588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170177</xdr:rowOff>
    </xdr:from>
    <xdr:ext cx="534377" cy="259045"/>
    <xdr:sp macro="" textlink="">
      <xdr:nvSpPr>
        <xdr:cNvPr id="540" name="テキスト ボックス 539"/>
        <xdr:cNvSpPr txBox="1"/>
      </xdr:nvSpPr>
      <xdr:spPr>
        <a:xfrm>
          <a:off x="13436111" y="565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141204</xdr:rowOff>
    </xdr:from>
    <xdr:to>
      <xdr:col>67</xdr:col>
      <xdr:colOff>101600</xdr:colOff>
      <xdr:row>31</xdr:row>
      <xdr:rowOff>71354</xdr:rowOff>
    </xdr:to>
    <xdr:sp macro="" textlink="">
      <xdr:nvSpPr>
        <xdr:cNvPr id="541" name="楕円 540"/>
        <xdr:cNvSpPr/>
      </xdr:nvSpPr>
      <xdr:spPr>
        <a:xfrm>
          <a:off x="12763500" y="528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29</xdr:row>
      <xdr:rowOff>87881</xdr:rowOff>
    </xdr:from>
    <xdr:ext cx="534377" cy="259045"/>
    <xdr:sp macro="" textlink="">
      <xdr:nvSpPr>
        <xdr:cNvPr id="542" name="テキスト ボックス 541"/>
        <xdr:cNvSpPr txBox="1"/>
      </xdr:nvSpPr>
      <xdr:spPr>
        <a:xfrm>
          <a:off x="12547111" y="505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5" name="テキスト ボックス 55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7" name="テキスト ボックス 55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9" name="テキスト ボックス 55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12019</xdr:rowOff>
    </xdr:from>
    <xdr:to>
      <xdr:col>85</xdr:col>
      <xdr:colOff>126364</xdr:colOff>
      <xdr:row>59</xdr:row>
      <xdr:rowOff>9139</xdr:rowOff>
    </xdr:to>
    <xdr:cxnSp macro="">
      <xdr:nvCxnSpPr>
        <xdr:cNvPr id="565" name="直線コネクタ 564"/>
        <xdr:cNvCxnSpPr/>
      </xdr:nvCxnSpPr>
      <xdr:spPr>
        <a:xfrm flipV="1">
          <a:off x="16317595" y="8584519"/>
          <a:ext cx="1269" cy="154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12966</xdr:rowOff>
    </xdr:from>
    <xdr:ext cx="534377" cy="259045"/>
    <xdr:sp macro="" textlink="">
      <xdr:nvSpPr>
        <xdr:cNvPr id="566" name="教育費最小値テキスト"/>
        <xdr:cNvSpPr txBox="1"/>
      </xdr:nvSpPr>
      <xdr:spPr>
        <a:xfrm>
          <a:off x="16370300" y="101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9139</xdr:rowOff>
    </xdr:from>
    <xdr:to>
      <xdr:col>86</xdr:col>
      <xdr:colOff>25400</xdr:colOff>
      <xdr:row>59</xdr:row>
      <xdr:rowOff>9139</xdr:rowOff>
    </xdr:to>
    <xdr:cxnSp macro="">
      <xdr:nvCxnSpPr>
        <xdr:cNvPr id="567" name="直線コネクタ 566"/>
        <xdr:cNvCxnSpPr/>
      </xdr:nvCxnSpPr>
      <xdr:spPr>
        <a:xfrm>
          <a:off x="16230600" y="1012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130146</xdr:rowOff>
    </xdr:from>
    <xdr:ext cx="599010" cy="259045"/>
    <xdr:sp macro="" textlink="">
      <xdr:nvSpPr>
        <xdr:cNvPr id="568" name="教育費最大値テキスト"/>
        <xdr:cNvSpPr txBox="1"/>
      </xdr:nvSpPr>
      <xdr:spPr>
        <a:xfrm>
          <a:off x="16370300" y="835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12019</xdr:rowOff>
    </xdr:from>
    <xdr:to>
      <xdr:col>86</xdr:col>
      <xdr:colOff>25400</xdr:colOff>
      <xdr:row>50</xdr:row>
      <xdr:rowOff>12019</xdr:rowOff>
    </xdr:to>
    <xdr:cxnSp macro="">
      <xdr:nvCxnSpPr>
        <xdr:cNvPr id="569" name="直線コネクタ 568"/>
        <xdr:cNvCxnSpPr/>
      </xdr:nvCxnSpPr>
      <xdr:spPr>
        <a:xfrm>
          <a:off x="16230600" y="8584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63516</xdr:rowOff>
    </xdr:from>
    <xdr:to>
      <xdr:col>85</xdr:col>
      <xdr:colOff>127000</xdr:colOff>
      <xdr:row>54</xdr:row>
      <xdr:rowOff>104373</xdr:rowOff>
    </xdr:to>
    <xdr:cxnSp macro="">
      <xdr:nvCxnSpPr>
        <xdr:cNvPr id="570" name="直線コネクタ 569"/>
        <xdr:cNvCxnSpPr/>
      </xdr:nvCxnSpPr>
      <xdr:spPr>
        <a:xfrm>
          <a:off x="15481300" y="9321816"/>
          <a:ext cx="838200" cy="40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143939</xdr:rowOff>
    </xdr:from>
    <xdr:ext cx="534377" cy="259045"/>
    <xdr:sp macro="" textlink="">
      <xdr:nvSpPr>
        <xdr:cNvPr id="571" name="教育費平均値テキスト"/>
        <xdr:cNvSpPr txBox="1"/>
      </xdr:nvSpPr>
      <xdr:spPr>
        <a:xfrm>
          <a:off x="16370300" y="9745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165512</xdr:rowOff>
    </xdr:from>
    <xdr:to>
      <xdr:col>85</xdr:col>
      <xdr:colOff>177800</xdr:colOff>
      <xdr:row>57</xdr:row>
      <xdr:rowOff>95662</xdr:rowOff>
    </xdr:to>
    <xdr:sp macro="" textlink="">
      <xdr:nvSpPr>
        <xdr:cNvPr id="572" name="フローチャート: 判断 571"/>
        <xdr:cNvSpPr/>
      </xdr:nvSpPr>
      <xdr:spPr>
        <a:xfrm>
          <a:off x="16268700" y="976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123896</xdr:rowOff>
    </xdr:from>
    <xdr:to>
      <xdr:col>81</xdr:col>
      <xdr:colOff>50800</xdr:colOff>
      <xdr:row>54</xdr:row>
      <xdr:rowOff>63516</xdr:rowOff>
    </xdr:to>
    <xdr:cxnSp macro="">
      <xdr:nvCxnSpPr>
        <xdr:cNvPr id="573" name="直線コネクタ 572"/>
        <xdr:cNvCxnSpPr/>
      </xdr:nvCxnSpPr>
      <xdr:spPr>
        <a:xfrm>
          <a:off x="14592300" y="9210746"/>
          <a:ext cx="889000" cy="11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10703</xdr:rowOff>
    </xdr:from>
    <xdr:to>
      <xdr:col>81</xdr:col>
      <xdr:colOff>101600</xdr:colOff>
      <xdr:row>57</xdr:row>
      <xdr:rowOff>112303</xdr:rowOff>
    </xdr:to>
    <xdr:sp macro="" textlink="">
      <xdr:nvSpPr>
        <xdr:cNvPr id="574" name="フローチャート: 判断 573"/>
        <xdr:cNvSpPr/>
      </xdr:nvSpPr>
      <xdr:spPr>
        <a:xfrm>
          <a:off x="15430500" y="978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103430</xdr:rowOff>
    </xdr:from>
    <xdr:ext cx="534377" cy="259045"/>
    <xdr:sp macro="" textlink="">
      <xdr:nvSpPr>
        <xdr:cNvPr id="575" name="テキスト ボックス 574"/>
        <xdr:cNvSpPr txBox="1"/>
      </xdr:nvSpPr>
      <xdr:spPr>
        <a:xfrm>
          <a:off x="15214111" y="987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123896</xdr:rowOff>
    </xdr:from>
    <xdr:to>
      <xdr:col>76</xdr:col>
      <xdr:colOff>114300</xdr:colOff>
      <xdr:row>55</xdr:row>
      <xdr:rowOff>91054</xdr:rowOff>
    </xdr:to>
    <xdr:cxnSp macro="">
      <xdr:nvCxnSpPr>
        <xdr:cNvPr id="576" name="直線コネクタ 575"/>
        <xdr:cNvCxnSpPr/>
      </xdr:nvCxnSpPr>
      <xdr:spPr>
        <a:xfrm flipV="1">
          <a:off x="13703300" y="9210746"/>
          <a:ext cx="889000" cy="3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24877</xdr:rowOff>
    </xdr:from>
    <xdr:to>
      <xdr:col>76</xdr:col>
      <xdr:colOff>165100</xdr:colOff>
      <xdr:row>57</xdr:row>
      <xdr:rowOff>126477</xdr:rowOff>
    </xdr:to>
    <xdr:sp macro="" textlink="">
      <xdr:nvSpPr>
        <xdr:cNvPr id="577" name="フローチャート: 判断 576"/>
        <xdr:cNvSpPr/>
      </xdr:nvSpPr>
      <xdr:spPr>
        <a:xfrm>
          <a:off x="145415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117604</xdr:rowOff>
    </xdr:from>
    <xdr:ext cx="534377" cy="259045"/>
    <xdr:sp macro="" textlink="">
      <xdr:nvSpPr>
        <xdr:cNvPr id="578" name="テキスト ボックス 577"/>
        <xdr:cNvSpPr txBox="1"/>
      </xdr:nvSpPr>
      <xdr:spPr>
        <a:xfrm>
          <a:off x="14325111" y="989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128590</xdr:rowOff>
    </xdr:from>
    <xdr:to>
      <xdr:col>71</xdr:col>
      <xdr:colOff>177800</xdr:colOff>
      <xdr:row>55</xdr:row>
      <xdr:rowOff>91054</xdr:rowOff>
    </xdr:to>
    <xdr:cxnSp macro="">
      <xdr:nvCxnSpPr>
        <xdr:cNvPr id="579" name="直線コネクタ 578"/>
        <xdr:cNvCxnSpPr/>
      </xdr:nvCxnSpPr>
      <xdr:spPr>
        <a:xfrm>
          <a:off x="12814300" y="9215440"/>
          <a:ext cx="889000" cy="30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523</xdr:rowOff>
    </xdr:from>
    <xdr:to>
      <xdr:col>72</xdr:col>
      <xdr:colOff>38100</xdr:colOff>
      <xdr:row>57</xdr:row>
      <xdr:rowOff>102123</xdr:rowOff>
    </xdr:to>
    <xdr:sp macro="" textlink="">
      <xdr:nvSpPr>
        <xdr:cNvPr id="580" name="フローチャート: 判断 579"/>
        <xdr:cNvSpPr/>
      </xdr:nvSpPr>
      <xdr:spPr>
        <a:xfrm>
          <a:off x="13652500" y="977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93250</xdr:rowOff>
    </xdr:from>
    <xdr:ext cx="534377" cy="259045"/>
    <xdr:sp macro="" textlink="">
      <xdr:nvSpPr>
        <xdr:cNvPr id="581" name="テキスト ボックス 580"/>
        <xdr:cNvSpPr txBox="1"/>
      </xdr:nvSpPr>
      <xdr:spPr>
        <a:xfrm>
          <a:off x="13436111" y="986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75824</xdr:rowOff>
    </xdr:from>
    <xdr:to>
      <xdr:col>67</xdr:col>
      <xdr:colOff>101600</xdr:colOff>
      <xdr:row>57</xdr:row>
      <xdr:rowOff>5974</xdr:rowOff>
    </xdr:to>
    <xdr:sp macro="" textlink="">
      <xdr:nvSpPr>
        <xdr:cNvPr id="582" name="フローチャート: 判断 581"/>
        <xdr:cNvSpPr/>
      </xdr:nvSpPr>
      <xdr:spPr>
        <a:xfrm>
          <a:off x="12763500" y="967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168551</xdr:rowOff>
    </xdr:from>
    <xdr:ext cx="534377" cy="259045"/>
    <xdr:sp macro="" textlink="">
      <xdr:nvSpPr>
        <xdr:cNvPr id="583" name="テキスト ボックス 582"/>
        <xdr:cNvSpPr txBox="1"/>
      </xdr:nvSpPr>
      <xdr:spPr>
        <a:xfrm>
          <a:off x="12547111" y="976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53573</xdr:rowOff>
    </xdr:from>
    <xdr:to>
      <xdr:col>85</xdr:col>
      <xdr:colOff>177800</xdr:colOff>
      <xdr:row>54</xdr:row>
      <xdr:rowOff>155173</xdr:rowOff>
    </xdr:to>
    <xdr:sp macro="" textlink="">
      <xdr:nvSpPr>
        <xdr:cNvPr id="589" name="楕円 588"/>
        <xdr:cNvSpPr/>
      </xdr:nvSpPr>
      <xdr:spPr>
        <a:xfrm>
          <a:off x="16268700" y="931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76450</xdr:rowOff>
    </xdr:from>
    <xdr:ext cx="534377" cy="259045"/>
    <xdr:sp macro="" textlink="">
      <xdr:nvSpPr>
        <xdr:cNvPr id="590" name="教育費該当値テキスト"/>
        <xdr:cNvSpPr txBox="1"/>
      </xdr:nvSpPr>
      <xdr:spPr>
        <a:xfrm>
          <a:off x="16370300" y="916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12716</xdr:rowOff>
    </xdr:from>
    <xdr:to>
      <xdr:col>81</xdr:col>
      <xdr:colOff>101600</xdr:colOff>
      <xdr:row>54</xdr:row>
      <xdr:rowOff>114316</xdr:rowOff>
    </xdr:to>
    <xdr:sp macro="" textlink="">
      <xdr:nvSpPr>
        <xdr:cNvPr id="591" name="楕円 590"/>
        <xdr:cNvSpPr/>
      </xdr:nvSpPr>
      <xdr:spPr>
        <a:xfrm>
          <a:off x="15430500" y="927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130843</xdr:rowOff>
    </xdr:from>
    <xdr:ext cx="534377" cy="259045"/>
    <xdr:sp macro="" textlink="">
      <xdr:nvSpPr>
        <xdr:cNvPr id="592" name="テキスト ボックス 591"/>
        <xdr:cNvSpPr txBox="1"/>
      </xdr:nvSpPr>
      <xdr:spPr>
        <a:xfrm>
          <a:off x="15214111" y="904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73096</xdr:rowOff>
    </xdr:from>
    <xdr:to>
      <xdr:col>76</xdr:col>
      <xdr:colOff>165100</xdr:colOff>
      <xdr:row>54</xdr:row>
      <xdr:rowOff>3246</xdr:rowOff>
    </xdr:to>
    <xdr:sp macro="" textlink="">
      <xdr:nvSpPr>
        <xdr:cNvPr id="593" name="楕円 592"/>
        <xdr:cNvSpPr/>
      </xdr:nvSpPr>
      <xdr:spPr>
        <a:xfrm>
          <a:off x="14541500" y="915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19773</xdr:rowOff>
    </xdr:from>
    <xdr:ext cx="534377" cy="259045"/>
    <xdr:sp macro="" textlink="">
      <xdr:nvSpPr>
        <xdr:cNvPr id="594" name="テキスト ボックス 593"/>
        <xdr:cNvSpPr txBox="1"/>
      </xdr:nvSpPr>
      <xdr:spPr>
        <a:xfrm>
          <a:off x="14325111" y="893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40254</xdr:rowOff>
    </xdr:from>
    <xdr:to>
      <xdr:col>72</xdr:col>
      <xdr:colOff>38100</xdr:colOff>
      <xdr:row>55</xdr:row>
      <xdr:rowOff>141854</xdr:rowOff>
    </xdr:to>
    <xdr:sp macro="" textlink="">
      <xdr:nvSpPr>
        <xdr:cNvPr id="595" name="楕円 594"/>
        <xdr:cNvSpPr/>
      </xdr:nvSpPr>
      <xdr:spPr>
        <a:xfrm>
          <a:off x="13652500" y="947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158381</xdr:rowOff>
    </xdr:from>
    <xdr:ext cx="534377" cy="259045"/>
    <xdr:sp macro="" textlink="">
      <xdr:nvSpPr>
        <xdr:cNvPr id="596" name="テキスト ボックス 595"/>
        <xdr:cNvSpPr txBox="1"/>
      </xdr:nvSpPr>
      <xdr:spPr>
        <a:xfrm>
          <a:off x="13436111" y="924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77790</xdr:rowOff>
    </xdr:from>
    <xdr:to>
      <xdr:col>67</xdr:col>
      <xdr:colOff>101600</xdr:colOff>
      <xdr:row>54</xdr:row>
      <xdr:rowOff>7940</xdr:rowOff>
    </xdr:to>
    <xdr:sp macro="" textlink="">
      <xdr:nvSpPr>
        <xdr:cNvPr id="597" name="楕円 596"/>
        <xdr:cNvSpPr/>
      </xdr:nvSpPr>
      <xdr:spPr>
        <a:xfrm>
          <a:off x="12763500" y="916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24467</xdr:rowOff>
    </xdr:from>
    <xdr:ext cx="534377" cy="259045"/>
    <xdr:sp macro="" textlink="">
      <xdr:nvSpPr>
        <xdr:cNvPr id="598" name="テキスト ボックス 597"/>
        <xdr:cNvSpPr txBox="1"/>
      </xdr:nvSpPr>
      <xdr:spPr>
        <a:xfrm>
          <a:off x="12547111" y="8939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43358</xdr:rowOff>
    </xdr:from>
    <xdr:to>
      <xdr:col>85</xdr:col>
      <xdr:colOff>126364</xdr:colOff>
      <xdr:row>79</xdr:row>
      <xdr:rowOff>44450</xdr:rowOff>
    </xdr:to>
    <xdr:cxnSp macro="">
      <xdr:nvCxnSpPr>
        <xdr:cNvPr id="622" name="直線コネクタ 621"/>
        <xdr:cNvCxnSpPr/>
      </xdr:nvCxnSpPr>
      <xdr:spPr>
        <a:xfrm flipV="1">
          <a:off x="16317595" y="12044858"/>
          <a:ext cx="1269" cy="1544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71429</xdr:rowOff>
    </xdr:from>
    <xdr:ext cx="249299" cy="259045"/>
    <xdr:sp macro="" textlink="">
      <xdr:nvSpPr>
        <xdr:cNvPr id="623" name="災害復旧費最小値テキスト"/>
        <xdr:cNvSpPr txBox="1"/>
      </xdr:nvSpPr>
      <xdr:spPr>
        <a:xfrm>
          <a:off x="16370300" y="136159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161485</xdr:rowOff>
    </xdr:from>
    <xdr:ext cx="599010" cy="259045"/>
    <xdr:sp macro="" textlink="">
      <xdr:nvSpPr>
        <xdr:cNvPr id="625" name="災害復旧費最大値テキスト"/>
        <xdr:cNvSpPr txBox="1"/>
      </xdr:nvSpPr>
      <xdr:spPr>
        <a:xfrm>
          <a:off x="16370300" y="11820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121,586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43358</xdr:rowOff>
    </xdr:from>
    <xdr:to>
      <xdr:col>86</xdr:col>
      <xdr:colOff>25400</xdr:colOff>
      <xdr:row>70</xdr:row>
      <xdr:rowOff>43358</xdr:rowOff>
    </xdr:to>
    <xdr:cxnSp macro="">
      <xdr:nvCxnSpPr>
        <xdr:cNvPr id="626" name="直線コネクタ 625"/>
        <xdr:cNvCxnSpPr/>
      </xdr:nvCxnSpPr>
      <xdr:spPr>
        <a:xfrm>
          <a:off x="16230600" y="120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145238</xdr:rowOff>
    </xdr:from>
    <xdr:to>
      <xdr:col>85</xdr:col>
      <xdr:colOff>127000</xdr:colOff>
      <xdr:row>78</xdr:row>
      <xdr:rowOff>147701</xdr:rowOff>
    </xdr:to>
    <xdr:cxnSp macro="">
      <xdr:nvCxnSpPr>
        <xdr:cNvPr id="627" name="直線コネクタ 626"/>
        <xdr:cNvCxnSpPr/>
      </xdr:nvCxnSpPr>
      <xdr:spPr>
        <a:xfrm flipV="1">
          <a:off x="15481300" y="13518338"/>
          <a:ext cx="838200" cy="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115879</xdr:rowOff>
    </xdr:from>
    <xdr:ext cx="469744" cy="259045"/>
    <xdr:sp macro="" textlink="">
      <xdr:nvSpPr>
        <xdr:cNvPr id="628" name="災害復旧費平均値テキスト"/>
        <xdr:cNvSpPr txBox="1"/>
      </xdr:nvSpPr>
      <xdr:spPr>
        <a:xfrm>
          <a:off x="16370300" y="134889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137452</xdr:rowOff>
    </xdr:from>
    <xdr:to>
      <xdr:col>85</xdr:col>
      <xdr:colOff>177800</xdr:colOff>
      <xdr:row>79</xdr:row>
      <xdr:rowOff>67602</xdr:rowOff>
    </xdr:to>
    <xdr:sp macro="" textlink="">
      <xdr:nvSpPr>
        <xdr:cNvPr id="629" name="フローチャート: 判断 628"/>
        <xdr:cNvSpPr/>
      </xdr:nvSpPr>
      <xdr:spPr>
        <a:xfrm>
          <a:off x="162687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147701</xdr:rowOff>
    </xdr:from>
    <xdr:to>
      <xdr:col>81</xdr:col>
      <xdr:colOff>50800</xdr:colOff>
      <xdr:row>79</xdr:row>
      <xdr:rowOff>32119</xdr:rowOff>
    </xdr:to>
    <xdr:cxnSp macro="">
      <xdr:nvCxnSpPr>
        <xdr:cNvPr id="630" name="直線コネクタ 629"/>
        <xdr:cNvCxnSpPr/>
      </xdr:nvCxnSpPr>
      <xdr:spPr>
        <a:xfrm flipV="1">
          <a:off x="14592300" y="13520801"/>
          <a:ext cx="889000" cy="5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148489</xdr:rowOff>
    </xdr:from>
    <xdr:to>
      <xdr:col>81</xdr:col>
      <xdr:colOff>101600</xdr:colOff>
      <xdr:row>79</xdr:row>
      <xdr:rowOff>78639</xdr:rowOff>
    </xdr:to>
    <xdr:sp macro="" textlink="">
      <xdr:nvSpPr>
        <xdr:cNvPr id="631" name="フローチャート: 判断 630"/>
        <xdr:cNvSpPr/>
      </xdr:nvSpPr>
      <xdr:spPr>
        <a:xfrm>
          <a:off x="15430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69766</xdr:rowOff>
    </xdr:from>
    <xdr:ext cx="469744" cy="259045"/>
    <xdr:sp macro="" textlink="">
      <xdr:nvSpPr>
        <xdr:cNvPr id="632" name="テキスト ボックス 631"/>
        <xdr:cNvSpPr txBox="1"/>
      </xdr:nvSpPr>
      <xdr:spPr>
        <a:xfrm>
          <a:off x="15246428" y="1361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32119</xdr:rowOff>
    </xdr:from>
    <xdr:to>
      <xdr:col>76</xdr:col>
      <xdr:colOff>114300</xdr:colOff>
      <xdr:row>79</xdr:row>
      <xdr:rowOff>34683</xdr:rowOff>
    </xdr:to>
    <xdr:cxnSp macro="">
      <xdr:nvCxnSpPr>
        <xdr:cNvPr id="633" name="直線コネクタ 632"/>
        <xdr:cNvCxnSpPr/>
      </xdr:nvCxnSpPr>
      <xdr:spPr>
        <a:xfrm flipV="1">
          <a:off x="13703300" y="13576669"/>
          <a:ext cx="889000" cy="2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135725</xdr:rowOff>
    </xdr:from>
    <xdr:to>
      <xdr:col>76</xdr:col>
      <xdr:colOff>165100</xdr:colOff>
      <xdr:row>79</xdr:row>
      <xdr:rowOff>65875</xdr:rowOff>
    </xdr:to>
    <xdr:sp macro="" textlink="">
      <xdr:nvSpPr>
        <xdr:cNvPr id="634" name="フローチャート: 判断 633"/>
        <xdr:cNvSpPr/>
      </xdr:nvSpPr>
      <xdr:spPr>
        <a:xfrm>
          <a:off x="14541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82402</xdr:rowOff>
    </xdr:from>
    <xdr:ext cx="469744" cy="259045"/>
    <xdr:sp macro="" textlink="">
      <xdr:nvSpPr>
        <xdr:cNvPr id="635" name="テキスト ボックス 634"/>
        <xdr:cNvSpPr txBox="1"/>
      </xdr:nvSpPr>
      <xdr:spPr>
        <a:xfrm>
          <a:off x="14357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116497</xdr:rowOff>
    </xdr:from>
    <xdr:to>
      <xdr:col>71</xdr:col>
      <xdr:colOff>177800</xdr:colOff>
      <xdr:row>79</xdr:row>
      <xdr:rowOff>34683</xdr:rowOff>
    </xdr:to>
    <xdr:cxnSp macro="">
      <xdr:nvCxnSpPr>
        <xdr:cNvPr id="636" name="直線コネクタ 635"/>
        <xdr:cNvCxnSpPr/>
      </xdr:nvCxnSpPr>
      <xdr:spPr>
        <a:xfrm>
          <a:off x="12814300" y="13489597"/>
          <a:ext cx="889000" cy="89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146774</xdr:rowOff>
    </xdr:from>
    <xdr:to>
      <xdr:col>72</xdr:col>
      <xdr:colOff>38100</xdr:colOff>
      <xdr:row>79</xdr:row>
      <xdr:rowOff>76924</xdr:rowOff>
    </xdr:to>
    <xdr:sp macro="" textlink="">
      <xdr:nvSpPr>
        <xdr:cNvPr id="637" name="フローチャート: 判断 636"/>
        <xdr:cNvSpPr/>
      </xdr:nvSpPr>
      <xdr:spPr>
        <a:xfrm>
          <a:off x="13652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93451</xdr:rowOff>
    </xdr:from>
    <xdr:ext cx="469744" cy="259045"/>
    <xdr:sp macro="" textlink="">
      <xdr:nvSpPr>
        <xdr:cNvPr id="638" name="テキスト ボックス 637"/>
        <xdr:cNvSpPr txBox="1"/>
      </xdr:nvSpPr>
      <xdr:spPr>
        <a:xfrm>
          <a:off x="13468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110719</xdr:rowOff>
    </xdr:from>
    <xdr:to>
      <xdr:col>67</xdr:col>
      <xdr:colOff>101600</xdr:colOff>
      <xdr:row>79</xdr:row>
      <xdr:rowOff>40869</xdr:rowOff>
    </xdr:to>
    <xdr:sp macro="" textlink="">
      <xdr:nvSpPr>
        <xdr:cNvPr id="639" name="フローチャート: 判断 638"/>
        <xdr:cNvSpPr/>
      </xdr:nvSpPr>
      <xdr:spPr>
        <a:xfrm>
          <a:off x="12763500" y="134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31996</xdr:rowOff>
    </xdr:from>
    <xdr:ext cx="469744" cy="259045"/>
    <xdr:sp macro="" textlink="">
      <xdr:nvSpPr>
        <xdr:cNvPr id="640" name="テキスト ボックス 639"/>
        <xdr:cNvSpPr txBox="1"/>
      </xdr:nvSpPr>
      <xdr:spPr>
        <a:xfrm>
          <a:off x="12579428" y="13576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94438</xdr:rowOff>
    </xdr:from>
    <xdr:to>
      <xdr:col>85</xdr:col>
      <xdr:colOff>177800</xdr:colOff>
      <xdr:row>79</xdr:row>
      <xdr:rowOff>24588</xdr:rowOff>
    </xdr:to>
    <xdr:sp macro="" textlink="">
      <xdr:nvSpPr>
        <xdr:cNvPr id="646" name="楕円 645"/>
        <xdr:cNvSpPr/>
      </xdr:nvSpPr>
      <xdr:spPr>
        <a:xfrm>
          <a:off x="16268700" y="1346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53815</xdr:rowOff>
    </xdr:from>
    <xdr:ext cx="469744" cy="259045"/>
    <xdr:sp macro="" textlink="">
      <xdr:nvSpPr>
        <xdr:cNvPr id="647" name="災害復旧費該当値テキスト"/>
        <xdr:cNvSpPr txBox="1"/>
      </xdr:nvSpPr>
      <xdr:spPr>
        <a:xfrm>
          <a:off x="16370300" y="1325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96901</xdr:rowOff>
    </xdr:from>
    <xdr:to>
      <xdr:col>81</xdr:col>
      <xdr:colOff>101600</xdr:colOff>
      <xdr:row>79</xdr:row>
      <xdr:rowOff>27051</xdr:rowOff>
    </xdr:to>
    <xdr:sp macro="" textlink="">
      <xdr:nvSpPr>
        <xdr:cNvPr id="648" name="楕円 647"/>
        <xdr:cNvSpPr/>
      </xdr:nvSpPr>
      <xdr:spPr>
        <a:xfrm>
          <a:off x="15430500" y="1347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43578</xdr:rowOff>
    </xdr:from>
    <xdr:ext cx="469744" cy="259045"/>
    <xdr:sp macro="" textlink="">
      <xdr:nvSpPr>
        <xdr:cNvPr id="649" name="テキスト ボックス 648"/>
        <xdr:cNvSpPr txBox="1"/>
      </xdr:nvSpPr>
      <xdr:spPr>
        <a:xfrm>
          <a:off x="15246428" y="13245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152769</xdr:rowOff>
    </xdr:from>
    <xdr:to>
      <xdr:col>76</xdr:col>
      <xdr:colOff>165100</xdr:colOff>
      <xdr:row>79</xdr:row>
      <xdr:rowOff>82919</xdr:rowOff>
    </xdr:to>
    <xdr:sp macro="" textlink="">
      <xdr:nvSpPr>
        <xdr:cNvPr id="650" name="楕円 649"/>
        <xdr:cNvSpPr/>
      </xdr:nvSpPr>
      <xdr:spPr>
        <a:xfrm>
          <a:off x="14541500" y="1352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74046</xdr:rowOff>
    </xdr:from>
    <xdr:ext cx="378565" cy="259045"/>
    <xdr:sp macro="" textlink="">
      <xdr:nvSpPr>
        <xdr:cNvPr id="651" name="テキスト ボックス 650"/>
        <xdr:cNvSpPr txBox="1"/>
      </xdr:nvSpPr>
      <xdr:spPr>
        <a:xfrm>
          <a:off x="14403017" y="136185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155333</xdr:rowOff>
    </xdr:from>
    <xdr:to>
      <xdr:col>72</xdr:col>
      <xdr:colOff>38100</xdr:colOff>
      <xdr:row>79</xdr:row>
      <xdr:rowOff>85483</xdr:rowOff>
    </xdr:to>
    <xdr:sp macro="" textlink="">
      <xdr:nvSpPr>
        <xdr:cNvPr id="652" name="楕円 651"/>
        <xdr:cNvSpPr/>
      </xdr:nvSpPr>
      <xdr:spPr>
        <a:xfrm>
          <a:off x="13652500" y="1352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76610</xdr:rowOff>
    </xdr:from>
    <xdr:ext cx="378565" cy="259045"/>
    <xdr:sp macro="" textlink="">
      <xdr:nvSpPr>
        <xdr:cNvPr id="653" name="テキスト ボックス 652"/>
        <xdr:cNvSpPr txBox="1"/>
      </xdr:nvSpPr>
      <xdr:spPr>
        <a:xfrm>
          <a:off x="13514017" y="136211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65697</xdr:rowOff>
    </xdr:from>
    <xdr:to>
      <xdr:col>67</xdr:col>
      <xdr:colOff>101600</xdr:colOff>
      <xdr:row>78</xdr:row>
      <xdr:rowOff>167297</xdr:rowOff>
    </xdr:to>
    <xdr:sp macro="" textlink="">
      <xdr:nvSpPr>
        <xdr:cNvPr id="654" name="楕円 653"/>
        <xdr:cNvSpPr/>
      </xdr:nvSpPr>
      <xdr:spPr>
        <a:xfrm>
          <a:off x="12763500" y="1343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12374</xdr:rowOff>
    </xdr:from>
    <xdr:ext cx="469744" cy="259045"/>
    <xdr:sp macro="" textlink="">
      <xdr:nvSpPr>
        <xdr:cNvPr id="655" name="テキスト ボックス 654"/>
        <xdr:cNvSpPr txBox="1"/>
      </xdr:nvSpPr>
      <xdr:spPr>
        <a:xfrm>
          <a:off x="12579428" y="13214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1" name="テキスト ボックス 67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3" name="テキスト ボックス 67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134759</xdr:rowOff>
    </xdr:from>
    <xdr:to>
      <xdr:col>85</xdr:col>
      <xdr:colOff>126364</xdr:colOff>
      <xdr:row>98</xdr:row>
      <xdr:rowOff>82575</xdr:rowOff>
    </xdr:to>
    <xdr:cxnSp macro="">
      <xdr:nvCxnSpPr>
        <xdr:cNvPr id="679" name="直線コネクタ 678"/>
        <xdr:cNvCxnSpPr/>
      </xdr:nvCxnSpPr>
      <xdr:spPr>
        <a:xfrm flipV="1">
          <a:off x="16317595" y="15736709"/>
          <a:ext cx="1269" cy="1147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86402</xdr:rowOff>
    </xdr:from>
    <xdr:ext cx="534377" cy="259045"/>
    <xdr:sp macro="" textlink="">
      <xdr:nvSpPr>
        <xdr:cNvPr id="680" name="公債費最小値テキスト"/>
        <xdr:cNvSpPr txBox="1"/>
      </xdr:nvSpPr>
      <xdr:spPr>
        <a:xfrm>
          <a:off x="16370300" y="16888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82575</xdr:rowOff>
    </xdr:from>
    <xdr:to>
      <xdr:col>86</xdr:col>
      <xdr:colOff>25400</xdr:colOff>
      <xdr:row>98</xdr:row>
      <xdr:rowOff>82575</xdr:rowOff>
    </xdr:to>
    <xdr:cxnSp macro="">
      <xdr:nvCxnSpPr>
        <xdr:cNvPr id="681" name="直線コネクタ 680"/>
        <xdr:cNvCxnSpPr/>
      </xdr:nvCxnSpPr>
      <xdr:spPr>
        <a:xfrm>
          <a:off x="16230600" y="16884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81436</xdr:rowOff>
    </xdr:from>
    <xdr:ext cx="599010" cy="259045"/>
    <xdr:sp macro="" textlink="">
      <xdr:nvSpPr>
        <xdr:cNvPr id="682" name="公債費最大値テキスト"/>
        <xdr:cNvSpPr txBox="1"/>
      </xdr:nvSpPr>
      <xdr:spPr>
        <a:xfrm>
          <a:off x="16370300" y="15511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100,889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134759</xdr:rowOff>
    </xdr:from>
    <xdr:to>
      <xdr:col>86</xdr:col>
      <xdr:colOff>25400</xdr:colOff>
      <xdr:row>91</xdr:row>
      <xdr:rowOff>134759</xdr:rowOff>
    </xdr:to>
    <xdr:cxnSp macro="">
      <xdr:nvCxnSpPr>
        <xdr:cNvPr id="683" name="直線コネクタ 682"/>
        <xdr:cNvCxnSpPr/>
      </xdr:nvCxnSpPr>
      <xdr:spPr>
        <a:xfrm>
          <a:off x="16230600" y="15736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115888</xdr:rowOff>
    </xdr:from>
    <xdr:to>
      <xdr:col>85</xdr:col>
      <xdr:colOff>127000</xdr:colOff>
      <xdr:row>91</xdr:row>
      <xdr:rowOff>134759</xdr:rowOff>
    </xdr:to>
    <xdr:cxnSp macro="">
      <xdr:nvCxnSpPr>
        <xdr:cNvPr id="684" name="直線コネクタ 683"/>
        <xdr:cNvCxnSpPr/>
      </xdr:nvCxnSpPr>
      <xdr:spPr>
        <a:xfrm>
          <a:off x="15481300" y="15546388"/>
          <a:ext cx="838200" cy="190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137710</xdr:rowOff>
    </xdr:from>
    <xdr:ext cx="534377" cy="259045"/>
    <xdr:sp macro="" textlink="">
      <xdr:nvSpPr>
        <xdr:cNvPr id="685" name="公債費平均値テキスト"/>
        <xdr:cNvSpPr txBox="1"/>
      </xdr:nvSpPr>
      <xdr:spPr>
        <a:xfrm>
          <a:off x="16370300" y="164254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159283</xdr:rowOff>
    </xdr:from>
    <xdr:to>
      <xdr:col>85</xdr:col>
      <xdr:colOff>177800</xdr:colOff>
      <xdr:row>96</xdr:row>
      <xdr:rowOff>89433</xdr:rowOff>
    </xdr:to>
    <xdr:sp macro="" textlink="">
      <xdr:nvSpPr>
        <xdr:cNvPr id="686" name="フローチャート: 判断 685"/>
        <xdr:cNvSpPr/>
      </xdr:nvSpPr>
      <xdr:spPr>
        <a:xfrm>
          <a:off x="16268700" y="1644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115888</xdr:rowOff>
    </xdr:from>
    <xdr:to>
      <xdr:col>81</xdr:col>
      <xdr:colOff>50800</xdr:colOff>
      <xdr:row>91</xdr:row>
      <xdr:rowOff>133286</xdr:rowOff>
    </xdr:to>
    <xdr:cxnSp macro="">
      <xdr:nvCxnSpPr>
        <xdr:cNvPr id="687" name="直線コネクタ 686"/>
        <xdr:cNvCxnSpPr/>
      </xdr:nvCxnSpPr>
      <xdr:spPr>
        <a:xfrm flipV="1">
          <a:off x="14592300" y="15546388"/>
          <a:ext cx="889000" cy="18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161443</xdr:rowOff>
    </xdr:from>
    <xdr:to>
      <xdr:col>81</xdr:col>
      <xdr:colOff>101600</xdr:colOff>
      <xdr:row>96</xdr:row>
      <xdr:rowOff>91593</xdr:rowOff>
    </xdr:to>
    <xdr:sp macro="" textlink="">
      <xdr:nvSpPr>
        <xdr:cNvPr id="688" name="フローチャート: 判断 687"/>
        <xdr:cNvSpPr/>
      </xdr:nvSpPr>
      <xdr:spPr>
        <a:xfrm>
          <a:off x="15430500" y="1644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82720</xdr:rowOff>
    </xdr:from>
    <xdr:ext cx="534377" cy="259045"/>
    <xdr:sp macro="" textlink="">
      <xdr:nvSpPr>
        <xdr:cNvPr id="689" name="テキスト ボックス 688"/>
        <xdr:cNvSpPr txBox="1"/>
      </xdr:nvSpPr>
      <xdr:spPr>
        <a:xfrm>
          <a:off x="15214111" y="1654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123850</xdr:rowOff>
    </xdr:from>
    <xdr:to>
      <xdr:col>76</xdr:col>
      <xdr:colOff>114300</xdr:colOff>
      <xdr:row>91</xdr:row>
      <xdr:rowOff>133286</xdr:rowOff>
    </xdr:to>
    <xdr:cxnSp macro="">
      <xdr:nvCxnSpPr>
        <xdr:cNvPr id="690" name="直線コネクタ 689"/>
        <xdr:cNvCxnSpPr/>
      </xdr:nvCxnSpPr>
      <xdr:spPr>
        <a:xfrm>
          <a:off x="13703300" y="15725800"/>
          <a:ext cx="889000" cy="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161582</xdr:rowOff>
    </xdr:from>
    <xdr:to>
      <xdr:col>76</xdr:col>
      <xdr:colOff>165100</xdr:colOff>
      <xdr:row>96</xdr:row>
      <xdr:rowOff>91732</xdr:rowOff>
    </xdr:to>
    <xdr:sp macro="" textlink="">
      <xdr:nvSpPr>
        <xdr:cNvPr id="691" name="フローチャート: 判断 690"/>
        <xdr:cNvSpPr/>
      </xdr:nvSpPr>
      <xdr:spPr>
        <a:xfrm>
          <a:off x="14541500" y="164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82859</xdr:rowOff>
    </xdr:from>
    <xdr:ext cx="534377" cy="259045"/>
    <xdr:sp macro="" textlink="">
      <xdr:nvSpPr>
        <xdr:cNvPr id="692" name="テキスト ボックス 691"/>
        <xdr:cNvSpPr txBox="1"/>
      </xdr:nvSpPr>
      <xdr:spPr>
        <a:xfrm>
          <a:off x="14325111" y="1654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70613</xdr:rowOff>
    </xdr:from>
    <xdr:to>
      <xdr:col>71</xdr:col>
      <xdr:colOff>177800</xdr:colOff>
      <xdr:row>91</xdr:row>
      <xdr:rowOff>123850</xdr:rowOff>
    </xdr:to>
    <xdr:cxnSp macro="">
      <xdr:nvCxnSpPr>
        <xdr:cNvPr id="693" name="直線コネクタ 692"/>
        <xdr:cNvCxnSpPr/>
      </xdr:nvCxnSpPr>
      <xdr:spPr>
        <a:xfrm>
          <a:off x="12814300" y="15672563"/>
          <a:ext cx="889000" cy="53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157035</xdr:rowOff>
    </xdr:from>
    <xdr:to>
      <xdr:col>72</xdr:col>
      <xdr:colOff>38100</xdr:colOff>
      <xdr:row>96</xdr:row>
      <xdr:rowOff>87185</xdr:rowOff>
    </xdr:to>
    <xdr:sp macro="" textlink="">
      <xdr:nvSpPr>
        <xdr:cNvPr id="694" name="フローチャート: 判断 693"/>
        <xdr:cNvSpPr/>
      </xdr:nvSpPr>
      <xdr:spPr>
        <a:xfrm>
          <a:off x="13652500" y="164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78312</xdr:rowOff>
    </xdr:from>
    <xdr:ext cx="534377" cy="259045"/>
    <xdr:sp macro="" textlink="">
      <xdr:nvSpPr>
        <xdr:cNvPr id="695" name="テキスト ボックス 694"/>
        <xdr:cNvSpPr txBox="1"/>
      </xdr:nvSpPr>
      <xdr:spPr>
        <a:xfrm>
          <a:off x="13436111" y="1653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93638</xdr:rowOff>
    </xdr:from>
    <xdr:to>
      <xdr:col>67</xdr:col>
      <xdr:colOff>101600</xdr:colOff>
      <xdr:row>96</xdr:row>
      <xdr:rowOff>23788</xdr:rowOff>
    </xdr:to>
    <xdr:sp macro="" textlink="">
      <xdr:nvSpPr>
        <xdr:cNvPr id="696" name="フローチャート: 判断 695"/>
        <xdr:cNvSpPr/>
      </xdr:nvSpPr>
      <xdr:spPr>
        <a:xfrm>
          <a:off x="12763500" y="163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14915</xdr:rowOff>
    </xdr:from>
    <xdr:ext cx="534377" cy="259045"/>
    <xdr:sp macro="" textlink="">
      <xdr:nvSpPr>
        <xdr:cNvPr id="697" name="テキスト ボックス 696"/>
        <xdr:cNvSpPr txBox="1"/>
      </xdr:nvSpPr>
      <xdr:spPr>
        <a:xfrm>
          <a:off x="12547111" y="1647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83959</xdr:rowOff>
    </xdr:from>
    <xdr:to>
      <xdr:col>85</xdr:col>
      <xdr:colOff>177800</xdr:colOff>
      <xdr:row>92</xdr:row>
      <xdr:rowOff>14109</xdr:rowOff>
    </xdr:to>
    <xdr:sp macro="" textlink="">
      <xdr:nvSpPr>
        <xdr:cNvPr id="703" name="楕円 702"/>
        <xdr:cNvSpPr/>
      </xdr:nvSpPr>
      <xdr:spPr>
        <a:xfrm>
          <a:off x="16268700" y="1568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36986</xdr:rowOff>
    </xdr:from>
    <xdr:ext cx="599010" cy="259045"/>
    <xdr:sp macro="" textlink="">
      <xdr:nvSpPr>
        <xdr:cNvPr id="704" name="公債費該当値テキスト"/>
        <xdr:cNvSpPr txBox="1"/>
      </xdr:nvSpPr>
      <xdr:spPr>
        <a:xfrm>
          <a:off x="16370300" y="15638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65088</xdr:rowOff>
    </xdr:from>
    <xdr:to>
      <xdr:col>81</xdr:col>
      <xdr:colOff>101600</xdr:colOff>
      <xdr:row>90</xdr:row>
      <xdr:rowOff>166688</xdr:rowOff>
    </xdr:to>
    <xdr:sp macro="" textlink="">
      <xdr:nvSpPr>
        <xdr:cNvPr id="705" name="楕円 704"/>
        <xdr:cNvSpPr/>
      </xdr:nvSpPr>
      <xdr:spPr>
        <a:xfrm>
          <a:off x="15430500" y="1549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89</xdr:row>
      <xdr:rowOff>11765</xdr:rowOff>
    </xdr:from>
    <xdr:ext cx="599010" cy="259045"/>
    <xdr:sp macro="" textlink="">
      <xdr:nvSpPr>
        <xdr:cNvPr id="706" name="テキスト ボックス 705"/>
        <xdr:cNvSpPr txBox="1"/>
      </xdr:nvSpPr>
      <xdr:spPr>
        <a:xfrm>
          <a:off x="15181795" y="1527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82486</xdr:rowOff>
    </xdr:from>
    <xdr:to>
      <xdr:col>76</xdr:col>
      <xdr:colOff>165100</xdr:colOff>
      <xdr:row>92</xdr:row>
      <xdr:rowOff>12636</xdr:rowOff>
    </xdr:to>
    <xdr:sp macro="" textlink="">
      <xdr:nvSpPr>
        <xdr:cNvPr id="707" name="楕円 706"/>
        <xdr:cNvSpPr/>
      </xdr:nvSpPr>
      <xdr:spPr>
        <a:xfrm>
          <a:off x="14541500" y="1568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90</xdr:row>
      <xdr:rowOff>29163</xdr:rowOff>
    </xdr:from>
    <xdr:ext cx="599010" cy="259045"/>
    <xdr:sp macro="" textlink="">
      <xdr:nvSpPr>
        <xdr:cNvPr id="708" name="テキスト ボックス 707"/>
        <xdr:cNvSpPr txBox="1"/>
      </xdr:nvSpPr>
      <xdr:spPr>
        <a:xfrm>
          <a:off x="14292795" y="15459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73050</xdr:rowOff>
    </xdr:from>
    <xdr:to>
      <xdr:col>72</xdr:col>
      <xdr:colOff>38100</xdr:colOff>
      <xdr:row>92</xdr:row>
      <xdr:rowOff>3200</xdr:rowOff>
    </xdr:to>
    <xdr:sp macro="" textlink="">
      <xdr:nvSpPr>
        <xdr:cNvPr id="709" name="楕円 708"/>
        <xdr:cNvSpPr/>
      </xdr:nvSpPr>
      <xdr:spPr>
        <a:xfrm>
          <a:off x="13652500" y="1567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90</xdr:row>
      <xdr:rowOff>19727</xdr:rowOff>
    </xdr:from>
    <xdr:ext cx="599010" cy="259045"/>
    <xdr:sp macro="" textlink="">
      <xdr:nvSpPr>
        <xdr:cNvPr id="710" name="テキスト ボックス 709"/>
        <xdr:cNvSpPr txBox="1"/>
      </xdr:nvSpPr>
      <xdr:spPr>
        <a:xfrm>
          <a:off x="13403795" y="15450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19813</xdr:rowOff>
    </xdr:from>
    <xdr:to>
      <xdr:col>67</xdr:col>
      <xdr:colOff>101600</xdr:colOff>
      <xdr:row>91</xdr:row>
      <xdr:rowOff>121413</xdr:rowOff>
    </xdr:to>
    <xdr:sp macro="" textlink="">
      <xdr:nvSpPr>
        <xdr:cNvPr id="711" name="楕円 710"/>
        <xdr:cNvSpPr/>
      </xdr:nvSpPr>
      <xdr:spPr>
        <a:xfrm>
          <a:off x="12763500" y="1562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89</xdr:row>
      <xdr:rowOff>137940</xdr:rowOff>
    </xdr:from>
    <xdr:ext cx="599010" cy="259045"/>
    <xdr:sp macro="" textlink="">
      <xdr:nvSpPr>
        <xdr:cNvPr id="712" name="テキスト ボックス 711"/>
        <xdr:cNvSpPr txBox="1"/>
      </xdr:nvSpPr>
      <xdr:spPr>
        <a:xfrm>
          <a:off x="12514795" y="15396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6" name="テキスト ボックス 72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8" name="テキスト ボックス 72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0" name="テキスト ボックス 72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5740</xdr:rowOff>
    </xdr:from>
    <xdr:to>
      <xdr:col>116</xdr:col>
      <xdr:colOff>62864</xdr:colOff>
      <xdr:row>38</xdr:row>
      <xdr:rowOff>139700</xdr:rowOff>
    </xdr:to>
    <xdr:cxnSp macro="">
      <xdr:nvCxnSpPr>
        <xdr:cNvPr id="734" name="直線コネクタ 733"/>
        <xdr:cNvCxnSpPr/>
      </xdr:nvCxnSpPr>
      <xdr:spPr>
        <a:xfrm flipV="1">
          <a:off x="22159595" y="5149240"/>
          <a:ext cx="1269" cy="1505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5" name="諸支出金最小値テキスト"/>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123867</xdr:rowOff>
    </xdr:from>
    <xdr:ext cx="469744" cy="259045"/>
    <xdr:sp macro="" textlink="">
      <xdr:nvSpPr>
        <xdr:cNvPr id="737" name="諸支出金最大値テキスト"/>
        <xdr:cNvSpPr txBox="1"/>
      </xdr:nvSpPr>
      <xdr:spPr>
        <a:xfrm>
          <a:off x="22212300" y="492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5740</xdr:rowOff>
    </xdr:from>
    <xdr:to>
      <xdr:col>116</xdr:col>
      <xdr:colOff>152400</xdr:colOff>
      <xdr:row>30</xdr:row>
      <xdr:rowOff>5740</xdr:rowOff>
    </xdr:to>
    <xdr:cxnSp macro="">
      <xdr:nvCxnSpPr>
        <xdr:cNvPr id="738" name="直線コネクタ 737"/>
        <xdr:cNvCxnSpPr/>
      </xdr:nvCxnSpPr>
      <xdr:spPr>
        <a:xfrm>
          <a:off x="22072600" y="514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0" name="諸支出金平均値テキスト"/>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1" name="フローチャート: 判断 740"/>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37236</xdr:rowOff>
    </xdr:from>
    <xdr:to>
      <xdr:col>112</xdr:col>
      <xdr:colOff>38100</xdr:colOff>
      <xdr:row>38</xdr:row>
      <xdr:rowOff>138836</xdr:rowOff>
    </xdr:to>
    <xdr:sp macro="" textlink="">
      <xdr:nvSpPr>
        <xdr:cNvPr id="743" name="フローチャート: 判断 742"/>
        <xdr:cNvSpPr/>
      </xdr:nvSpPr>
      <xdr:spPr>
        <a:xfrm>
          <a:off x="21272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155363</xdr:rowOff>
    </xdr:from>
    <xdr:ext cx="378565" cy="259045"/>
    <xdr:sp macro="" textlink="">
      <xdr:nvSpPr>
        <xdr:cNvPr id="744" name="テキスト ボックス 743"/>
        <xdr:cNvSpPr txBox="1"/>
      </xdr:nvSpPr>
      <xdr:spPr>
        <a:xfrm>
          <a:off x="21134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27178</xdr:rowOff>
    </xdr:from>
    <xdr:to>
      <xdr:col>107</xdr:col>
      <xdr:colOff>101600</xdr:colOff>
      <xdr:row>38</xdr:row>
      <xdr:rowOff>128778</xdr:rowOff>
    </xdr:to>
    <xdr:sp macro="" textlink="">
      <xdr:nvSpPr>
        <xdr:cNvPr id="746" name="フローチャート: 判断 745"/>
        <xdr:cNvSpPr/>
      </xdr:nvSpPr>
      <xdr:spPr>
        <a:xfrm>
          <a:off x="20383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145305</xdr:rowOff>
    </xdr:from>
    <xdr:ext cx="378565" cy="259045"/>
    <xdr:sp macro="" textlink="">
      <xdr:nvSpPr>
        <xdr:cNvPr id="747" name="テキスト ボックス 746"/>
        <xdr:cNvSpPr txBox="1"/>
      </xdr:nvSpPr>
      <xdr:spPr>
        <a:xfrm>
          <a:off x="20245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37008</xdr:rowOff>
    </xdr:from>
    <xdr:to>
      <xdr:col>102</xdr:col>
      <xdr:colOff>165100</xdr:colOff>
      <xdr:row>38</xdr:row>
      <xdr:rowOff>138608</xdr:rowOff>
    </xdr:to>
    <xdr:sp macro="" textlink="">
      <xdr:nvSpPr>
        <xdr:cNvPr id="749" name="フローチャート: 判断 748"/>
        <xdr:cNvSpPr/>
      </xdr:nvSpPr>
      <xdr:spPr>
        <a:xfrm>
          <a:off x="19494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155135</xdr:rowOff>
    </xdr:from>
    <xdr:ext cx="378565" cy="259045"/>
    <xdr:sp macro="" textlink="">
      <xdr:nvSpPr>
        <xdr:cNvPr id="750" name="テキスト ボックス 749"/>
        <xdr:cNvSpPr txBox="1"/>
      </xdr:nvSpPr>
      <xdr:spPr>
        <a:xfrm>
          <a:off x="19356017" y="632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82042</xdr:rowOff>
    </xdr:from>
    <xdr:to>
      <xdr:col>98</xdr:col>
      <xdr:colOff>38100</xdr:colOff>
      <xdr:row>39</xdr:row>
      <xdr:rowOff>12192</xdr:rowOff>
    </xdr:to>
    <xdr:sp macro="" textlink="">
      <xdr:nvSpPr>
        <xdr:cNvPr id="751" name="フローチャート: 判断 750"/>
        <xdr:cNvSpPr/>
      </xdr:nvSpPr>
      <xdr:spPr>
        <a:xfrm>
          <a:off x="18605500" y="659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28719</xdr:rowOff>
    </xdr:from>
    <xdr:ext cx="313932" cy="259045"/>
    <xdr:sp macro="" textlink="">
      <xdr:nvSpPr>
        <xdr:cNvPr id="752" name="テキスト ボックス 751"/>
        <xdr:cNvSpPr txBox="1"/>
      </xdr:nvSpPr>
      <xdr:spPr>
        <a:xfrm>
          <a:off x="18499333" y="63723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59" name="諸支出金該当値テキスト"/>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9" name="テキスト ボックス 77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1" name="テキスト ボックス 78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3" name="直線コネクタ 78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8" name="直線コネクタ 78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フローチャート: 判断 78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1" name="直線コネクタ 79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2" name="フローチャート: 判断 79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3" name="テキスト ボックス 79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4" name="直線コネクタ 79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5" name="フローチャート: 判断 79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6" name="テキスト ボックス 79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7" name="直線コネクタ 79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8" name="フローチャート: 判断 79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9" name="テキスト ボックス 79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フローチャート: 判断 79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1" name="テキスト ボックス 80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楕円 80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9" name="楕円 80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0" name="テキスト ボックス 80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1" name="楕円 81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2" name="テキスト ボックス 81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3" name="楕円 81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4" name="テキスト ボックス 81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楕円 81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6" name="テキスト ボックス 81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7" name="正方形/長方形 8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8" name="正方形/長方形 8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9" name="テキスト ボックス 8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800">
              <a:solidFill>
                <a:sysClr val="windowText" lastClr="000000"/>
              </a:solidFill>
              <a:latin typeface="+mn-lt"/>
              <a:ea typeface="+mn-ea"/>
              <a:cs typeface="+mn-cs"/>
            </a:rPr>
            <a:t>総務費　</a:t>
          </a:r>
          <a:r>
            <a:rPr kumimoji="1" lang="ja-JP" altLang="en-US" sz="800">
              <a:solidFill>
                <a:sysClr val="windowText" lastClr="000000"/>
              </a:solidFill>
              <a:latin typeface="+mn-lt"/>
              <a:ea typeface="+mn-ea"/>
              <a:cs typeface="+mn-cs"/>
            </a:rPr>
            <a:t>　７８</a:t>
          </a:r>
          <a:r>
            <a:rPr kumimoji="1" lang="ja-JP" altLang="ja-JP" sz="800">
              <a:solidFill>
                <a:sysClr val="windowText" lastClr="000000"/>
              </a:solidFill>
              <a:latin typeface="+mn-lt"/>
              <a:ea typeface="+mn-ea"/>
              <a:cs typeface="+mn-cs"/>
            </a:rPr>
            <a:t>，</a:t>
          </a:r>
          <a:r>
            <a:rPr kumimoji="1" lang="ja-JP" altLang="en-US" sz="800">
              <a:solidFill>
                <a:sysClr val="windowText" lastClr="000000"/>
              </a:solidFill>
              <a:latin typeface="+mn-lt"/>
              <a:ea typeface="+mn-ea"/>
              <a:cs typeface="+mn-cs"/>
            </a:rPr>
            <a:t>５４９</a:t>
          </a:r>
          <a:r>
            <a:rPr kumimoji="1" lang="ja-JP" altLang="ja-JP" sz="800">
              <a:solidFill>
                <a:sysClr val="windowText" lastClr="000000"/>
              </a:solidFill>
              <a:latin typeface="+mn-lt"/>
              <a:ea typeface="+mn-ea"/>
              <a:cs typeface="+mn-cs"/>
            </a:rPr>
            <a:t>（前年比</a:t>
          </a:r>
          <a:r>
            <a:rPr kumimoji="1" lang="ja-JP" altLang="en-US" sz="800">
              <a:solidFill>
                <a:sysClr val="windowText" lastClr="000000"/>
              </a:solidFill>
              <a:latin typeface="+mn-lt"/>
              <a:ea typeface="+mn-ea"/>
              <a:cs typeface="+mn-cs"/>
            </a:rPr>
            <a:t>▲３５</a:t>
          </a:r>
          <a:r>
            <a:rPr kumimoji="1" lang="ja-JP" altLang="ja-JP" sz="800">
              <a:solidFill>
                <a:sysClr val="windowText" lastClr="000000"/>
              </a:solidFill>
              <a:latin typeface="+mn-lt"/>
              <a:ea typeface="+mn-ea"/>
              <a:cs typeface="+mn-cs"/>
            </a:rPr>
            <a:t>，</a:t>
          </a:r>
          <a:r>
            <a:rPr kumimoji="1" lang="ja-JP" altLang="en-US" sz="800">
              <a:solidFill>
                <a:sysClr val="windowText" lastClr="000000"/>
              </a:solidFill>
              <a:latin typeface="+mn-lt"/>
              <a:ea typeface="+mn-ea"/>
              <a:cs typeface="+mn-cs"/>
            </a:rPr>
            <a:t>４１３</a:t>
          </a:r>
          <a:r>
            <a:rPr kumimoji="1" lang="ja-JP" altLang="ja-JP" sz="800">
              <a:solidFill>
                <a:sysClr val="windowText" lastClr="000000"/>
              </a:solidFill>
              <a:latin typeface="+mn-lt"/>
              <a:ea typeface="+mn-ea"/>
              <a:cs typeface="+mn-cs"/>
            </a:rPr>
            <a:t>）・・・</a:t>
          </a:r>
          <a:r>
            <a:rPr kumimoji="1" lang="ja-JP" altLang="en-US" sz="800">
              <a:solidFill>
                <a:sysClr val="windowText" lastClr="000000"/>
              </a:solidFill>
              <a:latin typeface="+mn-lt"/>
              <a:ea typeface="+mn-ea"/>
              <a:cs typeface="+mn-cs"/>
            </a:rPr>
            <a:t>Ｈ２９年度に</a:t>
          </a:r>
          <a:r>
            <a:rPr kumimoji="1" lang="ja-JP" altLang="ja-JP" sz="800">
              <a:solidFill>
                <a:sysClr val="windowText" lastClr="000000"/>
              </a:solidFill>
              <a:latin typeface="+mn-lt"/>
              <a:ea typeface="+mn-ea"/>
              <a:cs typeface="+mn-cs"/>
            </a:rPr>
            <a:t>公共施設再編基金積立金及び施設等整備基金積立金</a:t>
          </a:r>
          <a:r>
            <a:rPr kumimoji="1" lang="ja-JP" altLang="en-US" sz="800">
              <a:solidFill>
                <a:sysClr val="windowText" lastClr="000000"/>
              </a:solidFill>
              <a:latin typeface="+mn-lt"/>
              <a:ea typeface="+mn-ea"/>
              <a:cs typeface="+mn-cs"/>
            </a:rPr>
            <a:t>へ大型の基金積立を実施したため、一人当たり決算額は減少したが、総務費　</a:t>
          </a:r>
          <a:r>
            <a:rPr kumimoji="1" lang="ja-JP" altLang="ja-JP" sz="800">
              <a:solidFill>
                <a:sysClr val="windowText" lastClr="000000"/>
              </a:solidFill>
              <a:latin typeface="+mn-lt"/>
              <a:ea typeface="+mn-ea"/>
              <a:cs typeface="+mn-cs"/>
            </a:rPr>
            <a:t>類似団体比</a:t>
          </a:r>
          <a:r>
            <a:rPr kumimoji="1" lang="ja-JP" altLang="en-US" sz="800">
              <a:solidFill>
                <a:sysClr val="windowText" lastClr="000000"/>
              </a:solidFill>
              <a:latin typeface="+mn-lt"/>
              <a:ea typeface="+mn-ea"/>
              <a:cs typeface="+mn-cs"/>
            </a:rPr>
            <a:t>３０</a:t>
          </a:r>
          <a:r>
            <a:rPr kumimoji="1" lang="ja-JP" altLang="ja-JP" sz="800">
              <a:solidFill>
                <a:sysClr val="windowText" lastClr="000000"/>
              </a:solidFill>
              <a:latin typeface="+mn-lt"/>
              <a:ea typeface="+mn-ea"/>
              <a:cs typeface="+mn-cs"/>
            </a:rPr>
            <a:t>．</a:t>
          </a:r>
          <a:r>
            <a:rPr kumimoji="1" lang="ja-JP" altLang="en-US" sz="800">
              <a:solidFill>
                <a:sysClr val="windowText" lastClr="000000"/>
              </a:solidFill>
              <a:latin typeface="+mn-lt"/>
              <a:ea typeface="+mn-ea"/>
              <a:cs typeface="+mn-cs"/>
            </a:rPr>
            <a:t>８</a:t>
          </a:r>
          <a:r>
            <a:rPr kumimoji="1" lang="ja-JP" altLang="ja-JP" sz="800">
              <a:solidFill>
                <a:sysClr val="windowText" lastClr="000000"/>
              </a:solidFill>
              <a:latin typeface="+mn-lt"/>
              <a:ea typeface="+mn-ea"/>
              <a:cs typeface="+mn-cs"/>
            </a:rPr>
            <a:t>％</a:t>
          </a:r>
          <a:r>
            <a:rPr kumimoji="1" lang="ja-JP" altLang="en-US" sz="800">
              <a:solidFill>
                <a:sysClr val="windowText" lastClr="000000"/>
              </a:solidFill>
              <a:latin typeface="+mn-lt"/>
              <a:ea typeface="+mn-ea"/>
              <a:cs typeface="+mn-cs"/>
            </a:rPr>
            <a:t>と依然として高い</a:t>
          </a:r>
          <a:endParaRPr lang="ja-JP" altLang="ja-JP" sz="800">
            <a:solidFill>
              <a:sysClr val="windowText" lastClr="000000"/>
            </a:solidFill>
            <a:latin typeface="+mn-lt"/>
            <a:ea typeface="+mn-ea"/>
            <a:cs typeface="+mn-cs"/>
          </a:endParaRPr>
        </a:p>
        <a:p>
          <a:r>
            <a:rPr kumimoji="1" lang="ja-JP" altLang="ja-JP" sz="800">
              <a:solidFill>
                <a:sysClr val="windowText" lastClr="000000"/>
              </a:solidFill>
              <a:latin typeface="+mn-lt"/>
              <a:ea typeface="+mn-ea"/>
              <a:cs typeface="+mn-cs"/>
            </a:rPr>
            <a:t>民生費　１</a:t>
          </a:r>
          <a:r>
            <a:rPr kumimoji="1" lang="ja-JP" altLang="en-US" sz="800">
              <a:solidFill>
                <a:sysClr val="windowText" lastClr="000000"/>
              </a:solidFill>
              <a:latin typeface="+mn-lt"/>
              <a:ea typeface="+mn-ea"/>
              <a:cs typeface="+mn-cs"/>
            </a:rPr>
            <a:t>５０</a:t>
          </a:r>
          <a:r>
            <a:rPr kumimoji="1" lang="ja-JP" altLang="ja-JP" sz="800">
              <a:solidFill>
                <a:sysClr val="windowText" lastClr="000000"/>
              </a:solidFill>
              <a:latin typeface="+mn-lt"/>
              <a:ea typeface="+mn-ea"/>
              <a:cs typeface="+mn-cs"/>
            </a:rPr>
            <a:t>，</a:t>
          </a:r>
          <a:r>
            <a:rPr kumimoji="1" lang="ja-JP" altLang="en-US" sz="800">
              <a:solidFill>
                <a:sysClr val="windowText" lastClr="000000"/>
              </a:solidFill>
              <a:latin typeface="+mn-lt"/>
              <a:ea typeface="+mn-ea"/>
              <a:cs typeface="+mn-cs"/>
            </a:rPr>
            <a:t>３６３</a:t>
          </a:r>
          <a:r>
            <a:rPr kumimoji="1" lang="ja-JP" altLang="ja-JP" sz="800">
              <a:solidFill>
                <a:sysClr val="windowText" lastClr="000000"/>
              </a:solidFill>
              <a:latin typeface="+mn-lt"/>
              <a:ea typeface="+mn-ea"/>
              <a:cs typeface="+mn-cs"/>
            </a:rPr>
            <a:t>（前年比</a:t>
          </a:r>
          <a:r>
            <a:rPr kumimoji="1" lang="ja-JP" altLang="en-US" sz="800">
              <a:solidFill>
                <a:sysClr val="windowText" lastClr="000000"/>
              </a:solidFill>
              <a:latin typeface="+mn-lt"/>
              <a:ea typeface="+mn-ea"/>
              <a:cs typeface="+mn-cs"/>
            </a:rPr>
            <a:t>▲２４</a:t>
          </a:r>
          <a:r>
            <a:rPr kumimoji="1" lang="ja-JP" altLang="ja-JP" sz="800">
              <a:solidFill>
                <a:sysClr val="windowText" lastClr="000000"/>
              </a:solidFill>
              <a:latin typeface="+mn-lt"/>
              <a:ea typeface="+mn-ea"/>
              <a:cs typeface="+mn-cs"/>
            </a:rPr>
            <a:t>，</a:t>
          </a:r>
          <a:r>
            <a:rPr kumimoji="1" lang="ja-JP" altLang="en-US" sz="800">
              <a:solidFill>
                <a:sysClr val="windowText" lastClr="000000"/>
              </a:solidFill>
              <a:latin typeface="+mn-lt"/>
              <a:ea typeface="+mn-ea"/>
              <a:cs typeface="+mn-cs"/>
            </a:rPr>
            <a:t>７２２</a:t>
          </a:r>
          <a:r>
            <a:rPr kumimoji="1" lang="ja-JP" altLang="ja-JP" sz="800">
              <a:solidFill>
                <a:sysClr val="windowText" lastClr="000000"/>
              </a:solidFill>
              <a:latin typeface="+mn-lt"/>
              <a:ea typeface="+mn-ea"/>
              <a:cs typeface="+mn-cs"/>
            </a:rPr>
            <a:t>）・・・</a:t>
          </a:r>
          <a:r>
            <a:rPr kumimoji="1" lang="ja-JP" altLang="en-US" sz="800">
              <a:solidFill>
                <a:sysClr val="windowText" lastClr="000000"/>
              </a:solidFill>
              <a:latin typeface="+mn-lt"/>
              <a:ea typeface="+mn-ea"/>
              <a:cs typeface="+mn-cs"/>
            </a:rPr>
            <a:t>Ｈ２９年度の</a:t>
          </a:r>
          <a:r>
            <a:rPr kumimoji="1" lang="ja-JP" altLang="ja-JP" sz="800">
              <a:solidFill>
                <a:sysClr val="windowText" lastClr="000000"/>
              </a:solidFill>
              <a:latin typeface="+mn-lt"/>
              <a:ea typeface="+mn-ea"/>
              <a:cs typeface="+mn-cs"/>
            </a:rPr>
            <a:t>児童発達支援センター負担金及び私立幼稚園整備補助金</a:t>
          </a:r>
          <a:r>
            <a:rPr kumimoji="1" lang="ja-JP" altLang="en-US" sz="800">
              <a:solidFill>
                <a:sysClr val="windowText" lastClr="000000"/>
              </a:solidFill>
              <a:latin typeface="+mn-lt"/>
              <a:ea typeface="+mn-ea"/>
              <a:cs typeface="+mn-cs"/>
            </a:rPr>
            <a:t>などの大型建設事業の完了により、民生費の事業費が減少となり、類似団体平均水準に近づいた。一人当たり決算額　前年比▲１４．１％</a:t>
          </a:r>
          <a:endParaRPr lang="ja-JP" altLang="ja-JP" sz="800">
            <a:solidFill>
              <a:sysClr val="windowText" lastClr="000000"/>
            </a:solidFill>
            <a:latin typeface="+mn-lt"/>
            <a:ea typeface="+mn-ea"/>
            <a:cs typeface="+mn-cs"/>
          </a:endParaRPr>
        </a:p>
        <a:p>
          <a:pPr eaLnBrk="1" fontAlgn="auto" latinLnBrk="0" hangingPunct="1"/>
          <a:r>
            <a:rPr kumimoji="1" lang="ja-JP" altLang="ja-JP" sz="800">
              <a:solidFill>
                <a:sysClr val="windowText" lastClr="000000"/>
              </a:solidFill>
              <a:latin typeface="+mn-lt"/>
              <a:ea typeface="+mn-ea"/>
              <a:cs typeface="+mn-cs"/>
            </a:rPr>
            <a:t>衛生費　　５</a:t>
          </a:r>
          <a:r>
            <a:rPr kumimoji="1" lang="ja-JP" altLang="en-US" sz="800">
              <a:solidFill>
                <a:sysClr val="windowText" lastClr="000000"/>
              </a:solidFill>
              <a:latin typeface="+mn-lt"/>
              <a:ea typeface="+mn-ea"/>
              <a:cs typeface="+mn-cs"/>
            </a:rPr>
            <a:t>５</a:t>
          </a:r>
          <a:r>
            <a:rPr kumimoji="1" lang="ja-JP" altLang="ja-JP" sz="800">
              <a:solidFill>
                <a:sysClr val="windowText" lastClr="000000"/>
              </a:solidFill>
              <a:latin typeface="+mn-lt"/>
              <a:ea typeface="+mn-ea"/>
              <a:cs typeface="+mn-cs"/>
            </a:rPr>
            <a:t>，</a:t>
          </a:r>
          <a:r>
            <a:rPr kumimoji="1" lang="ja-JP" altLang="en-US" sz="800">
              <a:solidFill>
                <a:sysClr val="windowText" lastClr="000000"/>
              </a:solidFill>
              <a:latin typeface="+mn-lt"/>
              <a:ea typeface="+mn-ea"/>
              <a:cs typeface="+mn-cs"/>
            </a:rPr>
            <a:t>６６７</a:t>
          </a:r>
          <a:r>
            <a:rPr kumimoji="1" lang="ja-JP" altLang="ja-JP" sz="800">
              <a:solidFill>
                <a:sysClr val="windowText" lastClr="000000"/>
              </a:solidFill>
              <a:latin typeface="+mn-lt"/>
              <a:ea typeface="+mn-ea"/>
              <a:cs typeface="+mn-cs"/>
            </a:rPr>
            <a:t>（前年比</a:t>
          </a:r>
          <a:r>
            <a:rPr kumimoji="1" lang="ja-JP" altLang="en-US" sz="800">
              <a:solidFill>
                <a:sysClr val="windowText" lastClr="000000"/>
              </a:solidFill>
              <a:latin typeface="+mn-lt"/>
              <a:ea typeface="+mn-ea"/>
              <a:cs typeface="+mn-cs"/>
            </a:rPr>
            <a:t>＋４，９３７</a:t>
          </a:r>
          <a:r>
            <a:rPr kumimoji="1" lang="ja-JP" altLang="ja-JP" sz="800">
              <a:solidFill>
                <a:sysClr val="windowText" lastClr="000000"/>
              </a:solidFill>
              <a:latin typeface="+mn-lt"/>
              <a:ea typeface="+mn-ea"/>
              <a:cs typeface="+mn-cs"/>
            </a:rPr>
            <a:t>）・・・衛生費のうち約５割弱が病院事業会計への繰出金である。二つの市立病院を設置しており、経営合理化、診療報酬増に向けた施策を実施し、繰入金の縮減に努める必要がある。</a:t>
          </a:r>
          <a:r>
            <a:rPr kumimoji="1" lang="ja-JP" altLang="en-US" sz="800">
              <a:solidFill>
                <a:sysClr val="windowText" lastClr="000000"/>
              </a:solidFill>
              <a:latin typeface="+mn-lt"/>
              <a:ea typeface="+mn-ea"/>
              <a:cs typeface="+mn-cs"/>
            </a:rPr>
            <a:t>衛生費全体</a:t>
          </a:r>
          <a:r>
            <a:rPr kumimoji="1" lang="ja-JP" altLang="ja-JP" sz="800">
              <a:solidFill>
                <a:sysClr val="windowText" lastClr="000000"/>
              </a:solidFill>
              <a:latin typeface="+mn-lt"/>
              <a:ea typeface="+mn-ea"/>
              <a:cs typeface="+mn-cs"/>
            </a:rPr>
            <a:t>類似団体比</a:t>
          </a:r>
          <a:r>
            <a:rPr kumimoji="1" lang="ja-JP" altLang="en-US" sz="800">
              <a:solidFill>
                <a:sysClr val="windowText" lastClr="000000"/>
              </a:solidFill>
              <a:latin typeface="+mn-lt"/>
              <a:ea typeface="+mn-ea"/>
              <a:cs typeface="+mn-cs"/>
            </a:rPr>
            <a:t>＋</a:t>
          </a:r>
          <a:r>
            <a:rPr kumimoji="1" lang="ja-JP" altLang="ja-JP" sz="800">
              <a:solidFill>
                <a:sysClr val="windowText" lastClr="000000"/>
              </a:solidFill>
              <a:latin typeface="+mn-lt"/>
              <a:ea typeface="+mn-ea"/>
              <a:cs typeface="+mn-cs"/>
            </a:rPr>
            <a:t>４</a:t>
          </a:r>
          <a:r>
            <a:rPr kumimoji="1" lang="ja-JP" altLang="en-US" sz="800">
              <a:solidFill>
                <a:sysClr val="windowText" lastClr="000000"/>
              </a:solidFill>
              <a:latin typeface="+mn-lt"/>
              <a:ea typeface="+mn-ea"/>
              <a:cs typeface="+mn-cs"/>
            </a:rPr>
            <a:t>６</a:t>
          </a:r>
          <a:r>
            <a:rPr kumimoji="1" lang="ja-JP" altLang="ja-JP" sz="800">
              <a:solidFill>
                <a:sysClr val="windowText" lastClr="000000"/>
              </a:solidFill>
              <a:latin typeface="+mn-lt"/>
              <a:ea typeface="+mn-ea"/>
              <a:cs typeface="+mn-cs"/>
            </a:rPr>
            <a:t>．</a:t>
          </a:r>
          <a:r>
            <a:rPr kumimoji="1" lang="ja-JP" altLang="en-US" sz="800">
              <a:solidFill>
                <a:sysClr val="windowText" lastClr="000000"/>
              </a:solidFill>
              <a:latin typeface="+mn-lt"/>
              <a:ea typeface="+mn-ea"/>
              <a:cs typeface="+mn-cs"/>
            </a:rPr>
            <a:t>９</a:t>
          </a:r>
          <a:r>
            <a:rPr kumimoji="1" lang="ja-JP" altLang="ja-JP" sz="800">
              <a:solidFill>
                <a:sysClr val="windowText" lastClr="000000"/>
              </a:solidFill>
              <a:latin typeface="+mn-lt"/>
              <a:ea typeface="+mn-ea"/>
              <a:cs typeface="+mn-cs"/>
            </a:rPr>
            <a:t>％</a:t>
          </a:r>
          <a:endParaRPr kumimoji="1" lang="en-US" altLang="ja-JP" sz="800">
            <a:solidFill>
              <a:sysClr val="windowText" lastClr="000000"/>
            </a:solidFill>
            <a:latin typeface="+mn-lt"/>
            <a:ea typeface="+mn-ea"/>
            <a:cs typeface="+mn-cs"/>
          </a:endParaRPr>
        </a:p>
        <a:p>
          <a:pPr eaLnBrk="1" fontAlgn="auto" latinLnBrk="0" hangingPunct="1"/>
          <a:r>
            <a:rPr kumimoji="1" lang="ja-JP" altLang="ja-JP" sz="800">
              <a:solidFill>
                <a:sysClr val="windowText" lastClr="000000"/>
              </a:solidFill>
              <a:latin typeface="+mn-lt"/>
              <a:ea typeface="+mn-ea"/>
              <a:cs typeface="+mn-cs"/>
            </a:rPr>
            <a:t>農林水産</a:t>
          </a:r>
          <a:r>
            <a:rPr kumimoji="1" lang="ja-JP" altLang="en-US" sz="800">
              <a:solidFill>
                <a:sysClr val="windowText" lastClr="000000"/>
              </a:solidFill>
              <a:latin typeface="+mn-lt"/>
              <a:ea typeface="+mn-ea"/>
              <a:cs typeface="+mn-cs"/>
            </a:rPr>
            <a:t>業</a:t>
          </a:r>
          <a:r>
            <a:rPr kumimoji="1" lang="ja-JP" altLang="ja-JP" sz="800">
              <a:solidFill>
                <a:sysClr val="windowText" lastClr="000000"/>
              </a:solidFill>
              <a:latin typeface="+mn-lt"/>
              <a:ea typeface="+mn-ea"/>
              <a:cs typeface="+mn-cs"/>
            </a:rPr>
            <a:t>費　３</a:t>
          </a:r>
          <a:r>
            <a:rPr kumimoji="1" lang="ja-JP" altLang="en-US" sz="800">
              <a:solidFill>
                <a:sysClr val="windowText" lastClr="000000"/>
              </a:solidFill>
              <a:latin typeface="+mn-lt"/>
              <a:ea typeface="+mn-ea"/>
              <a:cs typeface="+mn-cs"/>
            </a:rPr>
            <a:t>２</a:t>
          </a:r>
          <a:r>
            <a:rPr kumimoji="1" lang="ja-JP" altLang="ja-JP" sz="800">
              <a:solidFill>
                <a:sysClr val="windowText" lastClr="000000"/>
              </a:solidFill>
              <a:latin typeface="+mn-lt"/>
              <a:ea typeface="+mn-ea"/>
              <a:cs typeface="+mn-cs"/>
            </a:rPr>
            <a:t>，</a:t>
          </a:r>
          <a:r>
            <a:rPr kumimoji="1" lang="ja-JP" altLang="en-US" sz="800">
              <a:solidFill>
                <a:sysClr val="windowText" lastClr="000000"/>
              </a:solidFill>
              <a:latin typeface="+mn-lt"/>
              <a:ea typeface="+mn-ea"/>
              <a:cs typeface="+mn-cs"/>
            </a:rPr>
            <a:t>６２７</a:t>
          </a:r>
          <a:r>
            <a:rPr kumimoji="1" lang="ja-JP" altLang="ja-JP" sz="800">
              <a:solidFill>
                <a:sysClr val="windowText" lastClr="000000"/>
              </a:solidFill>
              <a:latin typeface="+mn-lt"/>
              <a:ea typeface="+mn-ea"/>
              <a:cs typeface="+mn-cs"/>
            </a:rPr>
            <a:t>（前年比</a:t>
          </a:r>
          <a:r>
            <a:rPr kumimoji="1" lang="ja-JP" altLang="en-US" sz="800">
              <a:solidFill>
                <a:sysClr val="windowText" lastClr="000000"/>
              </a:solidFill>
              <a:latin typeface="+mn-lt"/>
              <a:ea typeface="+mn-ea"/>
              <a:cs typeface="+mn-cs"/>
            </a:rPr>
            <a:t>▲２</a:t>
          </a:r>
          <a:r>
            <a:rPr kumimoji="1" lang="ja-JP" altLang="ja-JP" sz="800">
              <a:solidFill>
                <a:sysClr val="windowText" lastClr="000000"/>
              </a:solidFill>
              <a:latin typeface="+mn-lt"/>
              <a:ea typeface="+mn-ea"/>
              <a:cs typeface="+mn-cs"/>
            </a:rPr>
            <a:t>，</a:t>
          </a:r>
          <a:r>
            <a:rPr kumimoji="1" lang="ja-JP" altLang="en-US" sz="800">
              <a:solidFill>
                <a:sysClr val="windowText" lastClr="000000"/>
              </a:solidFill>
              <a:latin typeface="+mn-lt"/>
              <a:ea typeface="+mn-ea"/>
              <a:cs typeface="+mn-cs"/>
            </a:rPr>
            <a:t>２５４</a:t>
          </a:r>
          <a:r>
            <a:rPr kumimoji="1" lang="ja-JP" altLang="ja-JP" sz="800">
              <a:solidFill>
                <a:sysClr val="windowText" lastClr="000000"/>
              </a:solidFill>
              <a:latin typeface="+mn-lt"/>
              <a:ea typeface="+mn-ea"/>
              <a:cs typeface="+mn-cs"/>
            </a:rPr>
            <a:t>）・・・類似団体比　維持補修費</a:t>
          </a:r>
          <a:r>
            <a:rPr kumimoji="1" lang="ja-JP" altLang="en-US" sz="800">
              <a:solidFill>
                <a:sysClr val="windowText" lastClr="000000"/>
              </a:solidFill>
              <a:latin typeface="+mn-lt"/>
              <a:ea typeface="+mn-ea"/>
              <a:cs typeface="+mn-cs"/>
            </a:rPr>
            <a:t>＋４６９．４％</a:t>
          </a:r>
          <a:r>
            <a:rPr kumimoji="1" lang="ja-JP" altLang="ja-JP" sz="800">
              <a:solidFill>
                <a:sysClr val="windowText" lastClr="000000"/>
              </a:solidFill>
              <a:latin typeface="+mn-lt"/>
              <a:ea typeface="+mn-ea"/>
              <a:cs typeface="+mn-cs"/>
            </a:rPr>
            <a:t>（林道維持費）、普通建設事業費</a:t>
          </a:r>
          <a:r>
            <a:rPr kumimoji="1" lang="ja-JP" altLang="en-US" sz="800">
              <a:solidFill>
                <a:sysClr val="windowText" lastClr="000000"/>
              </a:solidFill>
              <a:latin typeface="+mn-lt"/>
              <a:ea typeface="+mn-ea"/>
              <a:cs typeface="+mn-cs"/>
            </a:rPr>
            <a:t>＋９２</a:t>
          </a:r>
          <a:r>
            <a:rPr kumimoji="1" lang="ja-JP" altLang="ja-JP" sz="800">
              <a:solidFill>
                <a:sysClr val="windowText" lastClr="000000"/>
              </a:solidFill>
              <a:latin typeface="+mn-lt"/>
              <a:ea typeface="+mn-ea"/>
              <a:cs typeface="+mn-cs"/>
            </a:rPr>
            <a:t>％（県営林道整備負担金、団体営林道整備）</a:t>
          </a:r>
          <a:endParaRPr lang="ja-JP" altLang="ja-JP" sz="800">
            <a:solidFill>
              <a:sysClr val="windowText" lastClr="000000"/>
            </a:solidFill>
            <a:latin typeface="+mn-lt"/>
            <a:ea typeface="+mn-ea"/>
            <a:cs typeface="+mn-cs"/>
          </a:endParaRPr>
        </a:p>
        <a:p>
          <a:pPr eaLnBrk="1" fontAlgn="auto" latinLnBrk="0" hangingPunct="1"/>
          <a:r>
            <a:rPr kumimoji="1" lang="ja-JP" altLang="ja-JP" sz="800">
              <a:solidFill>
                <a:sysClr val="windowText" lastClr="000000"/>
              </a:solidFill>
              <a:latin typeface="+mn-lt"/>
              <a:ea typeface="+mn-ea"/>
              <a:cs typeface="+mn-cs"/>
            </a:rPr>
            <a:t>商工費　３１，</a:t>
          </a:r>
          <a:r>
            <a:rPr kumimoji="1" lang="ja-JP" altLang="en-US" sz="800">
              <a:solidFill>
                <a:sysClr val="windowText" lastClr="000000"/>
              </a:solidFill>
              <a:latin typeface="+mn-lt"/>
              <a:ea typeface="+mn-ea"/>
              <a:cs typeface="+mn-cs"/>
            </a:rPr>
            <a:t>８８３</a:t>
          </a:r>
          <a:r>
            <a:rPr kumimoji="1" lang="ja-JP" altLang="ja-JP" sz="800">
              <a:solidFill>
                <a:sysClr val="windowText" lastClr="000000"/>
              </a:solidFill>
              <a:latin typeface="+mn-lt"/>
              <a:ea typeface="+mn-ea"/>
              <a:cs typeface="+mn-cs"/>
            </a:rPr>
            <a:t>（前年比</a:t>
          </a:r>
          <a:r>
            <a:rPr kumimoji="1" lang="ja-JP" altLang="en-US" sz="800">
              <a:solidFill>
                <a:sysClr val="windowText" lastClr="000000"/>
              </a:solidFill>
              <a:latin typeface="+mn-lt"/>
              <a:ea typeface="+mn-ea"/>
              <a:cs typeface="+mn-cs"/>
            </a:rPr>
            <a:t>＋１９０</a:t>
          </a:r>
          <a:r>
            <a:rPr kumimoji="1" lang="ja-JP" altLang="ja-JP" sz="800">
              <a:solidFill>
                <a:sysClr val="windowText" lastClr="000000"/>
              </a:solidFill>
              <a:latin typeface="+mn-lt"/>
              <a:ea typeface="+mn-ea"/>
              <a:cs typeface="+mn-cs"/>
            </a:rPr>
            <a:t>）・・・３つのスキー場をはじめ、</a:t>
          </a:r>
          <a:r>
            <a:rPr kumimoji="1" lang="ja-JP" altLang="en-US" sz="800">
              <a:solidFill>
                <a:sysClr val="windowText" lastClr="000000"/>
              </a:solidFill>
              <a:latin typeface="+mn-lt"/>
              <a:ea typeface="+mn-ea"/>
              <a:cs typeface="+mn-cs"/>
            </a:rPr>
            <a:t>数多くの</a:t>
          </a:r>
          <a:r>
            <a:rPr kumimoji="1" lang="ja-JP" altLang="ja-JP" sz="800">
              <a:solidFill>
                <a:sysClr val="windowText" lastClr="000000"/>
              </a:solidFill>
              <a:latin typeface="+mn-lt"/>
              <a:ea typeface="+mn-ea"/>
              <a:cs typeface="+mn-cs"/>
            </a:rPr>
            <a:t>商工観光施設の維持管理費に多大な経費を要するため、施設の民間譲渡、統廃合が課題。</a:t>
          </a:r>
          <a:r>
            <a:rPr kumimoji="1" lang="ja-JP" altLang="en-US" sz="800">
              <a:solidFill>
                <a:sysClr val="windowText" lastClr="000000"/>
              </a:solidFill>
              <a:latin typeface="+mn-lt"/>
              <a:ea typeface="+mn-ea"/>
              <a:cs typeface="+mn-cs"/>
            </a:rPr>
            <a:t>類似</a:t>
          </a:r>
          <a:r>
            <a:rPr kumimoji="1" lang="ja-JP" altLang="ja-JP" sz="800">
              <a:solidFill>
                <a:sysClr val="windowText" lastClr="000000"/>
              </a:solidFill>
              <a:latin typeface="+mn-lt"/>
              <a:ea typeface="+mn-ea"/>
              <a:cs typeface="+mn-cs"/>
            </a:rPr>
            <a:t>団体　物件費</a:t>
          </a:r>
          <a:r>
            <a:rPr kumimoji="1" lang="ja-JP" altLang="en-US" sz="800">
              <a:solidFill>
                <a:sysClr val="windowText" lastClr="000000"/>
              </a:solidFill>
              <a:latin typeface="+mn-lt"/>
              <a:ea typeface="+mn-ea"/>
              <a:cs typeface="+mn-cs"/>
            </a:rPr>
            <a:t>＋２９５</a:t>
          </a:r>
          <a:r>
            <a:rPr kumimoji="1" lang="ja-JP" altLang="ja-JP" sz="800">
              <a:solidFill>
                <a:sysClr val="windowText" lastClr="000000"/>
              </a:solidFill>
              <a:latin typeface="+mn-lt"/>
              <a:ea typeface="+mn-ea"/>
              <a:cs typeface="+mn-cs"/>
            </a:rPr>
            <a:t>．</a:t>
          </a:r>
          <a:r>
            <a:rPr kumimoji="1" lang="ja-JP" altLang="en-US" sz="800">
              <a:solidFill>
                <a:sysClr val="windowText" lastClr="000000"/>
              </a:solidFill>
              <a:latin typeface="+mn-lt"/>
              <a:ea typeface="+mn-ea"/>
              <a:cs typeface="+mn-cs"/>
            </a:rPr>
            <a:t>５</a:t>
          </a:r>
          <a:r>
            <a:rPr kumimoji="1" lang="ja-JP" altLang="ja-JP" sz="800">
              <a:solidFill>
                <a:sysClr val="windowText" lastClr="000000"/>
              </a:solidFill>
              <a:latin typeface="+mn-lt"/>
              <a:ea typeface="+mn-ea"/>
              <a:cs typeface="+mn-cs"/>
            </a:rPr>
            <a:t>％</a:t>
          </a:r>
          <a:r>
            <a:rPr kumimoji="1" lang="ja-JP" altLang="en-US" sz="800">
              <a:solidFill>
                <a:sysClr val="windowText" lastClr="000000"/>
              </a:solidFill>
              <a:latin typeface="+mn-lt"/>
              <a:ea typeface="+mn-ea"/>
              <a:cs typeface="+mn-cs"/>
            </a:rPr>
            <a:t>、維持補修費＋２，９６７．１％</a:t>
          </a:r>
          <a:endParaRPr lang="ja-JP" altLang="ja-JP" sz="800">
            <a:solidFill>
              <a:sysClr val="windowText" lastClr="000000"/>
            </a:solidFill>
            <a:latin typeface="+mn-lt"/>
            <a:ea typeface="+mn-ea"/>
            <a:cs typeface="+mn-cs"/>
          </a:endParaRPr>
        </a:p>
        <a:p>
          <a:r>
            <a:rPr kumimoji="1" lang="ja-JP" altLang="ja-JP" sz="800">
              <a:solidFill>
                <a:sysClr val="windowText" lastClr="000000"/>
              </a:solidFill>
              <a:latin typeface="+mn-lt"/>
              <a:ea typeface="+mn-ea"/>
              <a:cs typeface="+mn-cs"/>
            </a:rPr>
            <a:t>土木費　</a:t>
          </a:r>
          <a:r>
            <a:rPr kumimoji="1" lang="ja-JP" altLang="en-US" sz="800">
              <a:solidFill>
                <a:sysClr val="windowText" lastClr="000000"/>
              </a:solidFill>
              <a:latin typeface="+mn-lt"/>
              <a:ea typeface="+mn-ea"/>
              <a:cs typeface="+mn-cs"/>
            </a:rPr>
            <a:t>９５</a:t>
          </a:r>
          <a:r>
            <a:rPr kumimoji="1" lang="ja-JP" altLang="ja-JP" sz="800">
              <a:solidFill>
                <a:sysClr val="windowText" lastClr="000000"/>
              </a:solidFill>
              <a:latin typeface="+mn-lt"/>
              <a:ea typeface="+mn-ea"/>
              <a:cs typeface="+mn-cs"/>
            </a:rPr>
            <a:t>，</a:t>
          </a:r>
          <a:r>
            <a:rPr kumimoji="1" lang="ja-JP" altLang="en-US" sz="800">
              <a:solidFill>
                <a:sysClr val="windowText" lastClr="000000"/>
              </a:solidFill>
              <a:latin typeface="+mn-lt"/>
              <a:ea typeface="+mn-ea"/>
              <a:cs typeface="+mn-cs"/>
            </a:rPr>
            <a:t>４９０</a:t>
          </a:r>
          <a:r>
            <a:rPr kumimoji="1" lang="ja-JP" altLang="ja-JP" sz="800">
              <a:solidFill>
                <a:sysClr val="windowText" lastClr="000000"/>
              </a:solidFill>
              <a:latin typeface="+mn-lt"/>
              <a:ea typeface="+mn-ea"/>
              <a:cs typeface="+mn-cs"/>
            </a:rPr>
            <a:t>（前年比</a:t>
          </a:r>
          <a:r>
            <a:rPr kumimoji="1" lang="ja-JP" altLang="en-US" sz="800">
              <a:solidFill>
                <a:sysClr val="windowText" lastClr="000000"/>
              </a:solidFill>
              <a:latin typeface="+mn-lt"/>
              <a:ea typeface="+mn-ea"/>
              <a:cs typeface="+mn-cs"/>
            </a:rPr>
            <a:t>▲６，１４０</a:t>
          </a:r>
          <a:r>
            <a:rPr kumimoji="1" lang="ja-JP" altLang="ja-JP" sz="800">
              <a:solidFill>
                <a:sysClr val="windowText" lastClr="000000"/>
              </a:solidFill>
              <a:latin typeface="+mn-lt"/>
              <a:ea typeface="+mn-ea"/>
              <a:cs typeface="+mn-cs"/>
            </a:rPr>
            <a:t>）・・・類似団体比　維持補修費</a:t>
          </a:r>
          <a:r>
            <a:rPr kumimoji="1" lang="ja-JP" altLang="en-US" sz="800">
              <a:solidFill>
                <a:sysClr val="windowText" lastClr="000000"/>
              </a:solidFill>
              <a:latin typeface="+mn-lt"/>
              <a:ea typeface="+mn-ea"/>
              <a:cs typeface="+mn-cs"/>
            </a:rPr>
            <a:t>＋３４３</a:t>
          </a:r>
          <a:r>
            <a:rPr kumimoji="1" lang="ja-JP" altLang="ja-JP" sz="800">
              <a:solidFill>
                <a:sysClr val="windowText" lastClr="000000"/>
              </a:solidFill>
              <a:latin typeface="+mn-lt"/>
              <a:ea typeface="+mn-ea"/>
              <a:cs typeface="+mn-cs"/>
            </a:rPr>
            <a:t>．</a:t>
          </a:r>
          <a:r>
            <a:rPr kumimoji="1" lang="ja-JP" altLang="en-US" sz="800">
              <a:solidFill>
                <a:sysClr val="windowText" lastClr="000000"/>
              </a:solidFill>
              <a:latin typeface="+mn-lt"/>
              <a:ea typeface="+mn-ea"/>
              <a:cs typeface="+mn-cs"/>
            </a:rPr>
            <a:t>４</a:t>
          </a:r>
          <a:r>
            <a:rPr kumimoji="1" lang="ja-JP" altLang="ja-JP" sz="800">
              <a:solidFill>
                <a:sysClr val="windowText" lastClr="000000"/>
              </a:solidFill>
              <a:latin typeface="+mn-lt"/>
              <a:ea typeface="+mn-ea"/>
              <a:cs typeface="+mn-cs"/>
            </a:rPr>
            <a:t>％（除雪経費及び</a:t>
          </a:r>
          <a:r>
            <a:rPr kumimoji="1" lang="ja-JP" altLang="en-US" sz="800">
              <a:solidFill>
                <a:sysClr val="windowText" lastClr="000000"/>
              </a:solidFill>
              <a:latin typeface="+mn-lt"/>
              <a:ea typeface="+mn-ea"/>
              <a:cs typeface="+mn-cs"/>
            </a:rPr>
            <a:t>広大な面積を有し、道路延長が長いことによる、道路・</a:t>
          </a:r>
          <a:r>
            <a:rPr kumimoji="1" lang="ja-JP" altLang="ja-JP" sz="800">
              <a:solidFill>
                <a:sysClr val="windowText" lastClr="000000"/>
              </a:solidFill>
              <a:latin typeface="+mn-lt"/>
              <a:ea typeface="+mn-ea"/>
              <a:cs typeface="+mn-cs"/>
            </a:rPr>
            <a:t>消融雪装置の維持管理費</a:t>
          </a:r>
          <a:r>
            <a:rPr kumimoji="1" lang="ja-JP" altLang="en-US" sz="800">
              <a:solidFill>
                <a:sysClr val="windowText" lastClr="000000"/>
              </a:solidFill>
              <a:latin typeface="+mn-lt"/>
              <a:ea typeface="+mn-ea"/>
              <a:cs typeface="+mn-cs"/>
            </a:rPr>
            <a:t>などが</a:t>
          </a:r>
          <a:r>
            <a:rPr kumimoji="1" lang="ja-JP" altLang="ja-JP" sz="800">
              <a:solidFill>
                <a:sysClr val="windowText" lastClr="000000"/>
              </a:solidFill>
              <a:latin typeface="+mn-lt"/>
              <a:ea typeface="+mn-ea"/>
              <a:cs typeface="+mn-cs"/>
            </a:rPr>
            <a:t>増嵩）、普通建設事業費</a:t>
          </a:r>
          <a:r>
            <a:rPr kumimoji="1" lang="ja-JP" altLang="en-US" sz="800">
              <a:solidFill>
                <a:sysClr val="windowText" lastClr="000000"/>
              </a:solidFill>
              <a:latin typeface="+mn-lt"/>
              <a:ea typeface="+mn-ea"/>
              <a:cs typeface="+mn-cs"/>
            </a:rPr>
            <a:t>＋</a:t>
          </a:r>
          <a:r>
            <a:rPr kumimoji="1" lang="ja-JP" altLang="ja-JP" sz="800">
              <a:solidFill>
                <a:sysClr val="windowText" lastClr="000000"/>
              </a:solidFill>
              <a:latin typeface="+mn-lt"/>
              <a:ea typeface="+mn-ea"/>
              <a:cs typeface="+mn-cs"/>
            </a:rPr>
            <a:t>１０</a:t>
          </a:r>
          <a:r>
            <a:rPr kumimoji="1" lang="ja-JP" altLang="en-US" sz="800">
              <a:solidFill>
                <a:sysClr val="windowText" lastClr="000000"/>
              </a:solidFill>
              <a:latin typeface="+mn-lt"/>
              <a:ea typeface="+mn-ea"/>
              <a:cs typeface="+mn-cs"/>
            </a:rPr>
            <a:t>２</a:t>
          </a:r>
          <a:r>
            <a:rPr kumimoji="1" lang="ja-JP" altLang="ja-JP" sz="800">
              <a:solidFill>
                <a:sysClr val="windowText" lastClr="000000"/>
              </a:solidFill>
              <a:latin typeface="+mn-lt"/>
              <a:ea typeface="+mn-ea"/>
              <a:cs typeface="+mn-cs"/>
            </a:rPr>
            <a:t>．</a:t>
          </a:r>
          <a:r>
            <a:rPr kumimoji="1" lang="ja-JP" altLang="en-US" sz="800">
              <a:solidFill>
                <a:sysClr val="windowText" lastClr="000000"/>
              </a:solidFill>
              <a:latin typeface="+mn-lt"/>
              <a:ea typeface="+mn-ea"/>
              <a:cs typeface="+mn-cs"/>
            </a:rPr>
            <a:t>８</a:t>
          </a:r>
          <a:r>
            <a:rPr kumimoji="1" lang="ja-JP" altLang="ja-JP" sz="800">
              <a:solidFill>
                <a:sysClr val="windowText" lastClr="000000"/>
              </a:solidFill>
              <a:latin typeface="+mn-lt"/>
              <a:ea typeface="+mn-ea"/>
              <a:cs typeface="+mn-cs"/>
            </a:rPr>
            <a:t>％（都市計画道路改良の推進）</a:t>
          </a:r>
          <a:r>
            <a:rPr kumimoji="1" lang="ja-JP" altLang="en-US" sz="800">
              <a:solidFill>
                <a:sysClr val="windowText" lastClr="000000"/>
              </a:solidFill>
              <a:latin typeface="+mn-lt"/>
              <a:ea typeface="+mn-ea"/>
              <a:cs typeface="+mn-cs"/>
            </a:rPr>
            <a:t>。</a:t>
          </a:r>
          <a:r>
            <a:rPr kumimoji="1" lang="ja-JP" altLang="ja-JP" sz="800">
              <a:solidFill>
                <a:sysClr val="windowText" lastClr="000000"/>
              </a:solidFill>
              <a:latin typeface="+mn-lt"/>
              <a:ea typeface="+mn-ea"/>
              <a:cs typeface="+mn-cs"/>
            </a:rPr>
            <a:t>今後は合併特例債の発行終了に伴う事業費の段階的な縮減が課題</a:t>
          </a:r>
          <a:r>
            <a:rPr kumimoji="1" lang="ja-JP" altLang="en-US" sz="800">
              <a:solidFill>
                <a:sysClr val="windowText" lastClr="000000"/>
              </a:solidFill>
              <a:latin typeface="+mn-lt"/>
              <a:ea typeface="+mn-ea"/>
              <a:cs typeface="+mn-cs"/>
            </a:rPr>
            <a:t>である。</a:t>
          </a:r>
          <a:endParaRPr lang="ja-JP" altLang="ja-JP" sz="800">
            <a:solidFill>
              <a:sysClr val="windowText" lastClr="000000"/>
            </a:solidFill>
            <a:latin typeface="+mn-lt"/>
            <a:ea typeface="+mn-ea"/>
            <a:cs typeface="+mn-cs"/>
          </a:endParaRPr>
        </a:p>
        <a:p>
          <a:r>
            <a:rPr kumimoji="1" lang="ja-JP" altLang="ja-JP" sz="800">
              <a:solidFill>
                <a:sysClr val="windowText" lastClr="000000"/>
              </a:solidFill>
              <a:latin typeface="+mn-lt"/>
              <a:ea typeface="+mn-ea"/>
              <a:cs typeface="+mn-cs"/>
            </a:rPr>
            <a:t>消防費　２</a:t>
          </a:r>
          <a:r>
            <a:rPr kumimoji="1" lang="ja-JP" altLang="en-US" sz="800">
              <a:solidFill>
                <a:sysClr val="windowText" lastClr="000000"/>
              </a:solidFill>
              <a:latin typeface="+mn-lt"/>
              <a:ea typeface="+mn-ea"/>
              <a:cs typeface="+mn-cs"/>
            </a:rPr>
            <a:t>２</a:t>
          </a:r>
          <a:r>
            <a:rPr kumimoji="1" lang="ja-JP" altLang="ja-JP" sz="800">
              <a:solidFill>
                <a:sysClr val="windowText" lastClr="000000"/>
              </a:solidFill>
              <a:latin typeface="+mn-lt"/>
              <a:ea typeface="+mn-ea"/>
              <a:cs typeface="+mn-cs"/>
            </a:rPr>
            <a:t>，</a:t>
          </a:r>
          <a:r>
            <a:rPr kumimoji="1" lang="ja-JP" altLang="en-US" sz="800">
              <a:solidFill>
                <a:sysClr val="windowText" lastClr="000000"/>
              </a:solidFill>
              <a:latin typeface="+mn-lt"/>
              <a:ea typeface="+mn-ea"/>
              <a:cs typeface="+mn-cs"/>
            </a:rPr>
            <a:t>３８４</a:t>
          </a:r>
          <a:r>
            <a:rPr kumimoji="1" lang="ja-JP" altLang="ja-JP" sz="800">
              <a:solidFill>
                <a:sysClr val="windowText" lastClr="000000"/>
              </a:solidFill>
              <a:latin typeface="+mn-lt"/>
              <a:ea typeface="+mn-ea"/>
              <a:cs typeface="+mn-cs"/>
            </a:rPr>
            <a:t>（前年比▲</a:t>
          </a:r>
          <a:r>
            <a:rPr kumimoji="1" lang="ja-JP" altLang="en-US" sz="800">
              <a:solidFill>
                <a:sysClr val="windowText" lastClr="000000"/>
              </a:solidFill>
              <a:latin typeface="+mn-lt"/>
              <a:ea typeface="+mn-ea"/>
              <a:cs typeface="+mn-cs"/>
            </a:rPr>
            <a:t>２，５４３</a:t>
          </a:r>
          <a:r>
            <a:rPr kumimoji="1" lang="ja-JP" altLang="ja-JP" sz="800">
              <a:solidFill>
                <a:sysClr val="windowText" lastClr="000000"/>
              </a:solidFill>
              <a:latin typeface="+mn-lt"/>
              <a:ea typeface="+mn-ea"/>
              <a:cs typeface="+mn-cs"/>
            </a:rPr>
            <a:t>）・・・</a:t>
          </a:r>
          <a:r>
            <a:rPr kumimoji="1" lang="ja-JP" altLang="en-US" sz="800">
              <a:solidFill>
                <a:sysClr val="windowText" lastClr="000000"/>
              </a:solidFill>
              <a:latin typeface="+mn-lt"/>
              <a:ea typeface="+mn-ea"/>
              <a:cs typeface="+mn-cs"/>
            </a:rPr>
            <a:t>補助費等のうち、一部事務組合への負担金が消防費の８６％を占め類似団体平均より大きい要因である。消防費全体類似団体比４０．１％</a:t>
          </a:r>
          <a:endParaRPr kumimoji="1" lang="en-US" altLang="ja-JP" sz="800">
            <a:solidFill>
              <a:sysClr val="windowText" lastClr="000000"/>
            </a:solidFill>
            <a:latin typeface="+mn-lt"/>
            <a:ea typeface="+mn-ea"/>
            <a:cs typeface="+mn-cs"/>
          </a:endParaRPr>
        </a:p>
        <a:p>
          <a:r>
            <a:rPr kumimoji="1" lang="ja-JP" altLang="ja-JP" sz="800">
              <a:solidFill>
                <a:sysClr val="windowText" lastClr="000000"/>
              </a:solidFill>
              <a:latin typeface="+mn-lt"/>
              <a:ea typeface="+mn-ea"/>
              <a:cs typeface="+mn-cs"/>
            </a:rPr>
            <a:t>教育費　</a:t>
          </a:r>
          <a:r>
            <a:rPr kumimoji="1" lang="ja-JP" altLang="en-US" sz="800">
              <a:solidFill>
                <a:sysClr val="windowText" lastClr="000000"/>
              </a:solidFill>
              <a:latin typeface="+mn-lt"/>
              <a:ea typeface="+mn-ea"/>
              <a:cs typeface="+mn-cs"/>
            </a:rPr>
            <a:t>７７</a:t>
          </a:r>
          <a:r>
            <a:rPr kumimoji="1" lang="ja-JP" altLang="ja-JP" sz="800">
              <a:solidFill>
                <a:sysClr val="windowText" lastClr="000000"/>
              </a:solidFill>
              <a:latin typeface="+mn-lt"/>
              <a:ea typeface="+mn-ea"/>
              <a:cs typeface="+mn-cs"/>
            </a:rPr>
            <a:t>，</a:t>
          </a:r>
          <a:r>
            <a:rPr kumimoji="1" lang="ja-JP" altLang="en-US" sz="800">
              <a:solidFill>
                <a:sysClr val="windowText" lastClr="000000"/>
              </a:solidFill>
              <a:latin typeface="+mn-lt"/>
              <a:ea typeface="+mn-ea"/>
              <a:cs typeface="+mn-cs"/>
            </a:rPr>
            <a:t>３１８</a:t>
          </a:r>
          <a:r>
            <a:rPr kumimoji="1" lang="ja-JP" altLang="ja-JP" sz="800">
              <a:solidFill>
                <a:sysClr val="windowText" lastClr="000000"/>
              </a:solidFill>
              <a:latin typeface="+mn-lt"/>
              <a:ea typeface="+mn-ea"/>
              <a:cs typeface="+mn-cs"/>
            </a:rPr>
            <a:t>（前年比▲</a:t>
          </a:r>
          <a:r>
            <a:rPr kumimoji="1" lang="ja-JP" altLang="en-US" sz="800">
              <a:solidFill>
                <a:sysClr val="windowText" lastClr="000000"/>
              </a:solidFill>
              <a:latin typeface="+mn-lt"/>
              <a:ea typeface="+mn-ea"/>
              <a:cs typeface="+mn-cs"/>
            </a:rPr>
            <a:t>２</a:t>
          </a:r>
          <a:r>
            <a:rPr kumimoji="1" lang="ja-JP" altLang="ja-JP" sz="800">
              <a:solidFill>
                <a:sysClr val="windowText" lastClr="000000"/>
              </a:solidFill>
              <a:latin typeface="+mn-lt"/>
              <a:ea typeface="+mn-ea"/>
              <a:cs typeface="+mn-cs"/>
            </a:rPr>
            <a:t>，</a:t>
          </a:r>
          <a:r>
            <a:rPr kumimoji="1" lang="ja-JP" altLang="en-US" sz="800">
              <a:solidFill>
                <a:sysClr val="windowText" lastClr="000000"/>
              </a:solidFill>
              <a:latin typeface="+mn-lt"/>
              <a:ea typeface="+mn-ea"/>
              <a:cs typeface="+mn-cs"/>
            </a:rPr>
            <a:t>６８１</a:t>
          </a:r>
          <a:r>
            <a:rPr kumimoji="1" lang="ja-JP" altLang="ja-JP" sz="800">
              <a:solidFill>
                <a:sysClr val="windowText" lastClr="000000"/>
              </a:solidFill>
              <a:latin typeface="+mn-lt"/>
              <a:ea typeface="+mn-ea"/>
              <a:cs typeface="+mn-cs"/>
            </a:rPr>
            <a:t>）・・・類似団体比　普通建設事業費</a:t>
          </a:r>
          <a:r>
            <a:rPr kumimoji="1" lang="ja-JP" altLang="en-US" sz="800">
              <a:solidFill>
                <a:sysClr val="windowText" lastClr="000000"/>
              </a:solidFill>
              <a:latin typeface="+mn-lt"/>
              <a:ea typeface="+mn-ea"/>
              <a:cs typeface="+mn-cs"/>
            </a:rPr>
            <a:t>＋５</a:t>
          </a:r>
          <a:r>
            <a:rPr kumimoji="1" lang="ja-JP" altLang="ja-JP" sz="800">
              <a:solidFill>
                <a:sysClr val="windowText" lastClr="000000"/>
              </a:solidFill>
              <a:latin typeface="+mn-lt"/>
              <a:ea typeface="+mn-ea"/>
              <a:cs typeface="+mn-cs"/>
            </a:rPr>
            <a:t>１．</a:t>
          </a:r>
          <a:r>
            <a:rPr kumimoji="1" lang="ja-JP" altLang="en-US" sz="800">
              <a:solidFill>
                <a:sysClr val="windowText" lastClr="000000"/>
              </a:solidFill>
              <a:latin typeface="+mn-lt"/>
              <a:ea typeface="+mn-ea"/>
              <a:cs typeface="+mn-cs"/>
            </a:rPr>
            <a:t>４</a:t>
          </a:r>
          <a:r>
            <a:rPr kumimoji="1" lang="ja-JP" altLang="ja-JP" sz="800">
              <a:solidFill>
                <a:sysClr val="windowText" lastClr="000000"/>
              </a:solidFill>
              <a:latin typeface="+mn-lt"/>
              <a:ea typeface="+mn-ea"/>
              <a:cs typeface="+mn-cs"/>
            </a:rPr>
            <a:t>％（</a:t>
          </a:r>
          <a:r>
            <a:rPr kumimoji="1" lang="ja-JP" altLang="en-US" sz="800">
              <a:solidFill>
                <a:sysClr val="windowText" lastClr="000000"/>
              </a:solidFill>
              <a:latin typeface="+mn-lt"/>
              <a:ea typeface="+mn-ea"/>
              <a:cs typeface="+mn-cs"/>
            </a:rPr>
            <a:t>福光中部小学校</a:t>
          </a:r>
          <a:r>
            <a:rPr kumimoji="1" lang="ja-JP" altLang="ja-JP" sz="800">
              <a:solidFill>
                <a:sysClr val="windowText" lastClr="000000"/>
              </a:solidFill>
              <a:latin typeface="+mn-lt"/>
              <a:ea typeface="+mn-ea"/>
              <a:cs typeface="+mn-cs"/>
            </a:rPr>
            <a:t>長寿命化改修工事）</a:t>
          </a:r>
          <a:endParaRPr kumimoji="1" lang="en-US" altLang="ja-JP" sz="800">
            <a:solidFill>
              <a:sysClr val="windowText" lastClr="000000"/>
            </a:solidFill>
            <a:latin typeface="+mn-lt"/>
            <a:ea typeface="+mn-ea"/>
            <a:cs typeface="+mn-cs"/>
          </a:endParaRPr>
        </a:p>
        <a:p>
          <a:pPr eaLnBrk="1" fontAlgn="auto" latinLnBrk="0" hangingPunct="1"/>
          <a:r>
            <a:rPr kumimoji="1" lang="ja-JP" altLang="ja-JP" sz="800">
              <a:solidFill>
                <a:sysClr val="windowText" lastClr="000000"/>
              </a:solidFill>
              <a:latin typeface="+mn-lt"/>
              <a:ea typeface="+mn-ea"/>
              <a:cs typeface="+mn-cs"/>
            </a:rPr>
            <a:t>公債費　１</a:t>
          </a:r>
          <a:r>
            <a:rPr kumimoji="1" lang="ja-JP" altLang="en-US" sz="800">
              <a:solidFill>
                <a:sysClr val="windowText" lastClr="000000"/>
              </a:solidFill>
              <a:latin typeface="+mn-lt"/>
              <a:ea typeface="+mn-ea"/>
              <a:cs typeface="+mn-cs"/>
            </a:rPr>
            <a:t>００</a:t>
          </a:r>
          <a:r>
            <a:rPr kumimoji="1" lang="ja-JP" altLang="ja-JP" sz="800">
              <a:solidFill>
                <a:sysClr val="windowText" lastClr="000000"/>
              </a:solidFill>
              <a:latin typeface="+mn-lt"/>
              <a:ea typeface="+mn-ea"/>
              <a:cs typeface="+mn-cs"/>
            </a:rPr>
            <a:t>，</a:t>
          </a:r>
          <a:r>
            <a:rPr kumimoji="1" lang="ja-JP" altLang="en-US" sz="800">
              <a:solidFill>
                <a:sysClr val="windowText" lastClr="000000"/>
              </a:solidFill>
              <a:latin typeface="+mn-lt"/>
              <a:ea typeface="+mn-ea"/>
              <a:cs typeface="+mn-cs"/>
            </a:rPr>
            <a:t>８８９</a:t>
          </a:r>
          <a:r>
            <a:rPr kumimoji="1" lang="ja-JP" altLang="ja-JP" sz="800">
              <a:solidFill>
                <a:sysClr val="windowText" lastClr="000000"/>
              </a:solidFill>
              <a:latin typeface="+mn-lt"/>
              <a:ea typeface="+mn-ea"/>
              <a:cs typeface="+mn-cs"/>
            </a:rPr>
            <a:t>（前年比</a:t>
          </a:r>
          <a:r>
            <a:rPr kumimoji="1" lang="ja-JP" altLang="en-US" sz="800">
              <a:solidFill>
                <a:sysClr val="windowText" lastClr="000000"/>
              </a:solidFill>
              <a:latin typeface="+mn-lt"/>
              <a:ea typeface="+mn-ea"/>
              <a:cs typeface="+mn-cs"/>
            </a:rPr>
            <a:t>▲</a:t>
          </a:r>
          <a:r>
            <a:rPr kumimoji="1" lang="ja-JP" altLang="ja-JP" sz="800">
              <a:solidFill>
                <a:sysClr val="windowText" lastClr="000000"/>
              </a:solidFill>
              <a:latin typeface="+mn-lt"/>
              <a:ea typeface="+mn-ea"/>
              <a:cs typeface="+mn-cs"/>
            </a:rPr>
            <a:t>１</a:t>
          </a:r>
          <a:r>
            <a:rPr kumimoji="1" lang="ja-JP" altLang="en-US" sz="800">
              <a:solidFill>
                <a:sysClr val="windowText" lastClr="000000"/>
              </a:solidFill>
              <a:latin typeface="+mn-lt"/>
              <a:ea typeface="+mn-ea"/>
              <a:cs typeface="+mn-cs"/>
            </a:rPr>
            <a:t>４</a:t>
          </a:r>
          <a:r>
            <a:rPr kumimoji="1" lang="ja-JP" altLang="ja-JP" sz="800">
              <a:solidFill>
                <a:sysClr val="windowText" lastClr="000000"/>
              </a:solidFill>
              <a:latin typeface="+mn-lt"/>
              <a:ea typeface="+mn-ea"/>
              <a:cs typeface="+mn-cs"/>
            </a:rPr>
            <a:t>，</a:t>
          </a:r>
          <a:r>
            <a:rPr kumimoji="1" lang="ja-JP" altLang="en-US" sz="800">
              <a:solidFill>
                <a:sysClr val="windowText" lastClr="000000"/>
              </a:solidFill>
              <a:latin typeface="+mn-lt"/>
              <a:ea typeface="+mn-ea"/>
              <a:cs typeface="+mn-cs"/>
            </a:rPr>
            <a:t>９８６</a:t>
          </a:r>
          <a:r>
            <a:rPr kumimoji="1" lang="ja-JP" altLang="ja-JP" sz="800">
              <a:solidFill>
                <a:sysClr val="windowText" lastClr="000000"/>
              </a:solidFill>
              <a:latin typeface="+mn-lt"/>
              <a:ea typeface="+mn-ea"/>
              <a:cs typeface="+mn-cs"/>
            </a:rPr>
            <a:t>）・・・</a:t>
          </a:r>
          <a:r>
            <a:rPr kumimoji="1" lang="ja-JP" altLang="en-US" sz="800">
              <a:solidFill>
                <a:sysClr val="windowText" lastClr="000000"/>
              </a:solidFill>
              <a:latin typeface="+mn-lt"/>
              <a:ea typeface="+mn-ea"/>
              <a:cs typeface="+mn-cs"/>
            </a:rPr>
            <a:t>合併特例債を活用して実施した大型事業の償還がはじまっていること、繰り上げ償還を積極的に実施してきたため、</a:t>
          </a:r>
          <a:r>
            <a:rPr kumimoji="1" lang="ja-JP" altLang="ja-JP" sz="800">
              <a:solidFill>
                <a:sysClr val="windowText" lastClr="000000"/>
              </a:solidFill>
              <a:latin typeface="+mn-lt"/>
              <a:ea typeface="+mn-ea"/>
              <a:cs typeface="+mn-cs"/>
            </a:rPr>
            <a:t>類似団体比</a:t>
          </a:r>
          <a:r>
            <a:rPr kumimoji="1" lang="ja-JP" altLang="en-US" sz="800">
              <a:solidFill>
                <a:sysClr val="windowText" lastClr="000000"/>
              </a:solidFill>
              <a:latin typeface="+mn-lt"/>
              <a:ea typeface="+mn-ea"/>
              <a:cs typeface="+mn-cs"/>
            </a:rPr>
            <a:t>＋</a:t>
          </a:r>
          <a:r>
            <a:rPr kumimoji="1" lang="ja-JP" altLang="ja-JP" sz="800">
              <a:solidFill>
                <a:sysClr val="windowText" lastClr="000000"/>
              </a:solidFill>
              <a:latin typeface="+mn-lt"/>
              <a:ea typeface="+mn-ea"/>
              <a:cs typeface="+mn-cs"/>
            </a:rPr>
            <a:t>１</a:t>
          </a:r>
          <a:r>
            <a:rPr kumimoji="1" lang="ja-JP" altLang="en-US" sz="800">
              <a:solidFill>
                <a:sysClr val="windowText" lastClr="000000"/>
              </a:solidFill>
              <a:latin typeface="+mn-lt"/>
              <a:ea typeface="+mn-ea"/>
              <a:cs typeface="+mn-cs"/>
            </a:rPr>
            <a:t>４３</a:t>
          </a:r>
          <a:r>
            <a:rPr kumimoji="1" lang="ja-JP" altLang="ja-JP" sz="800">
              <a:solidFill>
                <a:sysClr val="windowText" lastClr="000000"/>
              </a:solidFill>
              <a:latin typeface="+mn-lt"/>
              <a:ea typeface="+mn-ea"/>
              <a:cs typeface="+mn-cs"/>
            </a:rPr>
            <a:t>．１％</a:t>
          </a:r>
          <a:r>
            <a:rPr kumimoji="1" lang="ja-JP" altLang="en-US" sz="800">
              <a:solidFill>
                <a:sysClr val="windowText" lastClr="000000"/>
              </a:solidFill>
              <a:latin typeface="+mn-lt"/>
              <a:ea typeface="+mn-ea"/>
              <a:cs typeface="+mn-cs"/>
            </a:rPr>
            <a:t>と高くなっている。</a:t>
          </a:r>
          <a:r>
            <a:rPr kumimoji="1" lang="ja-JP" altLang="ja-JP" sz="800">
              <a:solidFill>
                <a:sysClr val="windowText" lastClr="000000"/>
              </a:solidFill>
              <a:latin typeface="+mn-lt"/>
              <a:ea typeface="+mn-ea"/>
              <a:cs typeface="+mn-cs"/>
            </a:rPr>
            <a:t>今後は事業の厳選による借入額の抑制、積極的な繰上償還の実施などにより適正な借入金残高の維持に努める。</a:t>
          </a:r>
          <a:endParaRPr lang="ja-JP" altLang="ja-JP" sz="800">
            <a:solidFill>
              <a:srgbClr val="FF0000"/>
            </a:solidFill>
            <a:latin typeface="+mn-lt"/>
            <a:ea typeface="+mn-ea"/>
            <a:cs typeface="+mn-cs"/>
          </a:endParaRPr>
        </a:p>
        <a:p>
          <a:endParaRPr kumimoji="1" lang="ja-JP" altLang="en-US" sz="10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富山県南砺市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latin typeface="+mn-lt"/>
              <a:ea typeface="+mn-ea"/>
              <a:cs typeface="+mn-cs"/>
            </a:rPr>
            <a:t>平成２９年度は、財政調整基金の取り崩し額が２，８７３百万円（前年度比＋２７５９百万円）となったことが要因し、実質単年度収支はマイナスとなってい</a:t>
          </a:r>
          <a:r>
            <a:rPr kumimoji="1" lang="ja-JP" altLang="en-US" sz="1100">
              <a:solidFill>
                <a:sysClr val="windowText" lastClr="000000"/>
              </a:solidFill>
              <a:latin typeface="+mn-lt"/>
              <a:ea typeface="+mn-ea"/>
              <a:cs typeface="+mn-cs"/>
            </a:rPr>
            <a:t>たが、平成３０年度は、経常的な歳出削減と財源確保に努め、再度、黒字化した。</a:t>
          </a:r>
          <a:endParaRPr kumimoji="1" lang="en-US" altLang="ja-JP" sz="1100">
            <a:solidFill>
              <a:sysClr val="windowText" lastClr="000000"/>
            </a:solidFill>
            <a:latin typeface="+mn-lt"/>
            <a:ea typeface="+mn-ea"/>
            <a:cs typeface="+mn-cs"/>
          </a:endParaRPr>
        </a:p>
        <a:p>
          <a:r>
            <a:rPr kumimoji="1" lang="ja-JP" altLang="en-US" sz="1100">
              <a:solidFill>
                <a:sysClr val="windowText" lastClr="000000"/>
              </a:solidFill>
              <a:latin typeface="+mn-lt"/>
              <a:ea typeface="+mn-ea"/>
              <a:cs typeface="+mn-cs"/>
            </a:rPr>
            <a:t>また、財政調整基金も、平成３０年度は取り崩しは行わず、逆に３９８百万円の積立をし、</a:t>
          </a:r>
          <a:r>
            <a:rPr kumimoji="1" lang="ja-JP" altLang="ja-JP" sz="1100">
              <a:solidFill>
                <a:sysClr val="windowText" lastClr="000000"/>
              </a:solidFill>
              <a:latin typeface="+mn-lt"/>
              <a:ea typeface="+mn-ea"/>
              <a:cs typeface="+mn-cs"/>
            </a:rPr>
            <a:t>残高</a:t>
          </a:r>
          <a:r>
            <a:rPr kumimoji="1" lang="ja-JP" altLang="en-US" sz="1100">
              <a:solidFill>
                <a:sysClr val="windowText" lastClr="000000"/>
              </a:solidFill>
              <a:latin typeface="+mn-lt"/>
              <a:ea typeface="+mn-ea"/>
              <a:cs typeface="+mn-cs"/>
            </a:rPr>
            <a:t>は増加した。</a:t>
          </a:r>
          <a:endParaRPr kumimoji="1" lang="en-US" altLang="ja-JP" sz="1100">
            <a:solidFill>
              <a:sysClr val="windowText" lastClr="000000"/>
            </a:solidFill>
            <a:latin typeface="+mn-lt"/>
            <a:ea typeface="+mn-ea"/>
            <a:cs typeface="+mn-cs"/>
          </a:endParaRPr>
        </a:p>
        <a:p>
          <a:r>
            <a:rPr kumimoji="1" lang="ja-JP" altLang="ja-JP" sz="1100">
              <a:solidFill>
                <a:sysClr val="windowText" lastClr="000000"/>
              </a:solidFill>
              <a:latin typeface="+mn-lt"/>
              <a:ea typeface="+mn-ea"/>
              <a:cs typeface="+mn-cs"/>
            </a:rPr>
            <a:t>今後も行政サービスの質の向上に努め、事務事業の効率化を図りながら歳出の抑制を図り、健全な財政運営に努めて</a:t>
          </a:r>
          <a:r>
            <a:rPr kumimoji="1" lang="ja-JP" altLang="en-US" sz="1100">
              <a:solidFill>
                <a:sysClr val="windowText" lastClr="000000"/>
              </a:solidFill>
              <a:latin typeface="+mn-lt"/>
              <a:ea typeface="+mn-ea"/>
              <a:cs typeface="+mn-cs"/>
            </a:rPr>
            <a:t>いく</a:t>
          </a:r>
          <a:r>
            <a:rPr kumimoji="1" lang="ja-JP" altLang="ja-JP" sz="1100">
              <a:solidFill>
                <a:sysClr val="windowText" lastClr="000000"/>
              </a:solidFill>
              <a:latin typeface="+mn-lt"/>
              <a:ea typeface="+mn-ea"/>
              <a:cs typeface="+mn-cs"/>
            </a:rPr>
            <a:t>。</a:t>
          </a:r>
          <a:endParaRPr lang="ja-JP" altLang="ja-JP" sz="1100">
            <a:solidFill>
              <a:sysClr val="windowText" lastClr="000000"/>
            </a:solidFill>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富山県南砺市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aseline="0">
              <a:solidFill>
                <a:sysClr val="windowText" lastClr="000000"/>
              </a:solidFill>
              <a:latin typeface="+mn-lt"/>
              <a:ea typeface="+mn-ea"/>
              <a:cs typeface="+mn-cs"/>
            </a:rPr>
            <a:t>一般会計においては前年に比べて降雪量が</a:t>
          </a:r>
          <a:r>
            <a:rPr lang="ja-JP" altLang="en-US" sz="1100" baseline="0">
              <a:solidFill>
                <a:sysClr val="windowText" lastClr="000000"/>
              </a:solidFill>
              <a:latin typeface="+mn-lt"/>
              <a:ea typeface="+mn-ea"/>
              <a:cs typeface="+mn-cs"/>
            </a:rPr>
            <a:t>少なく</a:t>
          </a:r>
          <a:r>
            <a:rPr lang="ja-JP" altLang="ja-JP" sz="1100" baseline="0">
              <a:solidFill>
                <a:sysClr val="windowText" lastClr="000000"/>
              </a:solidFill>
              <a:latin typeface="+mn-lt"/>
              <a:ea typeface="+mn-ea"/>
              <a:cs typeface="+mn-cs"/>
            </a:rPr>
            <a:t>、除雪対策に</a:t>
          </a:r>
          <a:r>
            <a:rPr lang="ja-JP" altLang="en-US" sz="1100" baseline="0">
              <a:solidFill>
                <a:sysClr val="windowText" lastClr="000000"/>
              </a:solidFill>
              <a:latin typeface="+mn-lt"/>
              <a:ea typeface="+mn-ea"/>
              <a:cs typeface="+mn-cs"/>
            </a:rPr>
            <a:t>必要な経費が減少したので、</a:t>
          </a:r>
          <a:r>
            <a:rPr lang="ja-JP" altLang="ja-JP" sz="1100" baseline="0">
              <a:solidFill>
                <a:sysClr val="windowText" lastClr="000000"/>
              </a:solidFill>
              <a:latin typeface="+mn-lt"/>
              <a:ea typeface="+mn-ea"/>
              <a:cs typeface="+mn-cs"/>
            </a:rPr>
            <a:t>より歳出総額が</a:t>
          </a:r>
          <a:r>
            <a:rPr lang="ja-JP" altLang="en-US" sz="1100" baseline="0">
              <a:solidFill>
                <a:sysClr val="windowText" lastClr="000000"/>
              </a:solidFill>
              <a:latin typeface="+mn-lt"/>
              <a:ea typeface="+mn-ea"/>
              <a:cs typeface="+mn-cs"/>
            </a:rPr>
            <a:t>減少し</a:t>
          </a:r>
          <a:r>
            <a:rPr lang="ja-JP" altLang="ja-JP" sz="1100" baseline="0">
              <a:solidFill>
                <a:sysClr val="windowText" lastClr="000000"/>
              </a:solidFill>
              <a:latin typeface="+mn-lt"/>
              <a:ea typeface="+mn-ea"/>
              <a:cs typeface="+mn-cs"/>
            </a:rPr>
            <a:t>、実質黒字額は</a:t>
          </a:r>
          <a:r>
            <a:rPr lang="ja-JP" altLang="en-US" sz="1100" baseline="0">
              <a:solidFill>
                <a:sysClr val="windowText" lastClr="000000"/>
              </a:solidFill>
              <a:latin typeface="+mn-lt"/>
              <a:ea typeface="+mn-ea"/>
              <a:cs typeface="+mn-cs"/>
            </a:rPr>
            <a:t>増加した</a:t>
          </a:r>
          <a:r>
            <a:rPr lang="ja-JP" altLang="ja-JP" sz="1100" baseline="0">
              <a:solidFill>
                <a:sysClr val="windowText" lastClr="000000"/>
              </a:solidFill>
              <a:latin typeface="+mn-lt"/>
              <a:ea typeface="+mn-ea"/>
              <a:cs typeface="+mn-cs"/>
            </a:rPr>
            <a:t>。</a:t>
          </a:r>
          <a:endParaRPr lang="ja-JP" altLang="ja-JP" sz="1100">
            <a:solidFill>
              <a:sysClr val="windowText" lastClr="000000"/>
            </a:solidFill>
            <a:latin typeface="+mn-lt"/>
            <a:ea typeface="+mn-ea"/>
            <a:cs typeface="+mn-cs"/>
          </a:endParaRPr>
        </a:p>
        <a:p>
          <a:pPr fontAlgn="base"/>
          <a:endParaRPr lang="en-US" altLang="ja-JP" sz="1100" baseline="0">
            <a:solidFill>
              <a:sysClr val="windowText" lastClr="000000"/>
            </a:solidFill>
            <a:latin typeface="+mn-lt"/>
            <a:ea typeface="+mn-ea"/>
            <a:cs typeface="+mn-cs"/>
          </a:endParaRPr>
        </a:p>
        <a:p>
          <a:pPr fontAlgn="base"/>
          <a:r>
            <a:rPr lang="ja-JP" altLang="ja-JP" sz="1100" baseline="0">
              <a:solidFill>
                <a:sysClr val="windowText" lastClr="000000"/>
              </a:solidFill>
              <a:latin typeface="+mn-lt"/>
              <a:ea typeface="+mn-ea"/>
              <a:cs typeface="+mn-cs"/>
            </a:rPr>
            <a:t>病院事業会計において、平成２８年度からスタートした新南砺市立病院改革プラン（平成３２年度まで）に基づく取り組みおよび一般会計からの支援の継続等により経常収支の黒字を増加させている。引き続き、病院組織の経営統合を目指し、病院機能の集約・分担化を進め、経営の健全化を図ることに努める。</a:t>
          </a:r>
          <a:endParaRPr lang="en-US" altLang="ja-JP" sz="1100" baseline="0">
            <a:solidFill>
              <a:sysClr val="windowText" lastClr="000000"/>
            </a:solidFill>
            <a:latin typeface="+mn-lt"/>
            <a:ea typeface="+mn-ea"/>
            <a:cs typeface="+mn-cs"/>
          </a:endParaRPr>
        </a:p>
        <a:p>
          <a:pPr fontAlgn="base"/>
          <a:endParaRPr lang="en-US" altLang="ja-JP" sz="1100" baseline="0">
            <a:solidFill>
              <a:sysClr val="windowText" lastClr="000000"/>
            </a:solidFill>
            <a:latin typeface="+mn-lt"/>
            <a:ea typeface="+mn-ea"/>
            <a:cs typeface="+mn-cs"/>
          </a:endParaRPr>
        </a:p>
        <a:p>
          <a:pPr fontAlgn="base"/>
          <a:r>
            <a:rPr lang="ja-JP" altLang="ja-JP" sz="1100" baseline="0">
              <a:solidFill>
                <a:sysClr val="windowText" lastClr="000000"/>
              </a:solidFill>
              <a:latin typeface="+mn-lt"/>
              <a:ea typeface="+mn-ea"/>
              <a:cs typeface="+mn-cs"/>
            </a:rPr>
            <a:t>下水道事業会計において、使用料収入の減少や基準内繰入金の減少により、余剰資金が減少傾向にある。</a:t>
          </a:r>
          <a:endParaRPr lang="en-US" altLang="ja-JP" sz="1100" baseline="0">
            <a:solidFill>
              <a:sysClr val="windowText" lastClr="000000"/>
            </a:solidFill>
            <a:latin typeface="+mn-lt"/>
            <a:ea typeface="+mn-ea"/>
            <a:cs typeface="+mn-cs"/>
          </a:endParaRPr>
        </a:p>
        <a:p>
          <a:pPr fontAlgn="base"/>
          <a:r>
            <a:rPr lang="ja-JP" altLang="ja-JP" sz="1100" baseline="0">
              <a:solidFill>
                <a:sysClr val="windowText" lastClr="000000"/>
              </a:solidFill>
              <a:latin typeface="+mn-lt"/>
              <a:ea typeface="+mn-ea"/>
              <a:cs typeface="+mn-cs"/>
            </a:rPr>
            <a:t>水道事業</a:t>
          </a:r>
          <a:r>
            <a:rPr lang="ja-JP" altLang="en-US" sz="1100" baseline="0">
              <a:solidFill>
                <a:sysClr val="windowText" lastClr="000000"/>
              </a:solidFill>
              <a:latin typeface="+mn-lt"/>
              <a:ea typeface="+mn-ea"/>
              <a:cs typeface="+mn-cs"/>
            </a:rPr>
            <a:t>、</a:t>
          </a:r>
          <a:r>
            <a:rPr lang="ja-JP" altLang="ja-JP" sz="1100" baseline="0">
              <a:solidFill>
                <a:sysClr val="windowText" lastClr="000000"/>
              </a:solidFill>
              <a:latin typeface="+mn-lt"/>
              <a:ea typeface="+mn-ea"/>
              <a:cs typeface="+mn-cs"/>
            </a:rPr>
            <a:t>下水道事業ともに平成２９年３月に経営戦略を策定し</a:t>
          </a:r>
          <a:r>
            <a:rPr lang="ja-JP" altLang="en-US" sz="1100" baseline="0">
              <a:solidFill>
                <a:sysClr val="windowText" lastClr="000000"/>
              </a:solidFill>
              <a:latin typeface="+mn-lt"/>
              <a:ea typeface="+mn-ea"/>
              <a:cs typeface="+mn-cs"/>
            </a:rPr>
            <a:t>たが</a:t>
          </a:r>
          <a:r>
            <a:rPr lang="ja-JP" altLang="ja-JP" sz="1100" baseline="0">
              <a:solidFill>
                <a:sysClr val="windowText" lastClr="000000"/>
              </a:solidFill>
              <a:latin typeface="+mn-lt"/>
              <a:ea typeface="+mn-ea"/>
              <a:cs typeface="+mn-cs"/>
            </a:rPr>
            <a:t>、</a:t>
          </a:r>
          <a:r>
            <a:rPr lang="ja-JP" altLang="en-US" sz="1100" baseline="0">
              <a:solidFill>
                <a:sysClr val="windowText" lastClr="000000"/>
              </a:solidFill>
              <a:latin typeface="+mn-lt"/>
              <a:ea typeface="+mn-ea"/>
              <a:cs typeface="+mn-cs"/>
            </a:rPr>
            <a:t>アセットマネジメント調査などの結果を反映した改定版を、水道事業は令和元年度に、下水道事業は令和２年度に策定を進めており、</a:t>
          </a:r>
          <a:r>
            <a:rPr lang="ja-JP" altLang="ja-JP" sz="1100" baseline="0">
              <a:solidFill>
                <a:sysClr val="windowText" lastClr="000000"/>
              </a:solidFill>
              <a:latin typeface="+mn-lt"/>
              <a:ea typeface="+mn-ea"/>
              <a:cs typeface="+mn-cs"/>
            </a:rPr>
            <a:t>将来の人口減少による使用料収入の減や老朽施設の更新を視野に入れ、漏水や不明水対策等により有収率を高めるとともに、料金改定・その他財源の確保を検討</a:t>
          </a:r>
          <a:r>
            <a:rPr lang="ja-JP" altLang="en-US" sz="1100" baseline="0">
              <a:solidFill>
                <a:sysClr val="windowText" lastClr="000000"/>
              </a:solidFill>
              <a:latin typeface="+mn-lt"/>
              <a:ea typeface="+mn-ea"/>
              <a:cs typeface="+mn-cs"/>
            </a:rPr>
            <a:t>しながら</a:t>
          </a:r>
          <a:r>
            <a:rPr lang="ja-JP" altLang="ja-JP" sz="1100" baseline="0">
              <a:solidFill>
                <a:sysClr val="windowText" lastClr="000000"/>
              </a:solidFill>
              <a:latin typeface="+mn-lt"/>
              <a:ea typeface="+mn-ea"/>
              <a:cs typeface="+mn-cs"/>
            </a:rPr>
            <a:t>、経営の健全化に取り組んでいる。</a:t>
          </a:r>
          <a:endParaRPr lang="en-US" altLang="ja-JP" sz="1100" baseline="0">
            <a:solidFill>
              <a:sysClr val="windowText" lastClr="000000"/>
            </a:solidFill>
            <a:latin typeface="+mn-lt"/>
            <a:ea typeface="+mn-ea"/>
            <a:cs typeface="+mn-cs"/>
          </a:endParaRPr>
        </a:p>
        <a:p>
          <a:pPr fontAlgn="base"/>
          <a:endParaRPr lang="en-US" altLang="ja-JP" sz="1100" baseline="0">
            <a:solidFill>
              <a:sysClr val="windowText" lastClr="000000"/>
            </a:solidFill>
            <a:latin typeface="+mn-lt"/>
            <a:ea typeface="+mn-ea"/>
            <a:cs typeface="+mn-cs"/>
          </a:endParaRPr>
        </a:p>
        <a:p>
          <a:pPr fontAlgn="base"/>
          <a:r>
            <a:rPr lang="ja-JP" altLang="en-US" sz="1100" baseline="0">
              <a:solidFill>
                <a:sysClr val="windowText" lastClr="000000"/>
              </a:solidFill>
              <a:latin typeface="+mn-lt"/>
              <a:ea typeface="+mn-ea"/>
              <a:cs typeface="+mn-cs"/>
            </a:rPr>
            <a:t>３企業会計の標準財政規模比は、増加傾向にあるので、さらなる効率化・健全化に努める。</a:t>
          </a:r>
          <a:endParaRPr lang="en-US" altLang="ja-JP" sz="1100" baseline="0">
            <a:solidFill>
              <a:sysClr val="windowText" lastClr="000000"/>
            </a:solidFill>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4066;&#30010;&#26449;&#25903;&#25588;&#35506;/&#12288;&#36001;&#25919;&#20418;/03&#12288;&#27770;&#31639;&#32113;&#35336;&#65288;&#22320;&#26041;&#36001;&#25919;&#29366;&#27841;&#35519;&#26619;&#65289;/01&#26222;&#36890;&#20250;&#35336;/&#9733;H30&#27770;&#31639;&#32113;&#35336;&#65288;R01&#65289;/200813%20&#24179;&#25104;30&#24180;&#24230;&#36001;&#25919;&#36039;&#26009;&#38598;&#12398;&#20316;&#25104;&#12395;&#12388;&#12356;&#12390;&#65288;&#65298;&#22238;&#30446;&#65289;/03%20&#24066;&#30010;&#26449;&#12363;&#12425;&#22238;&#31572;/&#12304;09_&#21335;&#30778;&#24066;&#12305;_162108_&#21335;&#30778;&#24066;_2018(2&#22238;&#30446;)_&#24179;&#25104;30&#24180;&#24230;&#36001;&#25919;&#29366;&#27841;&#36039;&#26009;&#38598;&#65288;&#20844;&#20250;&#35336;&#21450;&#12403;&#26045;&#35373;&#39006;&#22411;&#21029;&#12473;&#12488;&#12483;&#12463;&#24773;&#22577;&#209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row>
        <row r="53">
          <cell r="BX53">
            <v>59.4</v>
          </cell>
          <cell r="CF53">
            <v>59.3</v>
          </cell>
          <cell r="CN53">
            <v>65</v>
          </cell>
          <cell r="CV53">
            <v>67.900000000000006</v>
          </cell>
        </row>
        <row r="55">
          <cell r="AN55" t="str">
            <v>類似団体内平均値</v>
          </cell>
          <cell r="BX55">
            <v>37.299999999999997</v>
          </cell>
          <cell r="CF55">
            <v>33.1</v>
          </cell>
          <cell r="CN55">
            <v>31.3</v>
          </cell>
          <cell r="CV55">
            <v>25.3</v>
          </cell>
        </row>
        <row r="57">
          <cell r="BX57">
            <v>55.2</v>
          </cell>
          <cell r="CF57">
            <v>57.2</v>
          </cell>
          <cell r="CN57">
            <v>58.5</v>
          </cell>
          <cell r="CV57">
            <v>59.9</v>
          </cell>
        </row>
        <row r="72">
          <cell r="BP72" t="str">
            <v>H26</v>
          </cell>
          <cell r="BX72" t="str">
            <v>H27</v>
          </cell>
          <cell r="CF72" t="str">
            <v>H28</v>
          </cell>
          <cell r="CN72" t="str">
            <v>H29</v>
          </cell>
          <cell r="CV72" t="str">
            <v>H30</v>
          </cell>
        </row>
        <row r="73">
          <cell r="AN73" t="str">
            <v>当該団体値</v>
          </cell>
        </row>
        <row r="75">
          <cell r="BP75">
            <v>7.2</v>
          </cell>
          <cell r="BX75">
            <v>6.1</v>
          </cell>
          <cell r="CF75">
            <v>4.7</v>
          </cell>
          <cell r="CN75">
            <v>3.9</v>
          </cell>
          <cell r="CV75">
            <v>3.7</v>
          </cell>
        </row>
        <row r="77">
          <cell r="AN77" t="str">
            <v>類似団体内平均値</v>
          </cell>
          <cell r="BP77">
            <v>33</v>
          </cell>
          <cell r="BX77">
            <v>37.299999999999997</v>
          </cell>
          <cell r="CF77">
            <v>33.1</v>
          </cell>
          <cell r="CN77">
            <v>31.3</v>
          </cell>
          <cell r="CV77">
            <v>25.3</v>
          </cell>
        </row>
        <row r="79">
          <cell r="BP79">
            <v>8.5</v>
          </cell>
          <cell r="BX79">
            <v>7.8</v>
          </cell>
          <cell r="CF79">
            <v>7.5</v>
          </cell>
          <cell r="CN79">
            <v>7.2</v>
          </cell>
          <cell r="CV79">
            <v>6.9</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5" customWidth="1"/>
    <col min="12" max="12" width="2.25" style="185" customWidth="1"/>
    <col min="13" max="17" width="2.375" style="185" customWidth="1"/>
    <col min="18" max="119" width="2.125" style="185" customWidth="1"/>
    <col min="120" max="16384" width="0" style="185" hidden="1"/>
  </cols>
  <sheetData>
    <row r="1" spans="1:119" ht="33" customHeight="1" x14ac:dyDescent="0.15">
      <c r="A1" s="183"/>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4"/>
      <c r="DK1" s="184"/>
      <c r="DL1" s="184"/>
      <c r="DM1" s="184"/>
      <c r="DN1" s="184"/>
      <c r="DO1" s="184"/>
    </row>
    <row r="2" spans="1:119" ht="24.75" thickBot="1" x14ac:dyDescent="0.2">
      <c r="A2" s="183"/>
      <c r="B2" s="186" t="s">
        <v>81</v>
      </c>
      <c r="C2" s="186"/>
      <c r="D2" s="187"/>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3"/>
      <c r="BU2" s="183"/>
      <c r="BV2" s="183"/>
      <c r="BW2" s="183"/>
      <c r="BX2" s="183"/>
      <c r="BY2" s="183"/>
      <c r="BZ2" s="183"/>
      <c r="CA2" s="183"/>
      <c r="CB2" s="183"/>
      <c r="CC2" s="183"/>
      <c r="CD2" s="183"/>
      <c r="CE2" s="183"/>
      <c r="CF2" s="183"/>
      <c r="CG2" s="183"/>
      <c r="CH2" s="183"/>
      <c r="CI2" s="183"/>
      <c r="CJ2" s="183"/>
      <c r="CK2" s="183"/>
      <c r="CL2" s="183"/>
      <c r="CM2" s="183"/>
      <c r="CN2" s="183"/>
      <c r="CO2" s="183"/>
      <c r="CP2" s="183"/>
      <c r="CQ2" s="183"/>
      <c r="CR2" s="183"/>
      <c r="CS2" s="183"/>
      <c r="CT2" s="183"/>
      <c r="CU2" s="183"/>
      <c r="CV2" s="183"/>
      <c r="CW2" s="183"/>
      <c r="CX2" s="183"/>
      <c r="CY2" s="183"/>
      <c r="CZ2" s="183"/>
      <c r="DA2" s="183"/>
      <c r="DB2" s="183"/>
      <c r="DC2" s="183"/>
      <c r="DD2" s="183"/>
      <c r="DE2" s="183"/>
      <c r="DF2" s="183"/>
      <c r="DG2" s="183"/>
      <c r="DH2" s="183"/>
      <c r="DI2" s="183"/>
      <c r="DJ2" s="183"/>
      <c r="DK2" s="183"/>
      <c r="DL2" s="183"/>
      <c r="DM2" s="183"/>
      <c r="DN2" s="183"/>
      <c r="DO2" s="183"/>
    </row>
    <row r="3" spans="1:119" ht="18.75" customHeight="1" thickBot="1" x14ac:dyDescent="0.2">
      <c r="A3" s="184"/>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3"/>
      <c r="DK3" s="183"/>
      <c r="DL3" s="183"/>
      <c r="DM3" s="183"/>
      <c r="DN3" s="183"/>
      <c r="DO3" s="183"/>
    </row>
    <row r="4" spans="1:119" ht="18.75" customHeight="1" x14ac:dyDescent="0.15">
      <c r="A4" s="184"/>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35826502</v>
      </c>
      <c r="BO4" s="393"/>
      <c r="BP4" s="393"/>
      <c r="BQ4" s="393"/>
      <c r="BR4" s="393"/>
      <c r="BS4" s="393"/>
      <c r="BT4" s="393"/>
      <c r="BU4" s="394"/>
      <c r="BV4" s="392">
        <v>40059561</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8.6</v>
      </c>
      <c r="CU4" s="399"/>
      <c r="CV4" s="399"/>
      <c r="CW4" s="399"/>
      <c r="CX4" s="399"/>
      <c r="CY4" s="399"/>
      <c r="CZ4" s="399"/>
      <c r="DA4" s="400"/>
      <c r="DB4" s="398">
        <v>7.2</v>
      </c>
      <c r="DC4" s="399"/>
      <c r="DD4" s="399"/>
      <c r="DE4" s="399"/>
      <c r="DF4" s="399"/>
      <c r="DG4" s="399"/>
      <c r="DH4" s="399"/>
      <c r="DI4" s="400"/>
      <c r="DJ4" s="183"/>
      <c r="DK4" s="183"/>
      <c r="DL4" s="183"/>
      <c r="DM4" s="183"/>
      <c r="DN4" s="183"/>
      <c r="DO4" s="183"/>
    </row>
    <row r="5" spans="1:119" ht="18.75" customHeight="1" x14ac:dyDescent="0.15">
      <c r="A5" s="184"/>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33505883</v>
      </c>
      <c r="BO5" s="430"/>
      <c r="BP5" s="430"/>
      <c r="BQ5" s="430"/>
      <c r="BR5" s="430"/>
      <c r="BS5" s="430"/>
      <c r="BT5" s="430"/>
      <c r="BU5" s="431"/>
      <c r="BV5" s="429">
        <v>38319395</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86.7</v>
      </c>
      <c r="CU5" s="427"/>
      <c r="CV5" s="427"/>
      <c r="CW5" s="427"/>
      <c r="CX5" s="427"/>
      <c r="CY5" s="427"/>
      <c r="CZ5" s="427"/>
      <c r="DA5" s="428"/>
      <c r="DB5" s="426">
        <v>87.9</v>
      </c>
      <c r="DC5" s="427"/>
      <c r="DD5" s="427"/>
      <c r="DE5" s="427"/>
      <c r="DF5" s="427"/>
      <c r="DG5" s="427"/>
      <c r="DH5" s="427"/>
      <c r="DI5" s="428"/>
      <c r="DJ5" s="183"/>
      <c r="DK5" s="183"/>
      <c r="DL5" s="183"/>
      <c r="DM5" s="183"/>
      <c r="DN5" s="183"/>
      <c r="DO5" s="183"/>
    </row>
    <row r="6" spans="1:119" ht="18.75" customHeight="1" x14ac:dyDescent="0.15">
      <c r="A6" s="184"/>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94</v>
      </c>
      <c r="AV6" s="462"/>
      <c r="AW6" s="462"/>
      <c r="AX6" s="462"/>
      <c r="AY6" s="463" t="s">
        <v>102</v>
      </c>
      <c r="AZ6" s="464"/>
      <c r="BA6" s="464"/>
      <c r="BB6" s="464"/>
      <c r="BC6" s="464"/>
      <c r="BD6" s="464"/>
      <c r="BE6" s="464"/>
      <c r="BF6" s="464"/>
      <c r="BG6" s="464"/>
      <c r="BH6" s="464"/>
      <c r="BI6" s="464"/>
      <c r="BJ6" s="464"/>
      <c r="BK6" s="464"/>
      <c r="BL6" s="464"/>
      <c r="BM6" s="465"/>
      <c r="BN6" s="429">
        <v>2320619</v>
      </c>
      <c r="BO6" s="430"/>
      <c r="BP6" s="430"/>
      <c r="BQ6" s="430"/>
      <c r="BR6" s="430"/>
      <c r="BS6" s="430"/>
      <c r="BT6" s="430"/>
      <c r="BU6" s="431"/>
      <c r="BV6" s="429">
        <v>1740166</v>
      </c>
      <c r="BW6" s="430"/>
      <c r="BX6" s="430"/>
      <c r="BY6" s="430"/>
      <c r="BZ6" s="430"/>
      <c r="CA6" s="430"/>
      <c r="CB6" s="430"/>
      <c r="CC6" s="431"/>
      <c r="CD6" s="432" t="s">
        <v>103</v>
      </c>
      <c r="CE6" s="433"/>
      <c r="CF6" s="433"/>
      <c r="CG6" s="433"/>
      <c r="CH6" s="433"/>
      <c r="CI6" s="433"/>
      <c r="CJ6" s="433"/>
      <c r="CK6" s="433"/>
      <c r="CL6" s="433"/>
      <c r="CM6" s="433"/>
      <c r="CN6" s="433"/>
      <c r="CO6" s="433"/>
      <c r="CP6" s="433"/>
      <c r="CQ6" s="433"/>
      <c r="CR6" s="433"/>
      <c r="CS6" s="434"/>
      <c r="CT6" s="466">
        <v>90.7</v>
      </c>
      <c r="CU6" s="467"/>
      <c r="CV6" s="467"/>
      <c r="CW6" s="467"/>
      <c r="CX6" s="467"/>
      <c r="CY6" s="467"/>
      <c r="CZ6" s="467"/>
      <c r="DA6" s="468"/>
      <c r="DB6" s="466">
        <v>92.1</v>
      </c>
      <c r="DC6" s="467"/>
      <c r="DD6" s="467"/>
      <c r="DE6" s="467"/>
      <c r="DF6" s="467"/>
      <c r="DG6" s="467"/>
      <c r="DH6" s="467"/>
      <c r="DI6" s="468"/>
      <c r="DJ6" s="183"/>
      <c r="DK6" s="183"/>
      <c r="DL6" s="183"/>
      <c r="DM6" s="183"/>
      <c r="DN6" s="183"/>
      <c r="DO6" s="183"/>
    </row>
    <row r="7" spans="1:119" ht="18.75" customHeight="1" x14ac:dyDescent="0.15">
      <c r="A7" s="184"/>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104</v>
      </c>
      <c r="AN7" s="459"/>
      <c r="AO7" s="459"/>
      <c r="AP7" s="459"/>
      <c r="AQ7" s="459"/>
      <c r="AR7" s="459"/>
      <c r="AS7" s="459"/>
      <c r="AT7" s="460"/>
      <c r="AU7" s="461" t="s">
        <v>105</v>
      </c>
      <c r="AV7" s="462"/>
      <c r="AW7" s="462"/>
      <c r="AX7" s="462"/>
      <c r="AY7" s="463" t="s">
        <v>106</v>
      </c>
      <c r="AZ7" s="464"/>
      <c r="BA7" s="464"/>
      <c r="BB7" s="464"/>
      <c r="BC7" s="464"/>
      <c r="BD7" s="464"/>
      <c r="BE7" s="464"/>
      <c r="BF7" s="464"/>
      <c r="BG7" s="464"/>
      <c r="BH7" s="464"/>
      <c r="BI7" s="464"/>
      <c r="BJ7" s="464"/>
      <c r="BK7" s="464"/>
      <c r="BL7" s="464"/>
      <c r="BM7" s="465"/>
      <c r="BN7" s="429">
        <v>518178</v>
      </c>
      <c r="BO7" s="430"/>
      <c r="BP7" s="430"/>
      <c r="BQ7" s="430"/>
      <c r="BR7" s="430"/>
      <c r="BS7" s="430"/>
      <c r="BT7" s="430"/>
      <c r="BU7" s="431"/>
      <c r="BV7" s="429">
        <v>197646</v>
      </c>
      <c r="BW7" s="430"/>
      <c r="BX7" s="430"/>
      <c r="BY7" s="430"/>
      <c r="BZ7" s="430"/>
      <c r="CA7" s="430"/>
      <c r="CB7" s="430"/>
      <c r="CC7" s="431"/>
      <c r="CD7" s="432" t="s">
        <v>107</v>
      </c>
      <c r="CE7" s="433"/>
      <c r="CF7" s="433"/>
      <c r="CG7" s="433"/>
      <c r="CH7" s="433"/>
      <c r="CI7" s="433"/>
      <c r="CJ7" s="433"/>
      <c r="CK7" s="433"/>
      <c r="CL7" s="433"/>
      <c r="CM7" s="433"/>
      <c r="CN7" s="433"/>
      <c r="CO7" s="433"/>
      <c r="CP7" s="433"/>
      <c r="CQ7" s="433"/>
      <c r="CR7" s="433"/>
      <c r="CS7" s="434"/>
      <c r="CT7" s="429">
        <v>21050256</v>
      </c>
      <c r="CU7" s="430"/>
      <c r="CV7" s="430"/>
      <c r="CW7" s="430"/>
      <c r="CX7" s="430"/>
      <c r="CY7" s="430"/>
      <c r="CZ7" s="430"/>
      <c r="DA7" s="431"/>
      <c r="DB7" s="429">
        <v>21308693</v>
      </c>
      <c r="DC7" s="430"/>
      <c r="DD7" s="430"/>
      <c r="DE7" s="430"/>
      <c r="DF7" s="430"/>
      <c r="DG7" s="430"/>
      <c r="DH7" s="430"/>
      <c r="DI7" s="431"/>
      <c r="DJ7" s="183"/>
      <c r="DK7" s="183"/>
      <c r="DL7" s="183"/>
      <c r="DM7" s="183"/>
      <c r="DN7" s="183"/>
      <c r="DO7" s="183"/>
    </row>
    <row r="8" spans="1:119" ht="18.75" customHeight="1" thickBot="1" x14ac:dyDescent="0.2">
      <c r="A8" s="184"/>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108</v>
      </c>
      <c r="AN8" s="459"/>
      <c r="AO8" s="459"/>
      <c r="AP8" s="459"/>
      <c r="AQ8" s="459"/>
      <c r="AR8" s="459"/>
      <c r="AS8" s="459"/>
      <c r="AT8" s="460"/>
      <c r="AU8" s="461" t="s">
        <v>109</v>
      </c>
      <c r="AV8" s="462"/>
      <c r="AW8" s="462"/>
      <c r="AX8" s="462"/>
      <c r="AY8" s="463" t="s">
        <v>110</v>
      </c>
      <c r="AZ8" s="464"/>
      <c r="BA8" s="464"/>
      <c r="BB8" s="464"/>
      <c r="BC8" s="464"/>
      <c r="BD8" s="464"/>
      <c r="BE8" s="464"/>
      <c r="BF8" s="464"/>
      <c r="BG8" s="464"/>
      <c r="BH8" s="464"/>
      <c r="BI8" s="464"/>
      <c r="BJ8" s="464"/>
      <c r="BK8" s="464"/>
      <c r="BL8" s="464"/>
      <c r="BM8" s="465"/>
      <c r="BN8" s="429">
        <v>1802441</v>
      </c>
      <c r="BO8" s="430"/>
      <c r="BP8" s="430"/>
      <c r="BQ8" s="430"/>
      <c r="BR8" s="430"/>
      <c r="BS8" s="430"/>
      <c r="BT8" s="430"/>
      <c r="BU8" s="431"/>
      <c r="BV8" s="429">
        <v>1542520</v>
      </c>
      <c r="BW8" s="430"/>
      <c r="BX8" s="430"/>
      <c r="BY8" s="430"/>
      <c r="BZ8" s="430"/>
      <c r="CA8" s="430"/>
      <c r="CB8" s="430"/>
      <c r="CC8" s="431"/>
      <c r="CD8" s="432" t="s">
        <v>111</v>
      </c>
      <c r="CE8" s="433"/>
      <c r="CF8" s="433"/>
      <c r="CG8" s="433"/>
      <c r="CH8" s="433"/>
      <c r="CI8" s="433"/>
      <c r="CJ8" s="433"/>
      <c r="CK8" s="433"/>
      <c r="CL8" s="433"/>
      <c r="CM8" s="433"/>
      <c r="CN8" s="433"/>
      <c r="CO8" s="433"/>
      <c r="CP8" s="433"/>
      <c r="CQ8" s="433"/>
      <c r="CR8" s="433"/>
      <c r="CS8" s="434"/>
      <c r="CT8" s="469">
        <v>0.36</v>
      </c>
      <c r="CU8" s="470"/>
      <c r="CV8" s="470"/>
      <c r="CW8" s="470"/>
      <c r="CX8" s="470"/>
      <c r="CY8" s="470"/>
      <c r="CZ8" s="470"/>
      <c r="DA8" s="471"/>
      <c r="DB8" s="469">
        <v>0.36</v>
      </c>
      <c r="DC8" s="470"/>
      <c r="DD8" s="470"/>
      <c r="DE8" s="470"/>
      <c r="DF8" s="470"/>
      <c r="DG8" s="470"/>
      <c r="DH8" s="470"/>
      <c r="DI8" s="471"/>
      <c r="DJ8" s="183"/>
      <c r="DK8" s="183"/>
      <c r="DL8" s="183"/>
      <c r="DM8" s="183"/>
      <c r="DN8" s="183"/>
      <c r="DO8" s="183"/>
    </row>
    <row r="9" spans="1:119" ht="18.75" customHeight="1" thickBot="1" x14ac:dyDescent="0.2">
      <c r="A9" s="184"/>
      <c r="B9" s="423" t="s">
        <v>112</v>
      </c>
      <c r="C9" s="424"/>
      <c r="D9" s="424"/>
      <c r="E9" s="424"/>
      <c r="F9" s="424"/>
      <c r="G9" s="424"/>
      <c r="H9" s="424"/>
      <c r="I9" s="424"/>
      <c r="J9" s="424"/>
      <c r="K9" s="472"/>
      <c r="L9" s="473" t="s">
        <v>113</v>
      </c>
      <c r="M9" s="474"/>
      <c r="N9" s="474"/>
      <c r="O9" s="474"/>
      <c r="P9" s="474"/>
      <c r="Q9" s="475"/>
      <c r="R9" s="476">
        <v>51327</v>
      </c>
      <c r="S9" s="477"/>
      <c r="T9" s="477"/>
      <c r="U9" s="477"/>
      <c r="V9" s="478"/>
      <c r="W9" s="386" t="s">
        <v>114</v>
      </c>
      <c r="X9" s="387"/>
      <c r="Y9" s="387"/>
      <c r="Z9" s="387"/>
      <c r="AA9" s="387"/>
      <c r="AB9" s="387"/>
      <c r="AC9" s="387"/>
      <c r="AD9" s="387"/>
      <c r="AE9" s="387"/>
      <c r="AF9" s="387"/>
      <c r="AG9" s="387"/>
      <c r="AH9" s="387"/>
      <c r="AI9" s="387"/>
      <c r="AJ9" s="387"/>
      <c r="AK9" s="387"/>
      <c r="AL9" s="388"/>
      <c r="AM9" s="458" t="s">
        <v>115</v>
      </c>
      <c r="AN9" s="459"/>
      <c r="AO9" s="459"/>
      <c r="AP9" s="459"/>
      <c r="AQ9" s="459"/>
      <c r="AR9" s="459"/>
      <c r="AS9" s="459"/>
      <c r="AT9" s="460"/>
      <c r="AU9" s="461" t="s">
        <v>116</v>
      </c>
      <c r="AV9" s="462"/>
      <c r="AW9" s="462"/>
      <c r="AX9" s="462"/>
      <c r="AY9" s="463" t="s">
        <v>117</v>
      </c>
      <c r="AZ9" s="464"/>
      <c r="BA9" s="464"/>
      <c r="BB9" s="464"/>
      <c r="BC9" s="464"/>
      <c r="BD9" s="464"/>
      <c r="BE9" s="464"/>
      <c r="BF9" s="464"/>
      <c r="BG9" s="464"/>
      <c r="BH9" s="464"/>
      <c r="BI9" s="464"/>
      <c r="BJ9" s="464"/>
      <c r="BK9" s="464"/>
      <c r="BL9" s="464"/>
      <c r="BM9" s="465"/>
      <c r="BN9" s="429">
        <v>259921</v>
      </c>
      <c r="BO9" s="430"/>
      <c r="BP9" s="430"/>
      <c r="BQ9" s="430"/>
      <c r="BR9" s="430"/>
      <c r="BS9" s="430"/>
      <c r="BT9" s="430"/>
      <c r="BU9" s="431"/>
      <c r="BV9" s="429">
        <v>-50677</v>
      </c>
      <c r="BW9" s="430"/>
      <c r="BX9" s="430"/>
      <c r="BY9" s="430"/>
      <c r="BZ9" s="430"/>
      <c r="CA9" s="430"/>
      <c r="CB9" s="430"/>
      <c r="CC9" s="431"/>
      <c r="CD9" s="432" t="s">
        <v>118</v>
      </c>
      <c r="CE9" s="433"/>
      <c r="CF9" s="433"/>
      <c r="CG9" s="433"/>
      <c r="CH9" s="433"/>
      <c r="CI9" s="433"/>
      <c r="CJ9" s="433"/>
      <c r="CK9" s="433"/>
      <c r="CL9" s="433"/>
      <c r="CM9" s="433"/>
      <c r="CN9" s="433"/>
      <c r="CO9" s="433"/>
      <c r="CP9" s="433"/>
      <c r="CQ9" s="433"/>
      <c r="CR9" s="433"/>
      <c r="CS9" s="434"/>
      <c r="CT9" s="426">
        <v>19.100000000000001</v>
      </c>
      <c r="CU9" s="427"/>
      <c r="CV9" s="427"/>
      <c r="CW9" s="427"/>
      <c r="CX9" s="427"/>
      <c r="CY9" s="427"/>
      <c r="CZ9" s="427"/>
      <c r="DA9" s="428"/>
      <c r="DB9" s="426">
        <v>20</v>
      </c>
      <c r="DC9" s="427"/>
      <c r="DD9" s="427"/>
      <c r="DE9" s="427"/>
      <c r="DF9" s="427"/>
      <c r="DG9" s="427"/>
      <c r="DH9" s="427"/>
      <c r="DI9" s="428"/>
      <c r="DJ9" s="183"/>
      <c r="DK9" s="183"/>
      <c r="DL9" s="183"/>
      <c r="DM9" s="183"/>
      <c r="DN9" s="183"/>
      <c r="DO9" s="183"/>
    </row>
    <row r="10" spans="1:119" ht="18.75" customHeight="1" thickBot="1" x14ac:dyDescent="0.2">
      <c r="A10" s="184"/>
      <c r="B10" s="423"/>
      <c r="C10" s="424"/>
      <c r="D10" s="424"/>
      <c r="E10" s="424"/>
      <c r="F10" s="424"/>
      <c r="G10" s="424"/>
      <c r="H10" s="424"/>
      <c r="I10" s="424"/>
      <c r="J10" s="424"/>
      <c r="K10" s="472"/>
      <c r="L10" s="479" t="s">
        <v>119</v>
      </c>
      <c r="M10" s="459"/>
      <c r="N10" s="459"/>
      <c r="O10" s="459"/>
      <c r="P10" s="459"/>
      <c r="Q10" s="460"/>
      <c r="R10" s="480">
        <v>54724</v>
      </c>
      <c r="S10" s="481"/>
      <c r="T10" s="481"/>
      <c r="U10" s="481"/>
      <c r="V10" s="482"/>
      <c r="W10" s="417"/>
      <c r="X10" s="418"/>
      <c r="Y10" s="418"/>
      <c r="Z10" s="418"/>
      <c r="AA10" s="418"/>
      <c r="AB10" s="418"/>
      <c r="AC10" s="418"/>
      <c r="AD10" s="418"/>
      <c r="AE10" s="418"/>
      <c r="AF10" s="418"/>
      <c r="AG10" s="418"/>
      <c r="AH10" s="418"/>
      <c r="AI10" s="418"/>
      <c r="AJ10" s="418"/>
      <c r="AK10" s="418"/>
      <c r="AL10" s="421"/>
      <c r="AM10" s="458" t="s">
        <v>120</v>
      </c>
      <c r="AN10" s="459"/>
      <c r="AO10" s="459"/>
      <c r="AP10" s="459"/>
      <c r="AQ10" s="459"/>
      <c r="AR10" s="459"/>
      <c r="AS10" s="459"/>
      <c r="AT10" s="460"/>
      <c r="AU10" s="461" t="s">
        <v>116</v>
      </c>
      <c r="AV10" s="462"/>
      <c r="AW10" s="462"/>
      <c r="AX10" s="462"/>
      <c r="AY10" s="463" t="s">
        <v>121</v>
      </c>
      <c r="AZ10" s="464"/>
      <c r="BA10" s="464"/>
      <c r="BB10" s="464"/>
      <c r="BC10" s="464"/>
      <c r="BD10" s="464"/>
      <c r="BE10" s="464"/>
      <c r="BF10" s="464"/>
      <c r="BG10" s="464"/>
      <c r="BH10" s="464"/>
      <c r="BI10" s="464"/>
      <c r="BJ10" s="464"/>
      <c r="BK10" s="464"/>
      <c r="BL10" s="464"/>
      <c r="BM10" s="465"/>
      <c r="BN10" s="429">
        <v>398124</v>
      </c>
      <c r="BO10" s="430"/>
      <c r="BP10" s="430"/>
      <c r="BQ10" s="430"/>
      <c r="BR10" s="430"/>
      <c r="BS10" s="430"/>
      <c r="BT10" s="430"/>
      <c r="BU10" s="431"/>
      <c r="BV10" s="429">
        <v>16756</v>
      </c>
      <c r="BW10" s="430"/>
      <c r="BX10" s="430"/>
      <c r="BY10" s="430"/>
      <c r="BZ10" s="430"/>
      <c r="CA10" s="430"/>
      <c r="CB10" s="430"/>
      <c r="CC10" s="431"/>
      <c r="CD10" s="188" t="s">
        <v>122</v>
      </c>
      <c r="CE10" s="189"/>
      <c r="CF10" s="189"/>
      <c r="CG10" s="189"/>
      <c r="CH10" s="189"/>
      <c r="CI10" s="189"/>
      <c r="CJ10" s="189"/>
      <c r="CK10" s="189"/>
      <c r="CL10" s="189"/>
      <c r="CM10" s="189"/>
      <c r="CN10" s="189"/>
      <c r="CO10" s="189"/>
      <c r="CP10" s="189"/>
      <c r="CQ10" s="189"/>
      <c r="CR10" s="189"/>
      <c r="CS10" s="190"/>
      <c r="CT10" s="191"/>
      <c r="CU10" s="192"/>
      <c r="CV10" s="192"/>
      <c r="CW10" s="192"/>
      <c r="CX10" s="192"/>
      <c r="CY10" s="192"/>
      <c r="CZ10" s="192"/>
      <c r="DA10" s="193"/>
      <c r="DB10" s="191"/>
      <c r="DC10" s="192"/>
      <c r="DD10" s="192"/>
      <c r="DE10" s="192"/>
      <c r="DF10" s="192"/>
      <c r="DG10" s="192"/>
      <c r="DH10" s="192"/>
      <c r="DI10" s="193"/>
      <c r="DJ10" s="183"/>
      <c r="DK10" s="183"/>
      <c r="DL10" s="183"/>
      <c r="DM10" s="183"/>
      <c r="DN10" s="183"/>
      <c r="DO10" s="183"/>
    </row>
    <row r="11" spans="1:119" ht="18.75" customHeight="1" thickBot="1" x14ac:dyDescent="0.2">
      <c r="A11" s="184"/>
      <c r="B11" s="423"/>
      <c r="C11" s="424"/>
      <c r="D11" s="424"/>
      <c r="E11" s="424"/>
      <c r="F11" s="424"/>
      <c r="G11" s="424"/>
      <c r="H11" s="424"/>
      <c r="I11" s="424"/>
      <c r="J11" s="424"/>
      <c r="K11" s="472"/>
      <c r="L11" s="483" t="s">
        <v>123</v>
      </c>
      <c r="M11" s="484"/>
      <c r="N11" s="484"/>
      <c r="O11" s="484"/>
      <c r="P11" s="484"/>
      <c r="Q11" s="485"/>
      <c r="R11" s="486" t="s">
        <v>124</v>
      </c>
      <c r="S11" s="487"/>
      <c r="T11" s="487"/>
      <c r="U11" s="487"/>
      <c r="V11" s="488"/>
      <c r="W11" s="417"/>
      <c r="X11" s="418"/>
      <c r="Y11" s="418"/>
      <c r="Z11" s="418"/>
      <c r="AA11" s="418"/>
      <c r="AB11" s="418"/>
      <c r="AC11" s="418"/>
      <c r="AD11" s="418"/>
      <c r="AE11" s="418"/>
      <c r="AF11" s="418"/>
      <c r="AG11" s="418"/>
      <c r="AH11" s="418"/>
      <c r="AI11" s="418"/>
      <c r="AJ11" s="418"/>
      <c r="AK11" s="418"/>
      <c r="AL11" s="421"/>
      <c r="AM11" s="458" t="s">
        <v>125</v>
      </c>
      <c r="AN11" s="459"/>
      <c r="AO11" s="459"/>
      <c r="AP11" s="459"/>
      <c r="AQ11" s="459"/>
      <c r="AR11" s="459"/>
      <c r="AS11" s="459"/>
      <c r="AT11" s="460"/>
      <c r="AU11" s="461" t="s">
        <v>116</v>
      </c>
      <c r="AV11" s="462"/>
      <c r="AW11" s="462"/>
      <c r="AX11" s="462"/>
      <c r="AY11" s="463" t="s">
        <v>126</v>
      </c>
      <c r="AZ11" s="464"/>
      <c r="BA11" s="464"/>
      <c r="BB11" s="464"/>
      <c r="BC11" s="464"/>
      <c r="BD11" s="464"/>
      <c r="BE11" s="464"/>
      <c r="BF11" s="464"/>
      <c r="BG11" s="464"/>
      <c r="BH11" s="464"/>
      <c r="BI11" s="464"/>
      <c r="BJ11" s="464"/>
      <c r="BK11" s="464"/>
      <c r="BL11" s="464"/>
      <c r="BM11" s="465"/>
      <c r="BN11" s="429">
        <v>797287</v>
      </c>
      <c r="BO11" s="430"/>
      <c r="BP11" s="430"/>
      <c r="BQ11" s="430"/>
      <c r="BR11" s="430"/>
      <c r="BS11" s="430"/>
      <c r="BT11" s="430"/>
      <c r="BU11" s="431"/>
      <c r="BV11" s="429">
        <v>1779442</v>
      </c>
      <c r="BW11" s="430"/>
      <c r="BX11" s="430"/>
      <c r="BY11" s="430"/>
      <c r="BZ11" s="430"/>
      <c r="CA11" s="430"/>
      <c r="CB11" s="430"/>
      <c r="CC11" s="431"/>
      <c r="CD11" s="432" t="s">
        <v>127</v>
      </c>
      <c r="CE11" s="433"/>
      <c r="CF11" s="433"/>
      <c r="CG11" s="433"/>
      <c r="CH11" s="433"/>
      <c r="CI11" s="433"/>
      <c r="CJ11" s="433"/>
      <c r="CK11" s="433"/>
      <c r="CL11" s="433"/>
      <c r="CM11" s="433"/>
      <c r="CN11" s="433"/>
      <c r="CO11" s="433"/>
      <c r="CP11" s="433"/>
      <c r="CQ11" s="433"/>
      <c r="CR11" s="433"/>
      <c r="CS11" s="434"/>
      <c r="CT11" s="469" t="s">
        <v>128</v>
      </c>
      <c r="CU11" s="470"/>
      <c r="CV11" s="470"/>
      <c r="CW11" s="470"/>
      <c r="CX11" s="470"/>
      <c r="CY11" s="470"/>
      <c r="CZ11" s="470"/>
      <c r="DA11" s="471"/>
      <c r="DB11" s="469" t="s">
        <v>129</v>
      </c>
      <c r="DC11" s="470"/>
      <c r="DD11" s="470"/>
      <c r="DE11" s="470"/>
      <c r="DF11" s="470"/>
      <c r="DG11" s="470"/>
      <c r="DH11" s="470"/>
      <c r="DI11" s="471"/>
      <c r="DJ11" s="183"/>
      <c r="DK11" s="183"/>
      <c r="DL11" s="183"/>
      <c r="DM11" s="183"/>
      <c r="DN11" s="183"/>
      <c r="DO11" s="183"/>
    </row>
    <row r="12" spans="1:119" ht="18.75" customHeight="1" x14ac:dyDescent="0.15">
      <c r="A12" s="184"/>
      <c r="B12" s="489" t="s">
        <v>130</v>
      </c>
      <c r="C12" s="490"/>
      <c r="D12" s="490"/>
      <c r="E12" s="490"/>
      <c r="F12" s="490"/>
      <c r="G12" s="490"/>
      <c r="H12" s="490"/>
      <c r="I12" s="490"/>
      <c r="J12" s="490"/>
      <c r="K12" s="491"/>
      <c r="L12" s="498" t="s">
        <v>131</v>
      </c>
      <c r="M12" s="499"/>
      <c r="N12" s="499"/>
      <c r="O12" s="499"/>
      <c r="P12" s="499"/>
      <c r="Q12" s="500"/>
      <c r="R12" s="501">
        <v>51056</v>
      </c>
      <c r="S12" s="502"/>
      <c r="T12" s="502"/>
      <c r="U12" s="502"/>
      <c r="V12" s="503"/>
      <c r="W12" s="504" t="s">
        <v>1</v>
      </c>
      <c r="X12" s="462"/>
      <c r="Y12" s="462"/>
      <c r="Z12" s="462"/>
      <c r="AA12" s="462"/>
      <c r="AB12" s="505"/>
      <c r="AC12" s="461" t="s">
        <v>132</v>
      </c>
      <c r="AD12" s="462"/>
      <c r="AE12" s="462"/>
      <c r="AF12" s="462"/>
      <c r="AG12" s="505"/>
      <c r="AH12" s="461" t="s">
        <v>133</v>
      </c>
      <c r="AI12" s="462"/>
      <c r="AJ12" s="462"/>
      <c r="AK12" s="462"/>
      <c r="AL12" s="506"/>
      <c r="AM12" s="458" t="s">
        <v>134</v>
      </c>
      <c r="AN12" s="459"/>
      <c r="AO12" s="459"/>
      <c r="AP12" s="459"/>
      <c r="AQ12" s="459"/>
      <c r="AR12" s="459"/>
      <c r="AS12" s="459"/>
      <c r="AT12" s="460"/>
      <c r="AU12" s="461" t="s">
        <v>135</v>
      </c>
      <c r="AV12" s="462"/>
      <c r="AW12" s="462"/>
      <c r="AX12" s="462"/>
      <c r="AY12" s="463" t="s">
        <v>136</v>
      </c>
      <c r="AZ12" s="464"/>
      <c r="BA12" s="464"/>
      <c r="BB12" s="464"/>
      <c r="BC12" s="464"/>
      <c r="BD12" s="464"/>
      <c r="BE12" s="464"/>
      <c r="BF12" s="464"/>
      <c r="BG12" s="464"/>
      <c r="BH12" s="464"/>
      <c r="BI12" s="464"/>
      <c r="BJ12" s="464"/>
      <c r="BK12" s="464"/>
      <c r="BL12" s="464"/>
      <c r="BM12" s="465"/>
      <c r="BN12" s="429">
        <v>0</v>
      </c>
      <c r="BO12" s="430"/>
      <c r="BP12" s="430"/>
      <c r="BQ12" s="430"/>
      <c r="BR12" s="430"/>
      <c r="BS12" s="430"/>
      <c r="BT12" s="430"/>
      <c r="BU12" s="431"/>
      <c r="BV12" s="429">
        <v>2872900</v>
      </c>
      <c r="BW12" s="430"/>
      <c r="BX12" s="430"/>
      <c r="BY12" s="430"/>
      <c r="BZ12" s="430"/>
      <c r="CA12" s="430"/>
      <c r="CB12" s="430"/>
      <c r="CC12" s="431"/>
      <c r="CD12" s="432" t="s">
        <v>137</v>
      </c>
      <c r="CE12" s="433"/>
      <c r="CF12" s="433"/>
      <c r="CG12" s="433"/>
      <c r="CH12" s="433"/>
      <c r="CI12" s="433"/>
      <c r="CJ12" s="433"/>
      <c r="CK12" s="433"/>
      <c r="CL12" s="433"/>
      <c r="CM12" s="433"/>
      <c r="CN12" s="433"/>
      <c r="CO12" s="433"/>
      <c r="CP12" s="433"/>
      <c r="CQ12" s="433"/>
      <c r="CR12" s="433"/>
      <c r="CS12" s="434"/>
      <c r="CT12" s="469" t="s">
        <v>129</v>
      </c>
      <c r="CU12" s="470"/>
      <c r="CV12" s="470"/>
      <c r="CW12" s="470"/>
      <c r="CX12" s="470"/>
      <c r="CY12" s="470"/>
      <c r="CZ12" s="470"/>
      <c r="DA12" s="471"/>
      <c r="DB12" s="469" t="s">
        <v>138</v>
      </c>
      <c r="DC12" s="470"/>
      <c r="DD12" s="470"/>
      <c r="DE12" s="470"/>
      <c r="DF12" s="470"/>
      <c r="DG12" s="470"/>
      <c r="DH12" s="470"/>
      <c r="DI12" s="471"/>
      <c r="DJ12" s="183"/>
      <c r="DK12" s="183"/>
      <c r="DL12" s="183"/>
      <c r="DM12" s="183"/>
      <c r="DN12" s="183"/>
      <c r="DO12" s="183"/>
    </row>
    <row r="13" spans="1:119" ht="18.75" customHeight="1" x14ac:dyDescent="0.15">
      <c r="A13" s="184"/>
      <c r="B13" s="492"/>
      <c r="C13" s="493"/>
      <c r="D13" s="493"/>
      <c r="E13" s="493"/>
      <c r="F13" s="493"/>
      <c r="G13" s="493"/>
      <c r="H13" s="493"/>
      <c r="I13" s="493"/>
      <c r="J13" s="493"/>
      <c r="K13" s="494"/>
      <c r="L13" s="194"/>
      <c r="M13" s="517" t="s">
        <v>139</v>
      </c>
      <c r="N13" s="518"/>
      <c r="O13" s="518"/>
      <c r="P13" s="518"/>
      <c r="Q13" s="519"/>
      <c r="R13" s="510">
        <v>50202</v>
      </c>
      <c r="S13" s="511"/>
      <c r="T13" s="511"/>
      <c r="U13" s="511"/>
      <c r="V13" s="512"/>
      <c r="W13" s="445" t="s">
        <v>140</v>
      </c>
      <c r="X13" s="446"/>
      <c r="Y13" s="446"/>
      <c r="Z13" s="446"/>
      <c r="AA13" s="446"/>
      <c r="AB13" s="436"/>
      <c r="AC13" s="480">
        <v>1883</v>
      </c>
      <c r="AD13" s="481"/>
      <c r="AE13" s="481"/>
      <c r="AF13" s="481"/>
      <c r="AG13" s="520"/>
      <c r="AH13" s="480">
        <v>1867</v>
      </c>
      <c r="AI13" s="481"/>
      <c r="AJ13" s="481"/>
      <c r="AK13" s="481"/>
      <c r="AL13" s="482"/>
      <c r="AM13" s="458" t="s">
        <v>141</v>
      </c>
      <c r="AN13" s="459"/>
      <c r="AO13" s="459"/>
      <c r="AP13" s="459"/>
      <c r="AQ13" s="459"/>
      <c r="AR13" s="459"/>
      <c r="AS13" s="459"/>
      <c r="AT13" s="460"/>
      <c r="AU13" s="461" t="s">
        <v>116</v>
      </c>
      <c r="AV13" s="462"/>
      <c r="AW13" s="462"/>
      <c r="AX13" s="462"/>
      <c r="AY13" s="463" t="s">
        <v>142</v>
      </c>
      <c r="AZ13" s="464"/>
      <c r="BA13" s="464"/>
      <c r="BB13" s="464"/>
      <c r="BC13" s="464"/>
      <c r="BD13" s="464"/>
      <c r="BE13" s="464"/>
      <c r="BF13" s="464"/>
      <c r="BG13" s="464"/>
      <c r="BH13" s="464"/>
      <c r="BI13" s="464"/>
      <c r="BJ13" s="464"/>
      <c r="BK13" s="464"/>
      <c r="BL13" s="464"/>
      <c r="BM13" s="465"/>
      <c r="BN13" s="429">
        <v>1455332</v>
      </c>
      <c r="BO13" s="430"/>
      <c r="BP13" s="430"/>
      <c r="BQ13" s="430"/>
      <c r="BR13" s="430"/>
      <c r="BS13" s="430"/>
      <c r="BT13" s="430"/>
      <c r="BU13" s="431"/>
      <c r="BV13" s="429">
        <v>-1127379</v>
      </c>
      <c r="BW13" s="430"/>
      <c r="BX13" s="430"/>
      <c r="BY13" s="430"/>
      <c r="BZ13" s="430"/>
      <c r="CA13" s="430"/>
      <c r="CB13" s="430"/>
      <c r="CC13" s="431"/>
      <c r="CD13" s="432" t="s">
        <v>143</v>
      </c>
      <c r="CE13" s="433"/>
      <c r="CF13" s="433"/>
      <c r="CG13" s="433"/>
      <c r="CH13" s="433"/>
      <c r="CI13" s="433"/>
      <c r="CJ13" s="433"/>
      <c r="CK13" s="433"/>
      <c r="CL13" s="433"/>
      <c r="CM13" s="433"/>
      <c r="CN13" s="433"/>
      <c r="CO13" s="433"/>
      <c r="CP13" s="433"/>
      <c r="CQ13" s="433"/>
      <c r="CR13" s="433"/>
      <c r="CS13" s="434"/>
      <c r="CT13" s="426">
        <v>3.7</v>
      </c>
      <c r="CU13" s="427"/>
      <c r="CV13" s="427"/>
      <c r="CW13" s="427"/>
      <c r="CX13" s="427"/>
      <c r="CY13" s="427"/>
      <c r="CZ13" s="427"/>
      <c r="DA13" s="428"/>
      <c r="DB13" s="426">
        <v>3.9</v>
      </c>
      <c r="DC13" s="427"/>
      <c r="DD13" s="427"/>
      <c r="DE13" s="427"/>
      <c r="DF13" s="427"/>
      <c r="DG13" s="427"/>
      <c r="DH13" s="427"/>
      <c r="DI13" s="428"/>
      <c r="DJ13" s="183"/>
      <c r="DK13" s="183"/>
      <c r="DL13" s="183"/>
      <c r="DM13" s="183"/>
      <c r="DN13" s="183"/>
      <c r="DO13" s="183"/>
    </row>
    <row r="14" spans="1:119" ht="18.75" customHeight="1" thickBot="1" x14ac:dyDescent="0.2">
      <c r="A14" s="184"/>
      <c r="B14" s="492"/>
      <c r="C14" s="493"/>
      <c r="D14" s="493"/>
      <c r="E14" s="493"/>
      <c r="F14" s="493"/>
      <c r="G14" s="493"/>
      <c r="H14" s="493"/>
      <c r="I14" s="493"/>
      <c r="J14" s="493"/>
      <c r="K14" s="494"/>
      <c r="L14" s="507" t="s">
        <v>144</v>
      </c>
      <c r="M14" s="508"/>
      <c r="N14" s="508"/>
      <c r="O14" s="508"/>
      <c r="P14" s="508"/>
      <c r="Q14" s="509"/>
      <c r="R14" s="510">
        <v>51813</v>
      </c>
      <c r="S14" s="511"/>
      <c r="T14" s="511"/>
      <c r="U14" s="511"/>
      <c r="V14" s="512"/>
      <c r="W14" s="419"/>
      <c r="X14" s="420"/>
      <c r="Y14" s="420"/>
      <c r="Z14" s="420"/>
      <c r="AA14" s="420"/>
      <c r="AB14" s="409"/>
      <c r="AC14" s="513">
        <v>7</v>
      </c>
      <c r="AD14" s="514"/>
      <c r="AE14" s="514"/>
      <c r="AF14" s="514"/>
      <c r="AG14" s="515"/>
      <c r="AH14" s="513">
        <v>6.7</v>
      </c>
      <c r="AI14" s="514"/>
      <c r="AJ14" s="514"/>
      <c r="AK14" s="514"/>
      <c r="AL14" s="516"/>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1" t="s">
        <v>145</v>
      </c>
      <c r="CE14" s="522"/>
      <c r="CF14" s="522"/>
      <c r="CG14" s="522"/>
      <c r="CH14" s="522"/>
      <c r="CI14" s="522"/>
      <c r="CJ14" s="522"/>
      <c r="CK14" s="522"/>
      <c r="CL14" s="522"/>
      <c r="CM14" s="522"/>
      <c r="CN14" s="522"/>
      <c r="CO14" s="522"/>
      <c r="CP14" s="522"/>
      <c r="CQ14" s="522"/>
      <c r="CR14" s="522"/>
      <c r="CS14" s="523"/>
      <c r="CT14" s="524" t="s">
        <v>129</v>
      </c>
      <c r="CU14" s="525"/>
      <c r="CV14" s="525"/>
      <c r="CW14" s="525"/>
      <c r="CX14" s="525"/>
      <c r="CY14" s="525"/>
      <c r="CZ14" s="525"/>
      <c r="DA14" s="526"/>
      <c r="DB14" s="524" t="s">
        <v>129</v>
      </c>
      <c r="DC14" s="525"/>
      <c r="DD14" s="525"/>
      <c r="DE14" s="525"/>
      <c r="DF14" s="525"/>
      <c r="DG14" s="525"/>
      <c r="DH14" s="525"/>
      <c r="DI14" s="526"/>
      <c r="DJ14" s="183"/>
      <c r="DK14" s="183"/>
      <c r="DL14" s="183"/>
      <c r="DM14" s="183"/>
      <c r="DN14" s="183"/>
      <c r="DO14" s="183"/>
    </row>
    <row r="15" spans="1:119" ht="18.75" customHeight="1" x14ac:dyDescent="0.15">
      <c r="A15" s="184"/>
      <c r="B15" s="492"/>
      <c r="C15" s="493"/>
      <c r="D15" s="493"/>
      <c r="E15" s="493"/>
      <c r="F15" s="493"/>
      <c r="G15" s="493"/>
      <c r="H15" s="493"/>
      <c r="I15" s="493"/>
      <c r="J15" s="493"/>
      <c r="K15" s="494"/>
      <c r="L15" s="194"/>
      <c r="M15" s="517" t="s">
        <v>146</v>
      </c>
      <c r="N15" s="518"/>
      <c r="O15" s="518"/>
      <c r="P15" s="518"/>
      <c r="Q15" s="519"/>
      <c r="R15" s="510">
        <v>51049</v>
      </c>
      <c r="S15" s="511"/>
      <c r="T15" s="511"/>
      <c r="U15" s="511"/>
      <c r="V15" s="512"/>
      <c r="W15" s="445" t="s">
        <v>147</v>
      </c>
      <c r="X15" s="446"/>
      <c r="Y15" s="446"/>
      <c r="Z15" s="446"/>
      <c r="AA15" s="446"/>
      <c r="AB15" s="436"/>
      <c r="AC15" s="480">
        <v>10014</v>
      </c>
      <c r="AD15" s="481"/>
      <c r="AE15" s="481"/>
      <c r="AF15" s="481"/>
      <c r="AG15" s="520"/>
      <c r="AH15" s="480">
        <v>10830</v>
      </c>
      <c r="AI15" s="481"/>
      <c r="AJ15" s="481"/>
      <c r="AK15" s="481"/>
      <c r="AL15" s="482"/>
      <c r="AM15" s="458"/>
      <c r="AN15" s="459"/>
      <c r="AO15" s="459"/>
      <c r="AP15" s="459"/>
      <c r="AQ15" s="459"/>
      <c r="AR15" s="459"/>
      <c r="AS15" s="459"/>
      <c r="AT15" s="460"/>
      <c r="AU15" s="461"/>
      <c r="AV15" s="462"/>
      <c r="AW15" s="462"/>
      <c r="AX15" s="462"/>
      <c r="AY15" s="389" t="s">
        <v>148</v>
      </c>
      <c r="AZ15" s="390"/>
      <c r="BA15" s="390"/>
      <c r="BB15" s="390"/>
      <c r="BC15" s="390"/>
      <c r="BD15" s="390"/>
      <c r="BE15" s="390"/>
      <c r="BF15" s="390"/>
      <c r="BG15" s="390"/>
      <c r="BH15" s="390"/>
      <c r="BI15" s="390"/>
      <c r="BJ15" s="390"/>
      <c r="BK15" s="390"/>
      <c r="BL15" s="390"/>
      <c r="BM15" s="391"/>
      <c r="BN15" s="392">
        <v>6416202</v>
      </c>
      <c r="BO15" s="393"/>
      <c r="BP15" s="393"/>
      <c r="BQ15" s="393"/>
      <c r="BR15" s="393"/>
      <c r="BS15" s="393"/>
      <c r="BT15" s="393"/>
      <c r="BU15" s="394"/>
      <c r="BV15" s="392">
        <v>6422050</v>
      </c>
      <c r="BW15" s="393"/>
      <c r="BX15" s="393"/>
      <c r="BY15" s="393"/>
      <c r="BZ15" s="393"/>
      <c r="CA15" s="393"/>
      <c r="CB15" s="393"/>
      <c r="CC15" s="394"/>
      <c r="CD15" s="527" t="s">
        <v>149</v>
      </c>
      <c r="CE15" s="528"/>
      <c r="CF15" s="528"/>
      <c r="CG15" s="528"/>
      <c r="CH15" s="528"/>
      <c r="CI15" s="528"/>
      <c r="CJ15" s="528"/>
      <c r="CK15" s="528"/>
      <c r="CL15" s="528"/>
      <c r="CM15" s="528"/>
      <c r="CN15" s="528"/>
      <c r="CO15" s="528"/>
      <c r="CP15" s="528"/>
      <c r="CQ15" s="528"/>
      <c r="CR15" s="528"/>
      <c r="CS15" s="529"/>
      <c r="CT15" s="195"/>
      <c r="CU15" s="196"/>
      <c r="CV15" s="196"/>
      <c r="CW15" s="196"/>
      <c r="CX15" s="196"/>
      <c r="CY15" s="196"/>
      <c r="CZ15" s="196"/>
      <c r="DA15" s="197"/>
      <c r="DB15" s="195"/>
      <c r="DC15" s="196"/>
      <c r="DD15" s="196"/>
      <c r="DE15" s="196"/>
      <c r="DF15" s="196"/>
      <c r="DG15" s="196"/>
      <c r="DH15" s="196"/>
      <c r="DI15" s="197"/>
      <c r="DJ15" s="183"/>
      <c r="DK15" s="183"/>
      <c r="DL15" s="183"/>
      <c r="DM15" s="183"/>
      <c r="DN15" s="183"/>
      <c r="DO15" s="183"/>
    </row>
    <row r="16" spans="1:119" ht="18.75" customHeight="1" x14ac:dyDescent="0.15">
      <c r="A16" s="184"/>
      <c r="B16" s="492"/>
      <c r="C16" s="493"/>
      <c r="D16" s="493"/>
      <c r="E16" s="493"/>
      <c r="F16" s="493"/>
      <c r="G16" s="493"/>
      <c r="H16" s="493"/>
      <c r="I16" s="493"/>
      <c r="J16" s="493"/>
      <c r="K16" s="494"/>
      <c r="L16" s="507" t="s">
        <v>150</v>
      </c>
      <c r="M16" s="538"/>
      <c r="N16" s="538"/>
      <c r="O16" s="538"/>
      <c r="P16" s="538"/>
      <c r="Q16" s="539"/>
      <c r="R16" s="530" t="s">
        <v>151</v>
      </c>
      <c r="S16" s="531"/>
      <c r="T16" s="531"/>
      <c r="U16" s="531"/>
      <c r="V16" s="532"/>
      <c r="W16" s="419"/>
      <c r="X16" s="420"/>
      <c r="Y16" s="420"/>
      <c r="Z16" s="420"/>
      <c r="AA16" s="420"/>
      <c r="AB16" s="409"/>
      <c r="AC16" s="513">
        <v>37.200000000000003</v>
      </c>
      <c r="AD16" s="514"/>
      <c r="AE16" s="514"/>
      <c r="AF16" s="514"/>
      <c r="AG16" s="515"/>
      <c r="AH16" s="513">
        <v>38.700000000000003</v>
      </c>
      <c r="AI16" s="514"/>
      <c r="AJ16" s="514"/>
      <c r="AK16" s="514"/>
      <c r="AL16" s="516"/>
      <c r="AM16" s="458"/>
      <c r="AN16" s="459"/>
      <c r="AO16" s="459"/>
      <c r="AP16" s="459"/>
      <c r="AQ16" s="459"/>
      <c r="AR16" s="459"/>
      <c r="AS16" s="459"/>
      <c r="AT16" s="460"/>
      <c r="AU16" s="461"/>
      <c r="AV16" s="462"/>
      <c r="AW16" s="462"/>
      <c r="AX16" s="462"/>
      <c r="AY16" s="463" t="s">
        <v>152</v>
      </c>
      <c r="AZ16" s="464"/>
      <c r="BA16" s="464"/>
      <c r="BB16" s="464"/>
      <c r="BC16" s="464"/>
      <c r="BD16" s="464"/>
      <c r="BE16" s="464"/>
      <c r="BF16" s="464"/>
      <c r="BG16" s="464"/>
      <c r="BH16" s="464"/>
      <c r="BI16" s="464"/>
      <c r="BJ16" s="464"/>
      <c r="BK16" s="464"/>
      <c r="BL16" s="464"/>
      <c r="BM16" s="465"/>
      <c r="BN16" s="429">
        <v>18013775</v>
      </c>
      <c r="BO16" s="430"/>
      <c r="BP16" s="430"/>
      <c r="BQ16" s="430"/>
      <c r="BR16" s="430"/>
      <c r="BS16" s="430"/>
      <c r="BT16" s="430"/>
      <c r="BU16" s="431"/>
      <c r="BV16" s="429">
        <v>17849837</v>
      </c>
      <c r="BW16" s="430"/>
      <c r="BX16" s="430"/>
      <c r="BY16" s="430"/>
      <c r="BZ16" s="430"/>
      <c r="CA16" s="430"/>
      <c r="CB16" s="430"/>
      <c r="CC16" s="431"/>
      <c r="CD16" s="198"/>
      <c r="CE16" s="536"/>
      <c r="CF16" s="536"/>
      <c r="CG16" s="536"/>
      <c r="CH16" s="536"/>
      <c r="CI16" s="536"/>
      <c r="CJ16" s="536"/>
      <c r="CK16" s="536"/>
      <c r="CL16" s="536"/>
      <c r="CM16" s="536"/>
      <c r="CN16" s="536"/>
      <c r="CO16" s="536"/>
      <c r="CP16" s="536"/>
      <c r="CQ16" s="536"/>
      <c r="CR16" s="536"/>
      <c r="CS16" s="537"/>
      <c r="CT16" s="426"/>
      <c r="CU16" s="427"/>
      <c r="CV16" s="427"/>
      <c r="CW16" s="427"/>
      <c r="CX16" s="427"/>
      <c r="CY16" s="427"/>
      <c r="CZ16" s="427"/>
      <c r="DA16" s="428"/>
      <c r="DB16" s="426"/>
      <c r="DC16" s="427"/>
      <c r="DD16" s="427"/>
      <c r="DE16" s="427"/>
      <c r="DF16" s="427"/>
      <c r="DG16" s="427"/>
      <c r="DH16" s="427"/>
      <c r="DI16" s="428"/>
      <c r="DJ16" s="183"/>
      <c r="DK16" s="183"/>
      <c r="DL16" s="183"/>
      <c r="DM16" s="183"/>
      <c r="DN16" s="183"/>
      <c r="DO16" s="183"/>
    </row>
    <row r="17" spans="1:119" ht="18.75" customHeight="1" thickBot="1" x14ac:dyDescent="0.2">
      <c r="A17" s="184"/>
      <c r="B17" s="495"/>
      <c r="C17" s="496"/>
      <c r="D17" s="496"/>
      <c r="E17" s="496"/>
      <c r="F17" s="496"/>
      <c r="G17" s="496"/>
      <c r="H17" s="496"/>
      <c r="I17" s="496"/>
      <c r="J17" s="496"/>
      <c r="K17" s="497"/>
      <c r="L17" s="199"/>
      <c r="M17" s="533" t="s">
        <v>153</v>
      </c>
      <c r="N17" s="534"/>
      <c r="O17" s="534"/>
      <c r="P17" s="534"/>
      <c r="Q17" s="535"/>
      <c r="R17" s="530" t="s">
        <v>154</v>
      </c>
      <c r="S17" s="531"/>
      <c r="T17" s="531"/>
      <c r="U17" s="531"/>
      <c r="V17" s="532"/>
      <c r="W17" s="445" t="s">
        <v>155</v>
      </c>
      <c r="X17" s="446"/>
      <c r="Y17" s="446"/>
      <c r="Z17" s="446"/>
      <c r="AA17" s="446"/>
      <c r="AB17" s="436"/>
      <c r="AC17" s="480">
        <v>15030</v>
      </c>
      <c r="AD17" s="481"/>
      <c r="AE17" s="481"/>
      <c r="AF17" s="481"/>
      <c r="AG17" s="520"/>
      <c r="AH17" s="480">
        <v>15307</v>
      </c>
      <c r="AI17" s="481"/>
      <c r="AJ17" s="481"/>
      <c r="AK17" s="481"/>
      <c r="AL17" s="482"/>
      <c r="AM17" s="458"/>
      <c r="AN17" s="459"/>
      <c r="AO17" s="459"/>
      <c r="AP17" s="459"/>
      <c r="AQ17" s="459"/>
      <c r="AR17" s="459"/>
      <c r="AS17" s="459"/>
      <c r="AT17" s="460"/>
      <c r="AU17" s="461"/>
      <c r="AV17" s="462"/>
      <c r="AW17" s="462"/>
      <c r="AX17" s="462"/>
      <c r="AY17" s="463" t="s">
        <v>156</v>
      </c>
      <c r="AZ17" s="464"/>
      <c r="BA17" s="464"/>
      <c r="BB17" s="464"/>
      <c r="BC17" s="464"/>
      <c r="BD17" s="464"/>
      <c r="BE17" s="464"/>
      <c r="BF17" s="464"/>
      <c r="BG17" s="464"/>
      <c r="BH17" s="464"/>
      <c r="BI17" s="464"/>
      <c r="BJ17" s="464"/>
      <c r="BK17" s="464"/>
      <c r="BL17" s="464"/>
      <c r="BM17" s="465"/>
      <c r="BN17" s="429">
        <v>8088884</v>
      </c>
      <c r="BO17" s="430"/>
      <c r="BP17" s="430"/>
      <c r="BQ17" s="430"/>
      <c r="BR17" s="430"/>
      <c r="BS17" s="430"/>
      <c r="BT17" s="430"/>
      <c r="BU17" s="431"/>
      <c r="BV17" s="429">
        <v>8099378</v>
      </c>
      <c r="BW17" s="430"/>
      <c r="BX17" s="430"/>
      <c r="BY17" s="430"/>
      <c r="BZ17" s="430"/>
      <c r="CA17" s="430"/>
      <c r="CB17" s="430"/>
      <c r="CC17" s="431"/>
      <c r="CD17" s="198"/>
      <c r="CE17" s="536"/>
      <c r="CF17" s="536"/>
      <c r="CG17" s="536"/>
      <c r="CH17" s="536"/>
      <c r="CI17" s="536"/>
      <c r="CJ17" s="536"/>
      <c r="CK17" s="536"/>
      <c r="CL17" s="536"/>
      <c r="CM17" s="536"/>
      <c r="CN17" s="536"/>
      <c r="CO17" s="536"/>
      <c r="CP17" s="536"/>
      <c r="CQ17" s="536"/>
      <c r="CR17" s="536"/>
      <c r="CS17" s="537"/>
      <c r="CT17" s="426"/>
      <c r="CU17" s="427"/>
      <c r="CV17" s="427"/>
      <c r="CW17" s="427"/>
      <c r="CX17" s="427"/>
      <c r="CY17" s="427"/>
      <c r="CZ17" s="427"/>
      <c r="DA17" s="428"/>
      <c r="DB17" s="426"/>
      <c r="DC17" s="427"/>
      <c r="DD17" s="427"/>
      <c r="DE17" s="427"/>
      <c r="DF17" s="427"/>
      <c r="DG17" s="427"/>
      <c r="DH17" s="427"/>
      <c r="DI17" s="428"/>
      <c r="DJ17" s="183"/>
      <c r="DK17" s="183"/>
      <c r="DL17" s="183"/>
      <c r="DM17" s="183"/>
      <c r="DN17" s="183"/>
      <c r="DO17" s="183"/>
    </row>
    <row r="18" spans="1:119" ht="18.75" customHeight="1" thickBot="1" x14ac:dyDescent="0.2">
      <c r="A18" s="184"/>
      <c r="B18" s="540" t="s">
        <v>157</v>
      </c>
      <c r="C18" s="472"/>
      <c r="D18" s="472"/>
      <c r="E18" s="541"/>
      <c r="F18" s="541"/>
      <c r="G18" s="541"/>
      <c r="H18" s="541"/>
      <c r="I18" s="541"/>
      <c r="J18" s="541"/>
      <c r="K18" s="541"/>
      <c r="L18" s="542">
        <v>668.64</v>
      </c>
      <c r="M18" s="542"/>
      <c r="N18" s="542"/>
      <c r="O18" s="542"/>
      <c r="P18" s="542"/>
      <c r="Q18" s="542"/>
      <c r="R18" s="543"/>
      <c r="S18" s="543"/>
      <c r="T18" s="543"/>
      <c r="U18" s="543"/>
      <c r="V18" s="544"/>
      <c r="W18" s="447"/>
      <c r="X18" s="448"/>
      <c r="Y18" s="448"/>
      <c r="Z18" s="448"/>
      <c r="AA18" s="448"/>
      <c r="AB18" s="439"/>
      <c r="AC18" s="545">
        <v>55.8</v>
      </c>
      <c r="AD18" s="546"/>
      <c r="AE18" s="546"/>
      <c r="AF18" s="546"/>
      <c r="AG18" s="547"/>
      <c r="AH18" s="545">
        <v>54.7</v>
      </c>
      <c r="AI18" s="546"/>
      <c r="AJ18" s="546"/>
      <c r="AK18" s="546"/>
      <c r="AL18" s="548"/>
      <c r="AM18" s="458"/>
      <c r="AN18" s="459"/>
      <c r="AO18" s="459"/>
      <c r="AP18" s="459"/>
      <c r="AQ18" s="459"/>
      <c r="AR18" s="459"/>
      <c r="AS18" s="459"/>
      <c r="AT18" s="460"/>
      <c r="AU18" s="461"/>
      <c r="AV18" s="462"/>
      <c r="AW18" s="462"/>
      <c r="AX18" s="462"/>
      <c r="AY18" s="463" t="s">
        <v>158</v>
      </c>
      <c r="AZ18" s="464"/>
      <c r="BA18" s="464"/>
      <c r="BB18" s="464"/>
      <c r="BC18" s="464"/>
      <c r="BD18" s="464"/>
      <c r="BE18" s="464"/>
      <c r="BF18" s="464"/>
      <c r="BG18" s="464"/>
      <c r="BH18" s="464"/>
      <c r="BI18" s="464"/>
      <c r="BJ18" s="464"/>
      <c r="BK18" s="464"/>
      <c r="BL18" s="464"/>
      <c r="BM18" s="465"/>
      <c r="BN18" s="429">
        <v>18546764</v>
      </c>
      <c r="BO18" s="430"/>
      <c r="BP18" s="430"/>
      <c r="BQ18" s="430"/>
      <c r="BR18" s="430"/>
      <c r="BS18" s="430"/>
      <c r="BT18" s="430"/>
      <c r="BU18" s="431"/>
      <c r="BV18" s="429">
        <v>19094013</v>
      </c>
      <c r="BW18" s="430"/>
      <c r="BX18" s="430"/>
      <c r="BY18" s="430"/>
      <c r="BZ18" s="430"/>
      <c r="CA18" s="430"/>
      <c r="CB18" s="430"/>
      <c r="CC18" s="431"/>
      <c r="CD18" s="198"/>
      <c r="CE18" s="536"/>
      <c r="CF18" s="536"/>
      <c r="CG18" s="536"/>
      <c r="CH18" s="536"/>
      <c r="CI18" s="536"/>
      <c r="CJ18" s="536"/>
      <c r="CK18" s="536"/>
      <c r="CL18" s="536"/>
      <c r="CM18" s="536"/>
      <c r="CN18" s="536"/>
      <c r="CO18" s="536"/>
      <c r="CP18" s="536"/>
      <c r="CQ18" s="536"/>
      <c r="CR18" s="536"/>
      <c r="CS18" s="537"/>
      <c r="CT18" s="426"/>
      <c r="CU18" s="427"/>
      <c r="CV18" s="427"/>
      <c r="CW18" s="427"/>
      <c r="CX18" s="427"/>
      <c r="CY18" s="427"/>
      <c r="CZ18" s="427"/>
      <c r="DA18" s="428"/>
      <c r="DB18" s="426"/>
      <c r="DC18" s="427"/>
      <c r="DD18" s="427"/>
      <c r="DE18" s="427"/>
      <c r="DF18" s="427"/>
      <c r="DG18" s="427"/>
      <c r="DH18" s="427"/>
      <c r="DI18" s="428"/>
      <c r="DJ18" s="183"/>
      <c r="DK18" s="183"/>
      <c r="DL18" s="183"/>
      <c r="DM18" s="183"/>
      <c r="DN18" s="183"/>
      <c r="DO18" s="183"/>
    </row>
    <row r="19" spans="1:119" ht="18.75" customHeight="1" thickBot="1" x14ac:dyDescent="0.2">
      <c r="A19" s="184"/>
      <c r="B19" s="540" t="s">
        <v>159</v>
      </c>
      <c r="C19" s="472"/>
      <c r="D19" s="472"/>
      <c r="E19" s="541"/>
      <c r="F19" s="541"/>
      <c r="G19" s="541"/>
      <c r="H19" s="541"/>
      <c r="I19" s="541"/>
      <c r="J19" s="541"/>
      <c r="K19" s="541"/>
      <c r="L19" s="549">
        <v>77</v>
      </c>
      <c r="M19" s="549"/>
      <c r="N19" s="549"/>
      <c r="O19" s="549"/>
      <c r="P19" s="549"/>
      <c r="Q19" s="549"/>
      <c r="R19" s="550"/>
      <c r="S19" s="550"/>
      <c r="T19" s="550"/>
      <c r="U19" s="550"/>
      <c r="V19" s="551"/>
      <c r="W19" s="386"/>
      <c r="X19" s="387"/>
      <c r="Y19" s="387"/>
      <c r="Z19" s="387"/>
      <c r="AA19" s="387"/>
      <c r="AB19" s="387"/>
      <c r="AC19" s="558"/>
      <c r="AD19" s="558"/>
      <c r="AE19" s="558"/>
      <c r="AF19" s="558"/>
      <c r="AG19" s="558"/>
      <c r="AH19" s="558"/>
      <c r="AI19" s="558"/>
      <c r="AJ19" s="558"/>
      <c r="AK19" s="558"/>
      <c r="AL19" s="559"/>
      <c r="AM19" s="458"/>
      <c r="AN19" s="459"/>
      <c r="AO19" s="459"/>
      <c r="AP19" s="459"/>
      <c r="AQ19" s="459"/>
      <c r="AR19" s="459"/>
      <c r="AS19" s="459"/>
      <c r="AT19" s="460"/>
      <c r="AU19" s="461"/>
      <c r="AV19" s="462"/>
      <c r="AW19" s="462"/>
      <c r="AX19" s="462"/>
      <c r="AY19" s="463" t="s">
        <v>160</v>
      </c>
      <c r="AZ19" s="464"/>
      <c r="BA19" s="464"/>
      <c r="BB19" s="464"/>
      <c r="BC19" s="464"/>
      <c r="BD19" s="464"/>
      <c r="BE19" s="464"/>
      <c r="BF19" s="464"/>
      <c r="BG19" s="464"/>
      <c r="BH19" s="464"/>
      <c r="BI19" s="464"/>
      <c r="BJ19" s="464"/>
      <c r="BK19" s="464"/>
      <c r="BL19" s="464"/>
      <c r="BM19" s="465"/>
      <c r="BN19" s="429">
        <v>25672866</v>
      </c>
      <c r="BO19" s="430"/>
      <c r="BP19" s="430"/>
      <c r="BQ19" s="430"/>
      <c r="BR19" s="430"/>
      <c r="BS19" s="430"/>
      <c r="BT19" s="430"/>
      <c r="BU19" s="431"/>
      <c r="BV19" s="429">
        <v>29104202</v>
      </c>
      <c r="BW19" s="430"/>
      <c r="BX19" s="430"/>
      <c r="BY19" s="430"/>
      <c r="BZ19" s="430"/>
      <c r="CA19" s="430"/>
      <c r="CB19" s="430"/>
      <c r="CC19" s="431"/>
      <c r="CD19" s="198"/>
      <c r="CE19" s="536"/>
      <c r="CF19" s="536"/>
      <c r="CG19" s="536"/>
      <c r="CH19" s="536"/>
      <c r="CI19" s="536"/>
      <c r="CJ19" s="536"/>
      <c r="CK19" s="536"/>
      <c r="CL19" s="536"/>
      <c r="CM19" s="536"/>
      <c r="CN19" s="536"/>
      <c r="CO19" s="536"/>
      <c r="CP19" s="536"/>
      <c r="CQ19" s="536"/>
      <c r="CR19" s="536"/>
      <c r="CS19" s="537"/>
      <c r="CT19" s="426"/>
      <c r="CU19" s="427"/>
      <c r="CV19" s="427"/>
      <c r="CW19" s="427"/>
      <c r="CX19" s="427"/>
      <c r="CY19" s="427"/>
      <c r="CZ19" s="427"/>
      <c r="DA19" s="428"/>
      <c r="DB19" s="426"/>
      <c r="DC19" s="427"/>
      <c r="DD19" s="427"/>
      <c r="DE19" s="427"/>
      <c r="DF19" s="427"/>
      <c r="DG19" s="427"/>
      <c r="DH19" s="427"/>
      <c r="DI19" s="428"/>
      <c r="DJ19" s="183"/>
      <c r="DK19" s="183"/>
      <c r="DL19" s="183"/>
      <c r="DM19" s="183"/>
      <c r="DN19" s="183"/>
      <c r="DO19" s="183"/>
    </row>
    <row r="20" spans="1:119" ht="18.75" customHeight="1" thickBot="1" x14ac:dyDescent="0.2">
      <c r="A20" s="184"/>
      <c r="B20" s="540" t="s">
        <v>161</v>
      </c>
      <c r="C20" s="472"/>
      <c r="D20" s="472"/>
      <c r="E20" s="541"/>
      <c r="F20" s="541"/>
      <c r="G20" s="541"/>
      <c r="H20" s="541"/>
      <c r="I20" s="541"/>
      <c r="J20" s="541"/>
      <c r="K20" s="541"/>
      <c r="L20" s="549">
        <v>16594</v>
      </c>
      <c r="M20" s="549"/>
      <c r="N20" s="549"/>
      <c r="O20" s="549"/>
      <c r="P20" s="549"/>
      <c r="Q20" s="549"/>
      <c r="R20" s="550"/>
      <c r="S20" s="550"/>
      <c r="T20" s="550"/>
      <c r="U20" s="550"/>
      <c r="V20" s="551"/>
      <c r="W20" s="447"/>
      <c r="X20" s="448"/>
      <c r="Y20" s="448"/>
      <c r="Z20" s="448"/>
      <c r="AA20" s="448"/>
      <c r="AB20" s="448"/>
      <c r="AC20" s="552"/>
      <c r="AD20" s="552"/>
      <c r="AE20" s="552"/>
      <c r="AF20" s="552"/>
      <c r="AG20" s="552"/>
      <c r="AH20" s="552"/>
      <c r="AI20" s="552"/>
      <c r="AJ20" s="552"/>
      <c r="AK20" s="552"/>
      <c r="AL20" s="553"/>
      <c r="AM20" s="554"/>
      <c r="AN20" s="484"/>
      <c r="AO20" s="484"/>
      <c r="AP20" s="484"/>
      <c r="AQ20" s="484"/>
      <c r="AR20" s="484"/>
      <c r="AS20" s="484"/>
      <c r="AT20" s="485"/>
      <c r="AU20" s="555"/>
      <c r="AV20" s="556"/>
      <c r="AW20" s="556"/>
      <c r="AX20" s="557"/>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198"/>
      <c r="CE20" s="536"/>
      <c r="CF20" s="536"/>
      <c r="CG20" s="536"/>
      <c r="CH20" s="536"/>
      <c r="CI20" s="536"/>
      <c r="CJ20" s="536"/>
      <c r="CK20" s="536"/>
      <c r="CL20" s="536"/>
      <c r="CM20" s="536"/>
      <c r="CN20" s="536"/>
      <c r="CO20" s="536"/>
      <c r="CP20" s="536"/>
      <c r="CQ20" s="536"/>
      <c r="CR20" s="536"/>
      <c r="CS20" s="537"/>
      <c r="CT20" s="426"/>
      <c r="CU20" s="427"/>
      <c r="CV20" s="427"/>
      <c r="CW20" s="427"/>
      <c r="CX20" s="427"/>
      <c r="CY20" s="427"/>
      <c r="CZ20" s="427"/>
      <c r="DA20" s="428"/>
      <c r="DB20" s="426"/>
      <c r="DC20" s="427"/>
      <c r="DD20" s="427"/>
      <c r="DE20" s="427"/>
      <c r="DF20" s="427"/>
      <c r="DG20" s="427"/>
      <c r="DH20" s="427"/>
      <c r="DI20" s="428"/>
      <c r="DJ20" s="183"/>
      <c r="DK20" s="183"/>
      <c r="DL20" s="183"/>
      <c r="DM20" s="183"/>
      <c r="DN20" s="183"/>
      <c r="DO20" s="183"/>
    </row>
    <row r="21" spans="1:119" ht="18.75" customHeight="1" x14ac:dyDescent="0.15">
      <c r="A21" s="184"/>
      <c r="B21" s="560" t="s">
        <v>162</v>
      </c>
      <c r="C21" s="561"/>
      <c r="D21" s="561"/>
      <c r="E21" s="561"/>
      <c r="F21" s="561"/>
      <c r="G21" s="561"/>
      <c r="H21" s="561"/>
      <c r="I21" s="561"/>
      <c r="J21" s="561"/>
      <c r="K21" s="561"/>
      <c r="L21" s="561"/>
      <c r="M21" s="561"/>
      <c r="N21" s="561"/>
      <c r="O21" s="561"/>
      <c r="P21" s="561"/>
      <c r="Q21" s="561"/>
      <c r="R21" s="561"/>
      <c r="S21" s="561"/>
      <c r="T21" s="561"/>
      <c r="U21" s="561"/>
      <c r="V21" s="561"/>
      <c r="W21" s="561"/>
      <c r="X21" s="561"/>
      <c r="Y21" s="561"/>
      <c r="Z21" s="561"/>
      <c r="AA21" s="561"/>
      <c r="AB21" s="561"/>
      <c r="AC21" s="561"/>
      <c r="AD21" s="561"/>
      <c r="AE21" s="561"/>
      <c r="AF21" s="561"/>
      <c r="AG21" s="561"/>
      <c r="AH21" s="561"/>
      <c r="AI21" s="561"/>
      <c r="AJ21" s="561"/>
      <c r="AK21" s="561"/>
      <c r="AL21" s="561"/>
      <c r="AM21" s="561"/>
      <c r="AN21" s="561"/>
      <c r="AO21" s="561"/>
      <c r="AP21" s="561"/>
      <c r="AQ21" s="561"/>
      <c r="AR21" s="561"/>
      <c r="AS21" s="561"/>
      <c r="AT21" s="561"/>
      <c r="AU21" s="561"/>
      <c r="AV21" s="561"/>
      <c r="AW21" s="561"/>
      <c r="AX21" s="562"/>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198"/>
      <c r="CE21" s="536"/>
      <c r="CF21" s="536"/>
      <c r="CG21" s="536"/>
      <c r="CH21" s="536"/>
      <c r="CI21" s="536"/>
      <c r="CJ21" s="536"/>
      <c r="CK21" s="536"/>
      <c r="CL21" s="536"/>
      <c r="CM21" s="536"/>
      <c r="CN21" s="536"/>
      <c r="CO21" s="536"/>
      <c r="CP21" s="536"/>
      <c r="CQ21" s="536"/>
      <c r="CR21" s="536"/>
      <c r="CS21" s="537"/>
      <c r="CT21" s="426"/>
      <c r="CU21" s="427"/>
      <c r="CV21" s="427"/>
      <c r="CW21" s="427"/>
      <c r="CX21" s="427"/>
      <c r="CY21" s="427"/>
      <c r="CZ21" s="427"/>
      <c r="DA21" s="428"/>
      <c r="DB21" s="426"/>
      <c r="DC21" s="427"/>
      <c r="DD21" s="427"/>
      <c r="DE21" s="427"/>
      <c r="DF21" s="427"/>
      <c r="DG21" s="427"/>
      <c r="DH21" s="427"/>
      <c r="DI21" s="428"/>
      <c r="DJ21" s="183"/>
      <c r="DK21" s="183"/>
      <c r="DL21" s="183"/>
      <c r="DM21" s="183"/>
      <c r="DN21" s="183"/>
      <c r="DO21" s="183"/>
    </row>
    <row r="22" spans="1:119" ht="18.75" customHeight="1" thickBot="1" x14ac:dyDescent="0.2">
      <c r="A22" s="184"/>
      <c r="B22" s="563" t="s">
        <v>163</v>
      </c>
      <c r="C22" s="564"/>
      <c r="D22" s="565"/>
      <c r="E22" s="441" t="s">
        <v>1</v>
      </c>
      <c r="F22" s="446"/>
      <c r="G22" s="446"/>
      <c r="H22" s="446"/>
      <c r="I22" s="446"/>
      <c r="J22" s="446"/>
      <c r="K22" s="436"/>
      <c r="L22" s="441" t="s">
        <v>164</v>
      </c>
      <c r="M22" s="446"/>
      <c r="N22" s="446"/>
      <c r="O22" s="446"/>
      <c r="P22" s="436"/>
      <c r="Q22" s="572" t="s">
        <v>165</v>
      </c>
      <c r="R22" s="573"/>
      <c r="S22" s="573"/>
      <c r="T22" s="573"/>
      <c r="U22" s="573"/>
      <c r="V22" s="574"/>
      <c r="W22" s="578" t="s">
        <v>166</v>
      </c>
      <c r="X22" s="564"/>
      <c r="Y22" s="565"/>
      <c r="Z22" s="441" t="s">
        <v>1</v>
      </c>
      <c r="AA22" s="446"/>
      <c r="AB22" s="446"/>
      <c r="AC22" s="446"/>
      <c r="AD22" s="446"/>
      <c r="AE22" s="446"/>
      <c r="AF22" s="446"/>
      <c r="AG22" s="436"/>
      <c r="AH22" s="591" t="s">
        <v>167</v>
      </c>
      <c r="AI22" s="446"/>
      <c r="AJ22" s="446"/>
      <c r="AK22" s="446"/>
      <c r="AL22" s="436"/>
      <c r="AM22" s="591" t="s">
        <v>168</v>
      </c>
      <c r="AN22" s="592"/>
      <c r="AO22" s="592"/>
      <c r="AP22" s="592"/>
      <c r="AQ22" s="592"/>
      <c r="AR22" s="593"/>
      <c r="AS22" s="572" t="s">
        <v>165</v>
      </c>
      <c r="AT22" s="573"/>
      <c r="AU22" s="573"/>
      <c r="AV22" s="573"/>
      <c r="AW22" s="573"/>
      <c r="AX22" s="597"/>
      <c r="AY22" s="599"/>
      <c r="AZ22" s="600"/>
      <c r="BA22" s="600"/>
      <c r="BB22" s="600"/>
      <c r="BC22" s="600"/>
      <c r="BD22" s="600"/>
      <c r="BE22" s="600"/>
      <c r="BF22" s="600"/>
      <c r="BG22" s="600"/>
      <c r="BH22" s="600"/>
      <c r="BI22" s="600"/>
      <c r="BJ22" s="600"/>
      <c r="BK22" s="600"/>
      <c r="BL22" s="600"/>
      <c r="BM22" s="601"/>
      <c r="BN22" s="602"/>
      <c r="BO22" s="603"/>
      <c r="BP22" s="603"/>
      <c r="BQ22" s="603"/>
      <c r="BR22" s="603"/>
      <c r="BS22" s="603"/>
      <c r="BT22" s="603"/>
      <c r="BU22" s="604"/>
      <c r="BV22" s="602"/>
      <c r="BW22" s="603"/>
      <c r="BX22" s="603"/>
      <c r="BY22" s="603"/>
      <c r="BZ22" s="603"/>
      <c r="CA22" s="603"/>
      <c r="CB22" s="603"/>
      <c r="CC22" s="604"/>
      <c r="CD22" s="198"/>
      <c r="CE22" s="536"/>
      <c r="CF22" s="536"/>
      <c r="CG22" s="536"/>
      <c r="CH22" s="536"/>
      <c r="CI22" s="536"/>
      <c r="CJ22" s="536"/>
      <c r="CK22" s="536"/>
      <c r="CL22" s="536"/>
      <c r="CM22" s="536"/>
      <c r="CN22" s="536"/>
      <c r="CO22" s="536"/>
      <c r="CP22" s="536"/>
      <c r="CQ22" s="536"/>
      <c r="CR22" s="536"/>
      <c r="CS22" s="537"/>
      <c r="CT22" s="426"/>
      <c r="CU22" s="427"/>
      <c r="CV22" s="427"/>
      <c r="CW22" s="427"/>
      <c r="CX22" s="427"/>
      <c r="CY22" s="427"/>
      <c r="CZ22" s="427"/>
      <c r="DA22" s="428"/>
      <c r="DB22" s="426"/>
      <c r="DC22" s="427"/>
      <c r="DD22" s="427"/>
      <c r="DE22" s="427"/>
      <c r="DF22" s="427"/>
      <c r="DG22" s="427"/>
      <c r="DH22" s="427"/>
      <c r="DI22" s="428"/>
      <c r="DJ22" s="183"/>
      <c r="DK22" s="183"/>
      <c r="DL22" s="183"/>
      <c r="DM22" s="183"/>
      <c r="DN22" s="183"/>
      <c r="DO22" s="183"/>
    </row>
    <row r="23" spans="1:119" ht="18.75" customHeight="1" x14ac:dyDescent="0.15">
      <c r="A23" s="184"/>
      <c r="B23" s="566"/>
      <c r="C23" s="567"/>
      <c r="D23" s="568"/>
      <c r="E23" s="415"/>
      <c r="F23" s="420"/>
      <c r="G23" s="420"/>
      <c r="H23" s="420"/>
      <c r="I23" s="420"/>
      <c r="J23" s="420"/>
      <c r="K23" s="409"/>
      <c r="L23" s="415"/>
      <c r="M23" s="420"/>
      <c r="N23" s="420"/>
      <c r="O23" s="420"/>
      <c r="P23" s="409"/>
      <c r="Q23" s="575"/>
      <c r="R23" s="576"/>
      <c r="S23" s="576"/>
      <c r="T23" s="576"/>
      <c r="U23" s="576"/>
      <c r="V23" s="577"/>
      <c r="W23" s="579"/>
      <c r="X23" s="567"/>
      <c r="Y23" s="568"/>
      <c r="Z23" s="415"/>
      <c r="AA23" s="420"/>
      <c r="AB23" s="420"/>
      <c r="AC23" s="420"/>
      <c r="AD23" s="420"/>
      <c r="AE23" s="420"/>
      <c r="AF23" s="420"/>
      <c r="AG23" s="409"/>
      <c r="AH23" s="415"/>
      <c r="AI23" s="420"/>
      <c r="AJ23" s="420"/>
      <c r="AK23" s="420"/>
      <c r="AL23" s="409"/>
      <c r="AM23" s="594"/>
      <c r="AN23" s="595"/>
      <c r="AO23" s="595"/>
      <c r="AP23" s="595"/>
      <c r="AQ23" s="595"/>
      <c r="AR23" s="596"/>
      <c r="AS23" s="575"/>
      <c r="AT23" s="576"/>
      <c r="AU23" s="576"/>
      <c r="AV23" s="576"/>
      <c r="AW23" s="576"/>
      <c r="AX23" s="598"/>
      <c r="AY23" s="389" t="s">
        <v>169</v>
      </c>
      <c r="AZ23" s="390"/>
      <c r="BA23" s="390"/>
      <c r="BB23" s="390"/>
      <c r="BC23" s="390"/>
      <c r="BD23" s="390"/>
      <c r="BE23" s="390"/>
      <c r="BF23" s="390"/>
      <c r="BG23" s="390"/>
      <c r="BH23" s="390"/>
      <c r="BI23" s="390"/>
      <c r="BJ23" s="390"/>
      <c r="BK23" s="390"/>
      <c r="BL23" s="390"/>
      <c r="BM23" s="391"/>
      <c r="BN23" s="429">
        <v>43492771</v>
      </c>
      <c r="BO23" s="430"/>
      <c r="BP23" s="430"/>
      <c r="BQ23" s="430"/>
      <c r="BR23" s="430"/>
      <c r="BS23" s="430"/>
      <c r="BT23" s="430"/>
      <c r="BU23" s="431"/>
      <c r="BV23" s="429">
        <v>44758230</v>
      </c>
      <c r="BW23" s="430"/>
      <c r="BX23" s="430"/>
      <c r="BY23" s="430"/>
      <c r="BZ23" s="430"/>
      <c r="CA23" s="430"/>
      <c r="CB23" s="430"/>
      <c r="CC23" s="431"/>
      <c r="CD23" s="198"/>
      <c r="CE23" s="536"/>
      <c r="CF23" s="536"/>
      <c r="CG23" s="536"/>
      <c r="CH23" s="536"/>
      <c r="CI23" s="536"/>
      <c r="CJ23" s="536"/>
      <c r="CK23" s="536"/>
      <c r="CL23" s="536"/>
      <c r="CM23" s="536"/>
      <c r="CN23" s="536"/>
      <c r="CO23" s="536"/>
      <c r="CP23" s="536"/>
      <c r="CQ23" s="536"/>
      <c r="CR23" s="536"/>
      <c r="CS23" s="537"/>
      <c r="CT23" s="426"/>
      <c r="CU23" s="427"/>
      <c r="CV23" s="427"/>
      <c r="CW23" s="427"/>
      <c r="CX23" s="427"/>
      <c r="CY23" s="427"/>
      <c r="CZ23" s="427"/>
      <c r="DA23" s="428"/>
      <c r="DB23" s="426"/>
      <c r="DC23" s="427"/>
      <c r="DD23" s="427"/>
      <c r="DE23" s="427"/>
      <c r="DF23" s="427"/>
      <c r="DG23" s="427"/>
      <c r="DH23" s="427"/>
      <c r="DI23" s="428"/>
      <c r="DJ23" s="183"/>
      <c r="DK23" s="183"/>
      <c r="DL23" s="183"/>
      <c r="DM23" s="183"/>
      <c r="DN23" s="183"/>
      <c r="DO23" s="183"/>
    </row>
    <row r="24" spans="1:119" ht="18.75" customHeight="1" thickBot="1" x14ac:dyDescent="0.2">
      <c r="A24" s="184"/>
      <c r="B24" s="566"/>
      <c r="C24" s="567"/>
      <c r="D24" s="568"/>
      <c r="E24" s="479" t="s">
        <v>170</v>
      </c>
      <c r="F24" s="459"/>
      <c r="G24" s="459"/>
      <c r="H24" s="459"/>
      <c r="I24" s="459"/>
      <c r="J24" s="459"/>
      <c r="K24" s="460"/>
      <c r="L24" s="480">
        <v>1</v>
      </c>
      <c r="M24" s="481"/>
      <c r="N24" s="481"/>
      <c r="O24" s="481"/>
      <c r="P24" s="520"/>
      <c r="Q24" s="480">
        <v>8900</v>
      </c>
      <c r="R24" s="481"/>
      <c r="S24" s="481"/>
      <c r="T24" s="481"/>
      <c r="U24" s="481"/>
      <c r="V24" s="520"/>
      <c r="W24" s="579"/>
      <c r="X24" s="567"/>
      <c r="Y24" s="568"/>
      <c r="Z24" s="479" t="s">
        <v>171</v>
      </c>
      <c r="AA24" s="459"/>
      <c r="AB24" s="459"/>
      <c r="AC24" s="459"/>
      <c r="AD24" s="459"/>
      <c r="AE24" s="459"/>
      <c r="AF24" s="459"/>
      <c r="AG24" s="460"/>
      <c r="AH24" s="480">
        <v>541</v>
      </c>
      <c r="AI24" s="481"/>
      <c r="AJ24" s="481"/>
      <c r="AK24" s="481"/>
      <c r="AL24" s="520"/>
      <c r="AM24" s="480">
        <v>1620836</v>
      </c>
      <c r="AN24" s="481"/>
      <c r="AO24" s="481"/>
      <c r="AP24" s="481"/>
      <c r="AQ24" s="481"/>
      <c r="AR24" s="520"/>
      <c r="AS24" s="480">
        <v>2996</v>
      </c>
      <c r="AT24" s="481"/>
      <c r="AU24" s="481"/>
      <c r="AV24" s="481"/>
      <c r="AW24" s="481"/>
      <c r="AX24" s="482"/>
      <c r="AY24" s="599" t="s">
        <v>172</v>
      </c>
      <c r="AZ24" s="600"/>
      <c r="BA24" s="600"/>
      <c r="BB24" s="600"/>
      <c r="BC24" s="600"/>
      <c r="BD24" s="600"/>
      <c r="BE24" s="600"/>
      <c r="BF24" s="600"/>
      <c r="BG24" s="600"/>
      <c r="BH24" s="600"/>
      <c r="BI24" s="600"/>
      <c r="BJ24" s="600"/>
      <c r="BK24" s="600"/>
      <c r="BL24" s="600"/>
      <c r="BM24" s="601"/>
      <c r="BN24" s="429">
        <v>29587112</v>
      </c>
      <c r="BO24" s="430"/>
      <c r="BP24" s="430"/>
      <c r="BQ24" s="430"/>
      <c r="BR24" s="430"/>
      <c r="BS24" s="430"/>
      <c r="BT24" s="430"/>
      <c r="BU24" s="431"/>
      <c r="BV24" s="429">
        <v>31150740</v>
      </c>
      <c r="BW24" s="430"/>
      <c r="BX24" s="430"/>
      <c r="BY24" s="430"/>
      <c r="BZ24" s="430"/>
      <c r="CA24" s="430"/>
      <c r="CB24" s="430"/>
      <c r="CC24" s="431"/>
      <c r="CD24" s="198"/>
      <c r="CE24" s="536"/>
      <c r="CF24" s="536"/>
      <c r="CG24" s="536"/>
      <c r="CH24" s="536"/>
      <c r="CI24" s="536"/>
      <c r="CJ24" s="536"/>
      <c r="CK24" s="536"/>
      <c r="CL24" s="536"/>
      <c r="CM24" s="536"/>
      <c r="CN24" s="536"/>
      <c r="CO24" s="536"/>
      <c r="CP24" s="536"/>
      <c r="CQ24" s="536"/>
      <c r="CR24" s="536"/>
      <c r="CS24" s="537"/>
      <c r="CT24" s="426"/>
      <c r="CU24" s="427"/>
      <c r="CV24" s="427"/>
      <c r="CW24" s="427"/>
      <c r="CX24" s="427"/>
      <c r="CY24" s="427"/>
      <c r="CZ24" s="427"/>
      <c r="DA24" s="428"/>
      <c r="DB24" s="426"/>
      <c r="DC24" s="427"/>
      <c r="DD24" s="427"/>
      <c r="DE24" s="427"/>
      <c r="DF24" s="427"/>
      <c r="DG24" s="427"/>
      <c r="DH24" s="427"/>
      <c r="DI24" s="428"/>
      <c r="DJ24" s="183"/>
      <c r="DK24" s="183"/>
      <c r="DL24" s="183"/>
      <c r="DM24" s="183"/>
      <c r="DN24" s="183"/>
      <c r="DO24" s="183"/>
    </row>
    <row r="25" spans="1:119" s="183" customFormat="1" ht="18.75" customHeight="1" x14ac:dyDescent="0.15">
      <c r="A25" s="184"/>
      <c r="B25" s="566"/>
      <c r="C25" s="567"/>
      <c r="D25" s="568"/>
      <c r="E25" s="479" t="s">
        <v>173</v>
      </c>
      <c r="F25" s="459"/>
      <c r="G25" s="459"/>
      <c r="H25" s="459"/>
      <c r="I25" s="459"/>
      <c r="J25" s="459"/>
      <c r="K25" s="460"/>
      <c r="L25" s="480">
        <v>1</v>
      </c>
      <c r="M25" s="481"/>
      <c r="N25" s="481"/>
      <c r="O25" s="481"/>
      <c r="P25" s="520"/>
      <c r="Q25" s="480">
        <v>7200</v>
      </c>
      <c r="R25" s="481"/>
      <c r="S25" s="481"/>
      <c r="T25" s="481"/>
      <c r="U25" s="481"/>
      <c r="V25" s="520"/>
      <c r="W25" s="579"/>
      <c r="X25" s="567"/>
      <c r="Y25" s="568"/>
      <c r="Z25" s="479" t="s">
        <v>174</v>
      </c>
      <c r="AA25" s="459"/>
      <c r="AB25" s="459"/>
      <c r="AC25" s="459"/>
      <c r="AD25" s="459"/>
      <c r="AE25" s="459"/>
      <c r="AF25" s="459"/>
      <c r="AG25" s="460"/>
      <c r="AH25" s="480" t="s">
        <v>129</v>
      </c>
      <c r="AI25" s="481"/>
      <c r="AJ25" s="481"/>
      <c r="AK25" s="481"/>
      <c r="AL25" s="520"/>
      <c r="AM25" s="480" t="s">
        <v>129</v>
      </c>
      <c r="AN25" s="481"/>
      <c r="AO25" s="481"/>
      <c r="AP25" s="481"/>
      <c r="AQ25" s="481"/>
      <c r="AR25" s="520"/>
      <c r="AS25" s="480" t="s">
        <v>175</v>
      </c>
      <c r="AT25" s="481"/>
      <c r="AU25" s="481"/>
      <c r="AV25" s="481"/>
      <c r="AW25" s="481"/>
      <c r="AX25" s="482"/>
      <c r="AY25" s="389" t="s">
        <v>176</v>
      </c>
      <c r="AZ25" s="390"/>
      <c r="BA25" s="390"/>
      <c r="BB25" s="390"/>
      <c r="BC25" s="390"/>
      <c r="BD25" s="390"/>
      <c r="BE25" s="390"/>
      <c r="BF25" s="390"/>
      <c r="BG25" s="390"/>
      <c r="BH25" s="390"/>
      <c r="BI25" s="390"/>
      <c r="BJ25" s="390"/>
      <c r="BK25" s="390"/>
      <c r="BL25" s="390"/>
      <c r="BM25" s="391"/>
      <c r="BN25" s="392">
        <v>2764880</v>
      </c>
      <c r="BO25" s="393"/>
      <c r="BP25" s="393"/>
      <c r="BQ25" s="393"/>
      <c r="BR25" s="393"/>
      <c r="BS25" s="393"/>
      <c r="BT25" s="393"/>
      <c r="BU25" s="394"/>
      <c r="BV25" s="392">
        <v>2947232</v>
      </c>
      <c r="BW25" s="393"/>
      <c r="BX25" s="393"/>
      <c r="BY25" s="393"/>
      <c r="BZ25" s="393"/>
      <c r="CA25" s="393"/>
      <c r="CB25" s="393"/>
      <c r="CC25" s="394"/>
      <c r="CD25" s="198"/>
      <c r="CE25" s="536"/>
      <c r="CF25" s="536"/>
      <c r="CG25" s="536"/>
      <c r="CH25" s="536"/>
      <c r="CI25" s="536"/>
      <c r="CJ25" s="536"/>
      <c r="CK25" s="536"/>
      <c r="CL25" s="536"/>
      <c r="CM25" s="536"/>
      <c r="CN25" s="536"/>
      <c r="CO25" s="536"/>
      <c r="CP25" s="536"/>
      <c r="CQ25" s="536"/>
      <c r="CR25" s="536"/>
      <c r="CS25" s="537"/>
      <c r="CT25" s="426"/>
      <c r="CU25" s="427"/>
      <c r="CV25" s="427"/>
      <c r="CW25" s="427"/>
      <c r="CX25" s="427"/>
      <c r="CY25" s="427"/>
      <c r="CZ25" s="427"/>
      <c r="DA25" s="428"/>
      <c r="DB25" s="426"/>
      <c r="DC25" s="427"/>
      <c r="DD25" s="427"/>
      <c r="DE25" s="427"/>
      <c r="DF25" s="427"/>
      <c r="DG25" s="427"/>
      <c r="DH25" s="427"/>
      <c r="DI25" s="428"/>
    </row>
    <row r="26" spans="1:119" s="183" customFormat="1" ht="18.75" customHeight="1" x14ac:dyDescent="0.15">
      <c r="A26" s="184"/>
      <c r="B26" s="566"/>
      <c r="C26" s="567"/>
      <c r="D26" s="568"/>
      <c r="E26" s="479" t="s">
        <v>177</v>
      </c>
      <c r="F26" s="459"/>
      <c r="G26" s="459"/>
      <c r="H26" s="459"/>
      <c r="I26" s="459"/>
      <c r="J26" s="459"/>
      <c r="K26" s="460"/>
      <c r="L26" s="480">
        <v>1</v>
      </c>
      <c r="M26" s="481"/>
      <c r="N26" s="481"/>
      <c r="O26" s="481"/>
      <c r="P26" s="520"/>
      <c r="Q26" s="480">
        <v>6200</v>
      </c>
      <c r="R26" s="481"/>
      <c r="S26" s="481"/>
      <c r="T26" s="481"/>
      <c r="U26" s="481"/>
      <c r="V26" s="520"/>
      <c r="W26" s="579"/>
      <c r="X26" s="567"/>
      <c r="Y26" s="568"/>
      <c r="Z26" s="479" t="s">
        <v>178</v>
      </c>
      <c r="AA26" s="589"/>
      <c r="AB26" s="589"/>
      <c r="AC26" s="589"/>
      <c r="AD26" s="589"/>
      <c r="AE26" s="589"/>
      <c r="AF26" s="589"/>
      <c r="AG26" s="590"/>
      <c r="AH26" s="480">
        <v>51</v>
      </c>
      <c r="AI26" s="481"/>
      <c r="AJ26" s="481"/>
      <c r="AK26" s="481"/>
      <c r="AL26" s="520"/>
      <c r="AM26" s="480">
        <v>149073</v>
      </c>
      <c r="AN26" s="481"/>
      <c r="AO26" s="481"/>
      <c r="AP26" s="481"/>
      <c r="AQ26" s="481"/>
      <c r="AR26" s="520"/>
      <c r="AS26" s="480">
        <v>2923</v>
      </c>
      <c r="AT26" s="481"/>
      <c r="AU26" s="481"/>
      <c r="AV26" s="481"/>
      <c r="AW26" s="481"/>
      <c r="AX26" s="482"/>
      <c r="AY26" s="432" t="s">
        <v>179</v>
      </c>
      <c r="AZ26" s="433"/>
      <c r="BA26" s="433"/>
      <c r="BB26" s="433"/>
      <c r="BC26" s="433"/>
      <c r="BD26" s="433"/>
      <c r="BE26" s="433"/>
      <c r="BF26" s="433"/>
      <c r="BG26" s="433"/>
      <c r="BH26" s="433"/>
      <c r="BI26" s="433"/>
      <c r="BJ26" s="433"/>
      <c r="BK26" s="433"/>
      <c r="BL26" s="433"/>
      <c r="BM26" s="434"/>
      <c r="BN26" s="429" t="s">
        <v>175</v>
      </c>
      <c r="BO26" s="430"/>
      <c r="BP26" s="430"/>
      <c r="BQ26" s="430"/>
      <c r="BR26" s="430"/>
      <c r="BS26" s="430"/>
      <c r="BT26" s="430"/>
      <c r="BU26" s="431"/>
      <c r="BV26" s="429" t="s">
        <v>175</v>
      </c>
      <c r="BW26" s="430"/>
      <c r="BX26" s="430"/>
      <c r="BY26" s="430"/>
      <c r="BZ26" s="430"/>
      <c r="CA26" s="430"/>
      <c r="CB26" s="430"/>
      <c r="CC26" s="431"/>
      <c r="CD26" s="198"/>
      <c r="CE26" s="536"/>
      <c r="CF26" s="536"/>
      <c r="CG26" s="536"/>
      <c r="CH26" s="536"/>
      <c r="CI26" s="536"/>
      <c r="CJ26" s="536"/>
      <c r="CK26" s="536"/>
      <c r="CL26" s="536"/>
      <c r="CM26" s="536"/>
      <c r="CN26" s="536"/>
      <c r="CO26" s="536"/>
      <c r="CP26" s="536"/>
      <c r="CQ26" s="536"/>
      <c r="CR26" s="536"/>
      <c r="CS26" s="537"/>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4"/>
      <c r="B27" s="566"/>
      <c r="C27" s="567"/>
      <c r="D27" s="568"/>
      <c r="E27" s="479" t="s">
        <v>180</v>
      </c>
      <c r="F27" s="459"/>
      <c r="G27" s="459"/>
      <c r="H27" s="459"/>
      <c r="I27" s="459"/>
      <c r="J27" s="459"/>
      <c r="K27" s="460"/>
      <c r="L27" s="480">
        <v>1</v>
      </c>
      <c r="M27" s="481"/>
      <c r="N27" s="481"/>
      <c r="O27" s="481"/>
      <c r="P27" s="520"/>
      <c r="Q27" s="480">
        <v>4600</v>
      </c>
      <c r="R27" s="481"/>
      <c r="S27" s="481"/>
      <c r="T27" s="481"/>
      <c r="U27" s="481"/>
      <c r="V27" s="520"/>
      <c r="W27" s="579"/>
      <c r="X27" s="567"/>
      <c r="Y27" s="568"/>
      <c r="Z27" s="479" t="s">
        <v>181</v>
      </c>
      <c r="AA27" s="459"/>
      <c r="AB27" s="459"/>
      <c r="AC27" s="459"/>
      <c r="AD27" s="459"/>
      <c r="AE27" s="459"/>
      <c r="AF27" s="459"/>
      <c r="AG27" s="460"/>
      <c r="AH27" s="480">
        <v>1</v>
      </c>
      <c r="AI27" s="481"/>
      <c r="AJ27" s="481"/>
      <c r="AK27" s="481"/>
      <c r="AL27" s="520"/>
      <c r="AM27" s="480" t="s">
        <v>182</v>
      </c>
      <c r="AN27" s="481"/>
      <c r="AO27" s="481"/>
      <c r="AP27" s="481"/>
      <c r="AQ27" s="481"/>
      <c r="AR27" s="520"/>
      <c r="AS27" s="480" t="s">
        <v>182</v>
      </c>
      <c r="AT27" s="481"/>
      <c r="AU27" s="481"/>
      <c r="AV27" s="481"/>
      <c r="AW27" s="481"/>
      <c r="AX27" s="482"/>
      <c r="AY27" s="521" t="s">
        <v>183</v>
      </c>
      <c r="AZ27" s="522"/>
      <c r="BA27" s="522"/>
      <c r="BB27" s="522"/>
      <c r="BC27" s="522"/>
      <c r="BD27" s="522"/>
      <c r="BE27" s="522"/>
      <c r="BF27" s="522"/>
      <c r="BG27" s="522"/>
      <c r="BH27" s="522"/>
      <c r="BI27" s="522"/>
      <c r="BJ27" s="522"/>
      <c r="BK27" s="522"/>
      <c r="BL27" s="522"/>
      <c r="BM27" s="523"/>
      <c r="BN27" s="602">
        <v>1298748</v>
      </c>
      <c r="BO27" s="603"/>
      <c r="BP27" s="603"/>
      <c r="BQ27" s="603"/>
      <c r="BR27" s="603"/>
      <c r="BS27" s="603"/>
      <c r="BT27" s="603"/>
      <c r="BU27" s="604"/>
      <c r="BV27" s="602">
        <v>1298328</v>
      </c>
      <c r="BW27" s="603"/>
      <c r="BX27" s="603"/>
      <c r="BY27" s="603"/>
      <c r="BZ27" s="603"/>
      <c r="CA27" s="603"/>
      <c r="CB27" s="603"/>
      <c r="CC27" s="604"/>
      <c r="CD27" s="200"/>
      <c r="CE27" s="536"/>
      <c r="CF27" s="536"/>
      <c r="CG27" s="536"/>
      <c r="CH27" s="536"/>
      <c r="CI27" s="536"/>
      <c r="CJ27" s="536"/>
      <c r="CK27" s="536"/>
      <c r="CL27" s="536"/>
      <c r="CM27" s="536"/>
      <c r="CN27" s="536"/>
      <c r="CO27" s="536"/>
      <c r="CP27" s="536"/>
      <c r="CQ27" s="536"/>
      <c r="CR27" s="536"/>
      <c r="CS27" s="537"/>
      <c r="CT27" s="426"/>
      <c r="CU27" s="427"/>
      <c r="CV27" s="427"/>
      <c r="CW27" s="427"/>
      <c r="CX27" s="427"/>
      <c r="CY27" s="427"/>
      <c r="CZ27" s="427"/>
      <c r="DA27" s="428"/>
      <c r="DB27" s="426"/>
      <c r="DC27" s="427"/>
      <c r="DD27" s="427"/>
      <c r="DE27" s="427"/>
      <c r="DF27" s="427"/>
      <c r="DG27" s="427"/>
      <c r="DH27" s="427"/>
      <c r="DI27" s="428"/>
      <c r="DJ27" s="183"/>
      <c r="DK27" s="183"/>
      <c r="DL27" s="183"/>
      <c r="DM27" s="183"/>
      <c r="DN27" s="183"/>
      <c r="DO27" s="183"/>
    </row>
    <row r="28" spans="1:119" ht="18.75" customHeight="1" x14ac:dyDescent="0.15">
      <c r="A28" s="184"/>
      <c r="B28" s="566"/>
      <c r="C28" s="567"/>
      <c r="D28" s="568"/>
      <c r="E28" s="479" t="s">
        <v>184</v>
      </c>
      <c r="F28" s="459"/>
      <c r="G28" s="459"/>
      <c r="H28" s="459"/>
      <c r="I28" s="459"/>
      <c r="J28" s="459"/>
      <c r="K28" s="460"/>
      <c r="L28" s="480">
        <v>1</v>
      </c>
      <c r="M28" s="481"/>
      <c r="N28" s="481"/>
      <c r="O28" s="481"/>
      <c r="P28" s="520"/>
      <c r="Q28" s="480">
        <v>4100</v>
      </c>
      <c r="R28" s="481"/>
      <c r="S28" s="481"/>
      <c r="T28" s="481"/>
      <c r="U28" s="481"/>
      <c r="V28" s="520"/>
      <c r="W28" s="579"/>
      <c r="X28" s="567"/>
      <c r="Y28" s="568"/>
      <c r="Z28" s="479" t="s">
        <v>185</v>
      </c>
      <c r="AA28" s="459"/>
      <c r="AB28" s="459"/>
      <c r="AC28" s="459"/>
      <c r="AD28" s="459"/>
      <c r="AE28" s="459"/>
      <c r="AF28" s="459"/>
      <c r="AG28" s="460"/>
      <c r="AH28" s="480" t="s">
        <v>129</v>
      </c>
      <c r="AI28" s="481"/>
      <c r="AJ28" s="481"/>
      <c r="AK28" s="481"/>
      <c r="AL28" s="520"/>
      <c r="AM28" s="480" t="s">
        <v>129</v>
      </c>
      <c r="AN28" s="481"/>
      <c r="AO28" s="481"/>
      <c r="AP28" s="481"/>
      <c r="AQ28" s="481"/>
      <c r="AR28" s="520"/>
      <c r="AS28" s="480" t="s">
        <v>129</v>
      </c>
      <c r="AT28" s="481"/>
      <c r="AU28" s="481"/>
      <c r="AV28" s="481"/>
      <c r="AW28" s="481"/>
      <c r="AX28" s="482"/>
      <c r="AY28" s="605" t="s">
        <v>186</v>
      </c>
      <c r="AZ28" s="606"/>
      <c r="BA28" s="606"/>
      <c r="BB28" s="607"/>
      <c r="BC28" s="389" t="s">
        <v>48</v>
      </c>
      <c r="BD28" s="390"/>
      <c r="BE28" s="390"/>
      <c r="BF28" s="390"/>
      <c r="BG28" s="390"/>
      <c r="BH28" s="390"/>
      <c r="BI28" s="390"/>
      <c r="BJ28" s="390"/>
      <c r="BK28" s="390"/>
      <c r="BL28" s="390"/>
      <c r="BM28" s="391"/>
      <c r="BN28" s="392">
        <v>3479659</v>
      </c>
      <c r="BO28" s="393"/>
      <c r="BP28" s="393"/>
      <c r="BQ28" s="393"/>
      <c r="BR28" s="393"/>
      <c r="BS28" s="393"/>
      <c r="BT28" s="393"/>
      <c r="BU28" s="394"/>
      <c r="BV28" s="392">
        <v>3081535</v>
      </c>
      <c r="BW28" s="393"/>
      <c r="BX28" s="393"/>
      <c r="BY28" s="393"/>
      <c r="BZ28" s="393"/>
      <c r="CA28" s="393"/>
      <c r="CB28" s="393"/>
      <c r="CC28" s="394"/>
      <c r="CD28" s="198"/>
      <c r="CE28" s="536"/>
      <c r="CF28" s="536"/>
      <c r="CG28" s="536"/>
      <c r="CH28" s="536"/>
      <c r="CI28" s="536"/>
      <c r="CJ28" s="536"/>
      <c r="CK28" s="536"/>
      <c r="CL28" s="536"/>
      <c r="CM28" s="536"/>
      <c r="CN28" s="536"/>
      <c r="CO28" s="536"/>
      <c r="CP28" s="536"/>
      <c r="CQ28" s="536"/>
      <c r="CR28" s="536"/>
      <c r="CS28" s="537"/>
      <c r="CT28" s="426"/>
      <c r="CU28" s="427"/>
      <c r="CV28" s="427"/>
      <c r="CW28" s="427"/>
      <c r="CX28" s="427"/>
      <c r="CY28" s="427"/>
      <c r="CZ28" s="427"/>
      <c r="DA28" s="428"/>
      <c r="DB28" s="426"/>
      <c r="DC28" s="427"/>
      <c r="DD28" s="427"/>
      <c r="DE28" s="427"/>
      <c r="DF28" s="427"/>
      <c r="DG28" s="427"/>
      <c r="DH28" s="427"/>
      <c r="DI28" s="428"/>
      <c r="DJ28" s="183"/>
      <c r="DK28" s="183"/>
      <c r="DL28" s="183"/>
      <c r="DM28" s="183"/>
      <c r="DN28" s="183"/>
      <c r="DO28" s="183"/>
    </row>
    <row r="29" spans="1:119" ht="18.75" customHeight="1" x14ac:dyDescent="0.15">
      <c r="A29" s="184"/>
      <c r="B29" s="566"/>
      <c r="C29" s="567"/>
      <c r="D29" s="568"/>
      <c r="E29" s="479" t="s">
        <v>187</v>
      </c>
      <c r="F29" s="459"/>
      <c r="G29" s="459"/>
      <c r="H29" s="459"/>
      <c r="I29" s="459"/>
      <c r="J29" s="459"/>
      <c r="K29" s="460"/>
      <c r="L29" s="480">
        <v>18</v>
      </c>
      <c r="M29" s="481"/>
      <c r="N29" s="481"/>
      <c r="O29" s="481"/>
      <c r="P29" s="520"/>
      <c r="Q29" s="480">
        <v>3800</v>
      </c>
      <c r="R29" s="481"/>
      <c r="S29" s="481"/>
      <c r="T29" s="481"/>
      <c r="U29" s="481"/>
      <c r="V29" s="520"/>
      <c r="W29" s="580"/>
      <c r="X29" s="581"/>
      <c r="Y29" s="582"/>
      <c r="Z29" s="479" t="s">
        <v>188</v>
      </c>
      <c r="AA29" s="459"/>
      <c r="AB29" s="459"/>
      <c r="AC29" s="459"/>
      <c r="AD29" s="459"/>
      <c r="AE29" s="459"/>
      <c r="AF29" s="459"/>
      <c r="AG29" s="460"/>
      <c r="AH29" s="480">
        <v>542</v>
      </c>
      <c r="AI29" s="481"/>
      <c r="AJ29" s="481"/>
      <c r="AK29" s="481"/>
      <c r="AL29" s="520"/>
      <c r="AM29" s="480">
        <v>1622760</v>
      </c>
      <c r="AN29" s="481"/>
      <c r="AO29" s="481"/>
      <c r="AP29" s="481"/>
      <c r="AQ29" s="481"/>
      <c r="AR29" s="520"/>
      <c r="AS29" s="480">
        <v>2994</v>
      </c>
      <c r="AT29" s="481"/>
      <c r="AU29" s="481"/>
      <c r="AV29" s="481"/>
      <c r="AW29" s="481"/>
      <c r="AX29" s="482"/>
      <c r="AY29" s="608"/>
      <c r="AZ29" s="609"/>
      <c r="BA29" s="609"/>
      <c r="BB29" s="610"/>
      <c r="BC29" s="463" t="s">
        <v>189</v>
      </c>
      <c r="BD29" s="464"/>
      <c r="BE29" s="464"/>
      <c r="BF29" s="464"/>
      <c r="BG29" s="464"/>
      <c r="BH29" s="464"/>
      <c r="BI29" s="464"/>
      <c r="BJ29" s="464"/>
      <c r="BK29" s="464"/>
      <c r="BL29" s="464"/>
      <c r="BM29" s="465"/>
      <c r="BN29" s="429">
        <v>5843817</v>
      </c>
      <c r="BO29" s="430"/>
      <c r="BP29" s="430"/>
      <c r="BQ29" s="430"/>
      <c r="BR29" s="430"/>
      <c r="BS29" s="430"/>
      <c r="BT29" s="430"/>
      <c r="BU29" s="431"/>
      <c r="BV29" s="429">
        <v>6105147</v>
      </c>
      <c r="BW29" s="430"/>
      <c r="BX29" s="430"/>
      <c r="BY29" s="430"/>
      <c r="BZ29" s="430"/>
      <c r="CA29" s="430"/>
      <c r="CB29" s="430"/>
      <c r="CC29" s="431"/>
      <c r="CD29" s="200"/>
      <c r="CE29" s="536"/>
      <c r="CF29" s="536"/>
      <c r="CG29" s="536"/>
      <c r="CH29" s="536"/>
      <c r="CI29" s="536"/>
      <c r="CJ29" s="536"/>
      <c r="CK29" s="536"/>
      <c r="CL29" s="536"/>
      <c r="CM29" s="536"/>
      <c r="CN29" s="536"/>
      <c r="CO29" s="536"/>
      <c r="CP29" s="536"/>
      <c r="CQ29" s="536"/>
      <c r="CR29" s="536"/>
      <c r="CS29" s="537"/>
      <c r="CT29" s="426"/>
      <c r="CU29" s="427"/>
      <c r="CV29" s="427"/>
      <c r="CW29" s="427"/>
      <c r="CX29" s="427"/>
      <c r="CY29" s="427"/>
      <c r="CZ29" s="427"/>
      <c r="DA29" s="428"/>
      <c r="DB29" s="426"/>
      <c r="DC29" s="427"/>
      <c r="DD29" s="427"/>
      <c r="DE29" s="427"/>
      <c r="DF29" s="427"/>
      <c r="DG29" s="427"/>
      <c r="DH29" s="427"/>
      <c r="DI29" s="428"/>
      <c r="DJ29" s="183"/>
      <c r="DK29" s="183"/>
      <c r="DL29" s="183"/>
      <c r="DM29" s="183"/>
      <c r="DN29" s="183"/>
      <c r="DO29" s="183"/>
    </row>
    <row r="30" spans="1:119" ht="18.75" customHeight="1" thickBot="1" x14ac:dyDescent="0.2">
      <c r="A30" s="184"/>
      <c r="B30" s="569"/>
      <c r="C30" s="570"/>
      <c r="D30" s="571"/>
      <c r="E30" s="483"/>
      <c r="F30" s="484"/>
      <c r="G30" s="484"/>
      <c r="H30" s="484"/>
      <c r="I30" s="484"/>
      <c r="J30" s="484"/>
      <c r="K30" s="485"/>
      <c r="L30" s="583"/>
      <c r="M30" s="584"/>
      <c r="N30" s="584"/>
      <c r="O30" s="584"/>
      <c r="P30" s="585"/>
      <c r="Q30" s="583"/>
      <c r="R30" s="584"/>
      <c r="S30" s="584"/>
      <c r="T30" s="584"/>
      <c r="U30" s="584"/>
      <c r="V30" s="585"/>
      <c r="W30" s="586" t="s">
        <v>190</v>
      </c>
      <c r="X30" s="587"/>
      <c r="Y30" s="587"/>
      <c r="Z30" s="587"/>
      <c r="AA30" s="587"/>
      <c r="AB30" s="587"/>
      <c r="AC30" s="587"/>
      <c r="AD30" s="587"/>
      <c r="AE30" s="587"/>
      <c r="AF30" s="587"/>
      <c r="AG30" s="588"/>
      <c r="AH30" s="545">
        <v>96.5</v>
      </c>
      <c r="AI30" s="546"/>
      <c r="AJ30" s="546"/>
      <c r="AK30" s="546"/>
      <c r="AL30" s="546"/>
      <c r="AM30" s="546"/>
      <c r="AN30" s="546"/>
      <c r="AO30" s="546"/>
      <c r="AP30" s="546"/>
      <c r="AQ30" s="546"/>
      <c r="AR30" s="546"/>
      <c r="AS30" s="546"/>
      <c r="AT30" s="546"/>
      <c r="AU30" s="546"/>
      <c r="AV30" s="546"/>
      <c r="AW30" s="546"/>
      <c r="AX30" s="548"/>
      <c r="AY30" s="611"/>
      <c r="AZ30" s="612"/>
      <c r="BA30" s="612"/>
      <c r="BB30" s="613"/>
      <c r="BC30" s="599" t="s">
        <v>50</v>
      </c>
      <c r="BD30" s="600"/>
      <c r="BE30" s="600"/>
      <c r="BF30" s="600"/>
      <c r="BG30" s="600"/>
      <c r="BH30" s="600"/>
      <c r="BI30" s="600"/>
      <c r="BJ30" s="600"/>
      <c r="BK30" s="600"/>
      <c r="BL30" s="600"/>
      <c r="BM30" s="601"/>
      <c r="BN30" s="602">
        <v>13267041</v>
      </c>
      <c r="BO30" s="603"/>
      <c r="BP30" s="603"/>
      <c r="BQ30" s="603"/>
      <c r="BR30" s="603"/>
      <c r="BS30" s="603"/>
      <c r="BT30" s="603"/>
      <c r="BU30" s="604"/>
      <c r="BV30" s="602">
        <v>13782816</v>
      </c>
      <c r="BW30" s="603"/>
      <c r="BX30" s="603"/>
      <c r="BY30" s="603"/>
      <c r="BZ30" s="603"/>
      <c r="CA30" s="603"/>
      <c r="CB30" s="603"/>
      <c r="CC30" s="604"/>
      <c r="CD30" s="201"/>
      <c r="CE30" s="202"/>
      <c r="CF30" s="202"/>
      <c r="CG30" s="202"/>
      <c r="CH30" s="202"/>
      <c r="CI30" s="202"/>
      <c r="CJ30" s="202"/>
      <c r="CK30" s="202"/>
      <c r="CL30" s="202"/>
      <c r="CM30" s="202"/>
      <c r="CN30" s="202"/>
      <c r="CO30" s="202"/>
      <c r="CP30" s="202"/>
      <c r="CQ30" s="202"/>
      <c r="CR30" s="202"/>
      <c r="CS30" s="203"/>
      <c r="CT30" s="204"/>
      <c r="CU30" s="205"/>
      <c r="CV30" s="205"/>
      <c r="CW30" s="205"/>
      <c r="CX30" s="205"/>
      <c r="CY30" s="205"/>
      <c r="CZ30" s="205"/>
      <c r="DA30" s="206"/>
      <c r="DB30" s="204"/>
      <c r="DC30" s="205"/>
      <c r="DD30" s="205"/>
      <c r="DE30" s="205"/>
      <c r="DF30" s="205"/>
      <c r="DG30" s="205"/>
      <c r="DH30" s="205"/>
      <c r="DI30" s="206"/>
      <c r="DJ30" s="183"/>
      <c r="DK30" s="183"/>
      <c r="DL30" s="183"/>
      <c r="DM30" s="183"/>
      <c r="DN30" s="183"/>
      <c r="DO30" s="183"/>
    </row>
    <row r="31" spans="1:119" ht="13.5" customHeight="1" x14ac:dyDescent="0.15">
      <c r="A31" s="184"/>
      <c r="B31" s="207"/>
      <c r="C31" s="208"/>
      <c r="D31" s="208"/>
      <c r="E31" s="208"/>
      <c r="F31" s="208"/>
      <c r="G31" s="208"/>
      <c r="H31" s="208"/>
      <c r="I31" s="208"/>
      <c r="J31" s="208"/>
      <c r="K31" s="208"/>
      <c r="L31" s="208"/>
      <c r="M31" s="208"/>
      <c r="N31" s="208"/>
      <c r="O31" s="208"/>
      <c r="P31" s="208"/>
      <c r="Q31" s="208"/>
      <c r="R31" s="208"/>
      <c r="S31" s="208"/>
      <c r="T31" s="208"/>
      <c r="U31" s="208"/>
      <c r="V31" s="208"/>
      <c r="W31" s="208"/>
      <c r="X31" s="208"/>
      <c r="Y31" s="208"/>
      <c r="Z31" s="208"/>
      <c r="AA31" s="208"/>
      <c r="AB31" s="208"/>
      <c r="AC31" s="208"/>
      <c r="AD31" s="208"/>
      <c r="AE31" s="208"/>
      <c r="AF31" s="208"/>
      <c r="AG31" s="208"/>
      <c r="AH31" s="208"/>
      <c r="AI31" s="208"/>
      <c r="AJ31" s="208"/>
      <c r="AK31" s="208"/>
      <c r="AL31" s="208"/>
      <c r="AM31" s="208"/>
      <c r="AN31" s="208"/>
      <c r="AO31" s="208"/>
      <c r="AP31" s="208"/>
      <c r="AQ31" s="208"/>
      <c r="AR31" s="208"/>
      <c r="AS31" s="208"/>
      <c r="AT31" s="208"/>
      <c r="AU31" s="208"/>
      <c r="AV31" s="208"/>
      <c r="AW31" s="208"/>
      <c r="AX31" s="208"/>
      <c r="AY31" s="208"/>
      <c r="AZ31" s="208"/>
      <c r="BA31" s="208"/>
      <c r="BB31" s="208"/>
      <c r="BC31" s="208"/>
      <c r="BD31" s="208"/>
      <c r="BE31" s="208"/>
      <c r="BF31" s="208"/>
      <c r="BG31" s="208"/>
      <c r="BH31" s="208"/>
      <c r="BI31" s="208"/>
      <c r="BJ31" s="208"/>
      <c r="BK31" s="208"/>
      <c r="BL31" s="208"/>
      <c r="BM31" s="208"/>
      <c r="BN31" s="208"/>
      <c r="BO31" s="208"/>
      <c r="BP31" s="208"/>
      <c r="BQ31" s="208"/>
      <c r="BR31" s="208"/>
      <c r="BS31" s="208"/>
      <c r="BT31" s="208"/>
      <c r="BU31" s="208"/>
      <c r="BV31" s="208"/>
      <c r="BW31" s="208"/>
      <c r="BX31" s="208"/>
      <c r="BY31" s="208"/>
      <c r="BZ31" s="208"/>
      <c r="CA31" s="208"/>
      <c r="CB31" s="208"/>
      <c r="CC31" s="208"/>
      <c r="CD31" s="208"/>
      <c r="CE31" s="208"/>
      <c r="CF31" s="208"/>
      <c r="CG31" s="208"/>
      <c r="CH31" s="208"/>
      <c r="CI31" s="208"/>
      <c r="CJ31" s="208"/>
      <c r="CK31" s="208"/>
      <c r="CL31" s="208"/>
      <c r="CM31" s="208"/>
      <c r="CN31" s="208"/>
      <c r="CO31" s="208"/>
      <c r="CP31" s="208"/>
      <c r="CQ31" s="208"/>
      <c r="CR31" s="208"/>
      <c r="CS31" s="208"/>
      <c r="CT31" s="208"/>
      <c r="CU31" s="208"/>
      <c r="CV31" s="208"/>
      <c r="CW31" s="208"/>
      <c r="CX31" s="208"/>
      <c r="CY31" s="208"/>
      <c r="CZ31" s="208"/>
      <c r="DA31" s="208"/>
      <c r="DB31" s="208"/>
      <c r="DC31" s="208"/>
      <c r="DD31" s="208"/>
      <c r="DE31" s="208"/>
      <c r="DF31" s="208"/>
      <c r="DG31" s="208"/>
      <c r="DH31" s="208"/>
      <c r="DI31" s="209"/>
      <c r="DJ31" s="183"/>
      <c r="DK31" s="183"/>
      <c r="DL31" s="183"/>
      <c r="DM31" s="183"/>
      <c r="DN31" s="183"/>
      <c r="DO31" s="183"/>
    </row>
    <row r="32" spans="1:119" ht="13.5" customHeight="1" x14ac:dyDescent="0.15">
      <c r="A32" s="184"/>
      <c r="B32" s="210"/>
      <c r="C32" s="211" t="s">
        <v>191</v>
      </c>
      <c r="D32" s="211"/>
      <c r="E32" s="211"/>
      <c r="F32" s="208"/>
      <c r="G32" s="208"/>
      <c r="H32" s="208"/>
      <c r="I32" s="208"/>
      <c r="J32" s="208"/>
      <c r="K32" s="208"/>
      <c r="L32" s="208"/>
      <c r="M32" s="208"/>
      <c r="N32" s="208"/>
      <c r="O32" s="208"/>
      <c r="P32" s="208"/>
      <c r="Q32" s="208"/>
      <c r="R32" s="208"/>
      <c r="S32" s="208"/>
      <c r="T32" s="208"/>
      <c r="U32" s="208" t="s">
        <v>192</v>
      </c>
      <c r="V32" s="208"/>
      <c r="W32" s="208"/>
      <c r="X32" s="208"/>
      <c r="Y32" s="208"/>
      <c r="Z32" s="208"/>
      <c r="AA32" s="208"/>
      <c r="AB32" s="208"/>
      <c r="AC32" s="208"/>
      <c r="AD32" s="208"/>
      <c r="AE32" s="208"/>
      <c r="AF32" s="208"/>
      <c r="AG32" s="208"/>
      <c r="AH32" s="208"/>
      <c r="AI32" s="208"/>
      <c r="AJ32" s="208"/>
      <c r="AK32" s="208"/>
      <c r="AL32" s="208"/>
      <c r="AM32" s="212" t="s">
        <v>193</v>
      </c>
      <c r="AN32" s="208"/>
      <c r="AO32" s="208"/>
      <c r="AP32" s="208"/>
      <c r="AQ32" s="208"/>
      <c r="AR32" s="208"/>
      <c r="AS32" s="212"/>
      <c r="AT32" s="212"/>
      <c r="AU32" s="212"/>
      <c r="AV32" s="212"/>
      <c r="AW32" s="212"/>
      <c r="AX32" s="212"/>
      <c r="AY32" s="212"/>
      <c r="AZ32" s="212"/>
      <c r="BA32" s="212"/>
      <c r="BB32" s="208"/>
      <c r="BC32" s="212"/>
      <c r="BD32" s="208"/>
      <c r="BE32" s="212" t="s">
        <v>194</v>
      </c>
      <c r="BF32" s="208"/>
      <c r="BG32" s="208"/>
      <c r="BH32" s="208"/>
      <c r="BI32" s="208"/>
      <c r="BJ32" s="212"/>
      <c r="BK32" s="212"/>
      <c r="BL32" s="212"/>
      <c r="BM32" s="212"/>
      <c r="BN32" s="212"/>
      <c r="BO32" s="212"/>
      <c r="BP32" s="212"/>
      <c r="BQ32" s="212"/>
      <c r="BR32" s="208"/>
      <c r="BS32" s="208"/>
      <c r="BT32" s="208"/>
      <c r="BU32" s="208"/>
      <c r="BV32" s="208"/>
      <c r="BW32" s="208" t="s">
        <v>195</v>
      </c>
      <c r="BX32" s="208"/>
      <c r="BY32" s="208"/>
      <c r="BZ32" s="208"/>
      <c r="CA32" s="208"/>
      <c r="CB32" s="212"/>
      <c r="CC32" s="212"/>
      <c r="CD32" s="212"/>
      <c r="CE32" s="212"/>
      <c r="CF32" s="212"/>
      <c r="CG32" s="212"/>
      <c r="CH32" s="212"/>
      <c r="CI32" s="212"/>
      <c r="CJ32" s="212"/>
      <c r="CK32" s="212"/>
      <c r="CL32" s="212"/>
      <c r="CM32" s="212"/>
      <c r="CN32" s="212"/>
      <c r="CO32" s="212" t="s">
        <v>196</v>
      </c>
      <c r="CP32" s="212"/>
      <c r="CQ32" s="212"/>
      <c r="CR32" s="212"/>
      <c r="CS32" s="212"/>
      <c r="CT32" s="212"/>
      <c r="CU32" s="212"/>
      <c r="CV32" s="212"/>
      <c r="CW32" s="212"/>
      <c r="CX32" s="212"/>
      <c r="CY32" s="212"/>
      <c r="CZ32" s="212"/>
      <c r="DA32" s="212"/>
      <c r="DB32" s="212"/>
      <c r="DC32" s="212"/>
      <c r="DD32" s="212"/>
      <c r="DE32" s="212"/>
      <c r="DF32" s="212"/>
      <c r="DG32" s="212"/>
      <c r="DH32" s="212"/>
      <c r="DI32" s="209"/>
      <c r="DJ32" s="183"/>
      <c r="DK32" s="183"/>
      <c r="DL32" s="183"/>
      <c r="DM32" s="183"/>
      <c r="DN32" s="183"/>
      <c r="DO32" s="183"/>
    </row>
    <row r="33" spans="1:119" ht="13.5" customHeight="1" x14ac:dyDescent="0.15">
      <c r="A33" s="184"/>
      <c r="B33" s="210"/>
      <c r="C33" s="453" t="s">
        <v>197</v>
      </c>
      <c r="D33" s="453"/>
      <c r="E33" s="418" t="s">
        <v>198</v>
      </c>
      <c r="F33" s="418"/>
      <c r="G33" s="418"/>
      <c r="H33" s="418"/>
      <c r="I33" s="418"/>
      <c r="J33" s="418"/>
      <c r="K33" s="418"/>
      <c r="L33" s="418"/>
      <c r="M33" s="418"/>
      <c r="N33" s="418"/>
      <c r="O33" s="418"/>
      <c r="P33" s="418"/>
      <c r="Q33" s="418"/>
      <c r="R33" s="418"/>
      <c r="S33" s="418"/>
      <c r="T33" s="213"/>
      <c r="U33" s="453" t="s">
        <v>197</v>
      </c>
      <c r="V33" s="453"/>
      <c r="W33" s="418" t="s">
        <v>198</v>
      </c>
      <c r="X33" s="418"/>
      <c r="Y33" s="418"/>
      <c r="Z33" s="418"/>
      <c r="AA33" s="418"/>
      <c r="AB33" s="418"/>
      <c r="AC33" s="418"/>
      <c r="AD33" s="418"/>
      <c r="AE33" s="418"/>
      <c r="AF33" s="418"/>
      <c r="AG33" s="418"/>
      <c r="AH33" s="418"/>
      <c r="AI33" s="418"/>
      <c r="AJ33" s="418"/>
      <c r="AK33" s="418"/>
      <c r="AL33" s="213"/>
      <c r="AM33" s="453" t="s">
        <v>197</v>
      </c>
      <c r="AN33" s="453"/>
      <c r="AO33" s="418" t="s">
        <v>198</v>
      </c>
      <c r="AP33" s="418"/>
      <c r="AQ33" s="418"/>
      <c r="AR33" s="418"/>
      <c r="AS33" s="418"/>
      <c r="AT33" s="418"/>
      <c r="AU33" s="418"/>
      <c r="AV33" s="418"/>
      <c r="AW33" s="418"/>
      <c r="AX33" s="418"/>
      <c r="AY33" s="418"/>
      <c r="AZ33" s="418"/>
      <c r="BA33" s="418"/>
      <c r="BB33" s="418"/>
      <c r="BC33" s="418"/>
      <c r="BD33" s="214"/>
      <c r="BE33" s="418" t="s">
        <v>199</v>
      </c>
      <c r="BF33" s="418"/>
      <c r="BG33" s="418" t="s">
        <v>200</v>
      </c>
      <c r="BH33" s="418"/>
      <c r="BI33" s="418"/>
      <c r="BJ33" s="418"/>
      <c r="BK33" s="418"/>
      <c r="BL33" s="418"/>
      <c r="BM33" s="418"/>
      <c r="BN33" s="418"/>
      <c r="BO33" s="418"/>
      <c r="BP33" s="418"/>
      <c r="BQ33" s="418"/>
      <c r="BR33" s="418"/>
      <c r="BS33" s="418"/>
      <c r="BT33" s="418"/>
      <c r="BU33" s="418"/>
      <c r="BV33" s="214"/>
      <c r="BW33" s="453" t="s">
        <v>199</v>
      </c>
      <c r="BX33" s="453"/>
      <c r="BY33" s="418" t="s">
        <v>201</v>
      </c>
      <c r="BZ33" s="418"/>
      <c r="CA33" s="418"/>
      <c r="CB33" s="418"/>
      <c r="CC33" s="418"/>
      <c r="CD33" s="418"/>
      <c r="CE33" s="418"/>
      <c r="CF33" s="418"/>
      <c r="CG33" s="418"/>
      <c r="CH33" s="418"/>
      <c r="CI33" s="418"/>
      <c r="CJ33" s="418"/>
      <c r="CK33" s="418"/>
      <c r="CL33" s="418"/>
      <c r="CM33" s="418"/>
      <c r="CN33" s="213"/>
      <c r="CO33" s="453" t="s">
        <v>197</v>
      </c>
      <c r="CP33" s="453"/>
      <c r="CQ33" s="418" t="s">
        <v>202</v>
      </c>
      <c r="CR33" s="418"/>
      <c r="CS33" s="418"/>
      <c r="CT33" s="418"/>
      <c r="CU33" s="418"/>
      <c r="CV33" s="418"/>
      <c r="CW33" s="418"/>
      <c r="CX33" s="418"/>
      <c r="CY33" s="418"/>
      <c r="CZ33" s="418"/>
      <c r="DA33" s="418"/>
      <c r="DB33" s="418"/>
      <c r="DC33" s="418"/>
      <c r="DD33" s="418"/>
      <c r="DE33" s="418"/>
      <c r="DF33" s="213"/>
      <c r="DG33" s="614" t="s">
        <v>203</v>
      </c>
      <c r="DH33" s="614"/>
      <c r="DI33" s="215"/>
      <c r="DJ33" s="183"/>
      <c r="DK33" s="183"/>
      <c r="DL33" s="183"/>
      <c r="DM33" s="183"/>
      <c r="DN33" s="183"/>
      <c r="DO33" s="183"/>
    </row>
    <row r="34" spans="1:119" ht="32.25" customHeight="1" x14ac:dyDescent="0.15">
      <c r="A34" s="184"/>
      <c r="B34" s="210"/>
      <c r="C34" s="615">
        <f>IF(E34="","",1)</f>
        <v>1</v>
      </c>
      <c r="D34" s="615"/>
      <c r="E34" s="616" t="str">
        <f>IF('各会計、関係団体の財政状況及び健全化判断比率'!B7="","",'各会計、関係団体の財政状況及び健全化判断比率'!B7)</f>
        <v>一般会計</v>
      </c>
      <c r="F34" s="616"/>
      <c r="G34" s="616"/>
      <c r="H34" s="616"/>
      <c r="I34" s="616"/>
      <c r="J34" s="616"/>
      <c r="K34" s="616"/>
      <c r="L34" s="616"/>
      <c r="M34" s="616"/>
      <c r="N34" s="616"/>
      <c r="O34" s="616"/>
      <c r="P34" s="616"/>
      <c r="Q34" s="616"/>
      <c r="R34" s="616"/>
      <c r="S34" s="616"/>
      <c r="T34" s="211"/>
      <c r="U34" s="615">
        <f>IF(W34="","",MAX(C34:D43)+1)</f>
        <v>3</v>
      </c>
      <c r="V34" s="615"/>
      <c r="W34" s="616" t="str">
        <f>IF('各会計、関係団体の財政状況及び健全化判断比率'!B28="","",'各会計、関係団体の財政状況及び健全化判断比率'!B28)</f>
        <v>国民健康保険事業特別会計</v>
      </c>
      <c r="X34" s="616"/>
      <c r="Y34" s="616"/>
      <c r="Z34" s="616"/>
      <c r="AA34" s="616"/>
      <c r="AB34" s="616"/>
      <c r="AC34" s="616"/>
      <c r="AD34" s="616"/>
      <c r="AE34" s="616"/>
      <c r="AF34" s="616"/>
      <c r="AG34" s="616"/>
      <c r="AH34" s="616"/>
      <c r="AI34" s="616"/>
      <c r="AJ34" s="616"/>
      <c r="AK34" s="616"/>
      <c r="AL34" s="211"/>
      <c r="AM34" s="615">
        <f>IF(AO34="","",MAX(C34:D43,U34:V43)+1)</f>
        <v>8</v>
      </c>
      <c r="AN34" s="615"/>
      <c r="AO34" s="616" t="str">
        <f>IF('各会計、関係団体の財政状況及び健全化判断比率'!B33="","",'各会計、関係団体の財政状況及び健全化判断比率'!B33)</f>
        <v>病院事業会計</v>
      </c>
      <c r="AP34" s="616"/>
      <c r="AQ34" s="616"/>
      <c r="AR34" s="616"/>
      <c r="AS34" s="616"/>
      <c r="AT34" s="616"/>
      <c r="AU34" s="616"/>
      <c r="AV34" s="616"/>
      <c r="AW34" s="616"/>
      <c r="AX34" s="616"/>
      <c r="AY34" s="616"/>
      <c r="AZ34" s="616"/>
      <c r="BA34" s="616"/>
      <c r="BB34" s="616"/>
      <c r="BC34" s="616"/>
      <c r="BD34" s="211"/>
      <c r="BE34" s="615">
        <f>IF(BG34="","",MAX(C34:D43,U34:V43,AM34:AN43)+1)</f>
        <v>11</v>
      </c>
      <c r="BF34" s="615"/>
      <c r="BG34" s="616" t="str">
        <f>IF('各会計、関係団体の財政状況及び健全化判断比率'!B36="","",'各会計、関係団体の財政状況及び健全化判断比率'!B36)</f>
        <v>工業用地造成事業特別会計</v>
      </c>
      <c r="BH34" s="616"/>
      <c r="BI34" s="616"/>
      <c r="BJ34" s="616"/>
      <c r="BK34" s="616"/>
      <c r="BL34" s="616"/>
      <c r="BM34" s="616"/>
      <c r="BN34" s="616"/>
      <c r="BO34" s="616"/>
      <c r="BP34" s="616"/>
      <c r="BQ34" s="616"/>
      <c r="BR34" s="616"/>
      <c r="BS34" s="616"/>
      <c r="BT34" s="616"/>
      <c r="BU34" s="616"/>
      <c r="BV34" s="211"/>
      <c r="BW34" s="615">
        <f>IF(BY34="","",MAX(C34:D43,U34:V43,AM34:AN43,BE34:BF43)+1)</f>
        <v>12</v>
      </c>
      <c r="BX34" s="615"/>
      <c r="BY34" s="616" t="str">
        <f>IF('各会計、関係団体の財政状況及び健全化判断比率'!B68="","",'各会計、関係団体の財政状況及び健全化判断比率'!B68)</f>
        <v>砺波広域圏　一般会計</v>
      </c>
      <c r="BZ34" s="616"/>
      <c r="CA34" s="616"/>
      <c r="CB34" s="616"/>
      <c r="CC34" s="616"/>
      <c r="CD34" s="616"/>
      <c r="CE34" s="616"/>
      <c r="CF34" s="616"/>
      <c r="CG34" s="616"/>
      <c r="CH34" s="616"/>
      <c r="CI34" s="616"/>
      <c r="CJ34" s="616"/>
      <c r="CK34" s="616"/>
      <c r="CL34" s="616"/>
      <c r="CM34" s="616"/>
      <c r="CN34" s="211"/>
      <c r="CO34" s="615">
        <f>IF(CQ34="","",MAX(C34:D43,U34:V43,AM34:AN43,BE34:BF43,BW34:BX43)+1)</f>
        <v>22</v>
      </c>
      <c r="CP34" s="615"/>
      <c r="CQ34" s="616" t="str">
        <f>IF('各会計、関係団体の財政状況及び健全化判断比率'!BS7="","",'各会計、関係団体の財政状況及び健全化判断比率'!BS7)</f>
        <v>利賀ふるさと財団</v>
      </c>
      <c r="CR34" s="616"/>
      <c r="CS34" s="616"/>
      <c r="CT34" s="616"/>
      <c r="CU34" s="616"/>
      <c r="CV34" s="616"/>
      <c r="CW34" s="616"/>
      <c r="CX34" s="616"/>
      <c r="CY34" s="616"/>
      <c r="CZ34" s="616"/>
      <c r="DA34" s="616"/>
      <c r="DB34" s="616"/>
      <c r="DC34" s="616"/>
      <c r="DD34" s="616"/>
      <c r="DE34" s="616"/>
      <c r="DF34" s="208"/>
      <c r="DG34" s="617" t="str">
        <f>IF('各会計、関係団体の財政状況及び健全化判断比率'!BR7="","",'各会計、関係団体の財政状況及び健全化判断比率'!BR7)</f>
        <v/>
      </c>
      <c r="DH34" s="617"/>
      <c r="DI34" s="215"/>
      <c r="DJ34" s="183"/>
      <c r="DK34" s="183"/>
      <c r="DL34" s="183"/>
      <c r="DM34" s="183"/>
      <c r="DN34" s="183"/>
      <c r="DO34" s="183"/>
    </row>
    <row r="35" spans="1:119" ht="32.25" customHeight="1" x14ac:dyDescent="0.15">
      <c r="A35" s="184"/>
      <c r="B35" s="210"/>
      <c r="C35" s="615">
        <f>IF(E35="","",C34+1)</f>
        <v>2</v>
      </c>
      <c r="D35" s="615"/>
      <c r="E35" s="616" t="str">
        <f>IF('各会計、関係団体の財政状況及び健全化判断比率'!B8="","",'各会計、関係団体の財政状況及び健全化判断比率'!B8)</f>
        <v>バス事業特別会計</v>
      </c>
      <c r="F35" s="616"/>
      <c r="G35" s="616"/>
      <c r="H35" s="616"/>
      <c r="I35" s="616"/>
      <c r="J35" s="616"/>
      <c r="K35" s="616"/>
      <c r="L35" s="616"/>
      <c r="M35" s="616"/>
      <c r="N35" s="616"/>
      <c r="O35" s="616"/>
      <c r="P35" s="616"/>
      <c r="Q35" s="616"/>
      <c r="R35" s="616"/>
      <c r="S35" s="616"/>
      <c r="T35" s="211"/>
      <c r="U35" s="615">
        <f>IF(W35="","",U34+1)</f>
        <v>4</v>
      </c>
      <c r="V35" s="615"/>
      <c r="W35" s="616" t="str">
        <f>IF('各会計、関係団体の財政状況及び健全化判断比率'!B29="","",'各会計、関係団体の財政状況及び健全化判断比率'!B29)</f>
        <v>国民健康保険診療所事業特別会計</v>
      </c>
      <c r="X35" s="616"/>
      <c r="Y35" s="616"/>
      <c r="Z35" s="616"/>
      <c r="AA35" s="616"/>
      <c r="AB35" s="616"/>
      <c r="AC35" s="616"/>
      <c r="AD35" s="616"/>
      <c r="AE35" s="616"/>
      <c r="AF35" s="616"/>
      <c r="AG35" s="616"/>
      <c r="AH35" s="616"/>
      <c r="AI35" s="616"/>
      <c r="AJ35" s="616"/>
      <c r="AK35" s="616"/>
      <c r="AL35" s="211"/>
      <c r="AM35" s="615">
        <f t="shared" ref="AM35:AM43" si="0">IF(AO35="","",AM34+1)</f>
        <v>9</v>
      </c>
      <c r="AN35" s="615"/>
      <c r="AO35" s="616" t="str">
        <f>IF('各会計、関係団体の財政状況及び健全化判断比率'!B34="","",'各会計、関係団体の財政状況及び健全化判断比率'!B34)</f>
        <v>水道事業会計</v>
      </c>
      <c r="AP35" s="616"/>
      <c r="AQ35" s="616"/>
      <c r="AR35" s="616"/>
      <c r="AS35" s="616"/>
      <c r="AT35" s="616"/>
      <c r="AU35" s="616"/>
      <c r="AV35" s="616"/>
      <c r="AW35" s="616"/>
      <c r="AX35" s="616"/>
      <c r="AY35" s="616"/>
      <c r="AZ35" s="616"/>
      <c r="BA35" s="616"/>
      <c r="BB35" s="616"/>
      <c r="BC35" s="616"/>
      <c r="BD35" s="211"/>
      <c r="BE35" s="615" t="str">
        <f t="shared" ref="BE35:BE43" si="1">IF(BG35="","",BE34+1)</f>
        <v/>
      </c>
      <c r="BF35" s="615"/>
      <c r="BG35" s="616"/>
      <c r="BH35" s="616"/>
      <c r="BI35" s="616"/>
      <c r="BJ35" s="616"/>
      <c r="BK35" s="616"/>
      <c r="BL35" s="616"/>
      <c r="BM35" s="616"/>
      <c r="BN35" s="616"/>
      <c r="BO35" s="616"/>
      <c r="BP35" s="616"/>
      <c r="BQ35" s="616"/>
      <c r="BR35" s="616"/>
      <c r="BS35" s="616"/>
      <c r="BT35" s="616"/>
      <c r="BU35" s="616"/>
      <c r="BV35" s="211"/>
      <c r="BW35" s="615">
        <f t="shared" ref="BW35:BW43" si="2">IF(BY35="","",BW34+1)</f>
        <v>13</v>
      </c>
      <c r="BX35" s="615"/>
      <c r="BY35" s="616" t="str">
        <f>IF('各会計、関係団体の財政状況及び健全化判断比率'!B69="","",'各会計、関係団体の財政状況及び健全化判断比率'!B69)</f>
        <v>　同　水道事業特別会計</v>
      </c>
      <c r="BZ35" s="616"/>
      <c r="CA35" s="616"/>
      <c r="CB35" s="616"/>
      <c r="CC35" s="616"/>
      <c r="CD35" s="616"/>
      <c r="CE35" s="616"/>
      <c r="CF35" s="616"/>
      <c r="CG35" s="616"/>
      <c r="CH35" s="616"/>
      <c r="CI35" s="616"/>
      <c r="CJ35" s="616"/>
      <c r="CK35" s="616"/>
      <c r="CL35" s="616"/>
      <c r="CM35" s="616"/>
      <c r="CN35" s="211"/>
      <c r="CO35" s="615">
        <f t="shared" ref="CO35:CO43" si="3">IF(CQ35="","",CO34+1)</f>
        <v>23</v>
      </c>
      <c r="CP35" s="615"/>
      <c r="CQ35" s="616" t="str">
        <f>IF('各会計、関係団体の財政状況及び健全化判断比率'!BS8="","",'各会計、関係団体の財政状況及び健全化判断比率'!BS8)</f>
        <v>五箇山農業公社</v>
      </c>
      <c r="CR35" s="616"/>
      <c r="CS35" s="616"/>
      <c r="CT35" s="616"/>
      <c r="CU35" s="616"/>
      <c r="CV35" s="616"/>
      <c r="CW35" s="616"/>
      <c r="CX35" s="616"/>
      <c r="CY35" s="616"/>
      <c r="CZ35" s="616"/>
      <c r="DA35" s="616"/>
      <c r="DB35" s="616"/>
      <c r="DC35" s="616"/>
      <c r="DD35" s="616"/>
      <c r="DE35" s="616"/>
      <c r="DF35" s="208"/>
      <c r="DG35" s="617" t="str">
        <f>IF('各会計、関係団体の財政状況及び健全化判断比率'!BR8="","",'各会計、関係団体の財政状況及び健全化判断比率'!BR8)</f>
        <v/>
      </c>
      <c r="DH35" s="617"/>
      <c r="DI35" s="215"/>
      <c r="DJ35" s="183"/>
      <c r="DK35" s="183"/>
      <c r="DL35" s="183"/>
      <c r="DM35" s="183"/>
      <c r="DN35" s="183"/>
      <c r="DO35" s="183"/>
    </row>
    <row r="36" spans="1:119" ht="32.25" customHeight="1" x14ac:dyDescent="0.15">
      <c r="A36" s="184"/>
      <c r="B36" s="210"/>
      <c r="C36" s="615" t="str">
        <f>IF(E36="","",C35+1)</f>
        <v/>
      </c>
      <c r="D36" s="615"/>
      <c r="E36" s="616" t="str">
        <f>IF('各会計、関係団体の財政状況及び健全化判断比率'!B9="","",'各会計、関係団体の財政状況及び健全化判断比率'!B9)</f>
        <v/>
      </c>
      <c r="F36" s="616"/>
      <c r="G36" s="616"/>
      <c r="H36" s="616"/>
      <c r="I36" s="616"/>
      <c r="J36" s="616"/>
      <c r="K36" s="616"/>
      <c r="L36" s="616"/>
      <c r="M36" s="616"/>
      <c r="N36" s="616"/>
      <c r="O36" s="616"/>
      <c r="P36" s="616"/>
      <c r="Q36" s="616"/>
      <c r="R36" s="616"/>
      <c r="S36" s="616"/>
      <c r="T36" s="211"/>
      <c r="U36" s="615">
        <f t="shared" ref="U36:U43" si="4">IF(W36="","",U35+1)</f>
        <v>5</v>
      </c>
      <c r="V36" s="615"/>
      <c r="W36" s="616" t="str">
        <f>IF('各会計、関係団体の財政状況及び健全化判断比率'!B30="","",'各会計、関係団体の財政状況及び健全化判断比率'!B30)</f>
        <v>後期高齢者医療事業特別会計</v>
      </c>
      <c r="X36" s="616"/>
      <c r="Y36" s="616"/>
      <c r="Z36" s="616"/>
      <c r="AA36" s="616"/>
      <c r="AB36" s="616"/>
      <c r="AC36" s="616"/>
      <c r="AD36" s="616"/>
      <c r="AE36" s="616"/>
      <c r="AF36" s="616"/>
      <c r="AG36" s="616"/>
      <c r="AH36" s="616"/>
      <c r="AI36" s="616"/>
      <c r="AJ36" s="616"/>
      <c r="AK36" s="616"/>
      <c r="AL36" s="211"/>
      <c r="AM36" s="615">
        <f t="shared" si="0"/>
        <v>10</v>
      </c>
      <c r="AN36" s="615"/>
      <c r="AO36" s="616" t="str">
        <f>IF('各会計、関係団体の財政状況及び健全化判断比率'!B35="","",'各会計、関係団体の財政状況及び健全化判断比率'!B35)</f>
        <v>下水道事業会計</v>
      </c>
      <c r="AP36" s="616"/>
      <c r="AQ36" s="616"/>
      <c r="AR36" s="616"/>
      <c r="AS36" s="616"/>
      <c r="AT36" s="616"/>
      <c r="AU36" s="616"/>
      <c r="AV36" s="616"/>
      <c r="AW36" s="616"/>
      <c r="AX36" s="616"/>
      <c r="AY36" s="616"/>
      <c r="AZ36" s="616"/>
      <c r="BA36" s="616"/>
      <c r="BB36" s="616"/>
      <c r="BC36" s="616"/>
      <c r="BD36" s="211"/>
      <c r="BE36" s="615" t="str">
        <f t="shared" si="1"/>
        <v/>
      </c>
      <c r="BF36" s="615"/>
      <c r="BG36" s="616"/>
      <c r="BH36" s="616"/>
      <c r="BI36" s="616"/>
      <c r="BJ36" s="616"/>
      <c r="BK36" s="616"/>
      <c r="BL36" s="616"/>
      <c r="BM36" s="616"/>
      <c r="BN36" s="616"/>
      <c r="BO36" s="616"/>
      <c r="BP36" s="616"/>
      <c r="BQ36" s="616"/>
      <c r="BR36" s="616"/>
      <c r="BS36" s="616"/>
      <c r="BT36" s="616"/>
      <c r="BU36" s="616"/>
      <c r="BV36" s="211"/>
      <c r="BW36" s="615">
        <f t="shared" si="2"/>
        <v>14</v>
      </c>
      <c r="BX36" s="615"/>
      <c r="BY36" s="616" t="str">
        <f>IF('各会計、関係団体の財政状況及び健全化判断比率'!B70="","",'各会計、関係団体の財政状況及び健全化判断比率'!B70)</f>
        <v>砺波地方衛生施設組合　一般会計</v>
      </c>
      <c r="BZ36" s="616"/>
      <c r="CA36" s="616"/>
      <c r="CB36" s="616"/>
      <c r="CC36" s="616"/>
      <c r="CD36" s="616"/>
      <c r="CE36" s="616"/>
      <c r="CF36" s="616"/>
      <c r="CG36" s="616"/>
      <c r="CH36" s="616"/>
      <c r="CI36" s="616"/>
      <c r="CJ36" s="616"/>
      <c r="CK36" s="616"/>
      <c r="CL36" s="616"/>
      <c r="CM36" s="616"/>
      <c r="CN36" s="211"/>
      <c r="CO36" s="615">
        <f t="shared" si="3"/>
        <v>24</v>
      </c>
      <c r="CP36" s="615"/>
      <c r="CQ36" s="616" t="str">
        <f>IF('各会計、関係団体の財政状況及び健全化判断比率'!BS9="","",'各会計、関係団体の財政状況及び健全化判断比率'!BS9)</f>
        <v>五箇山和紙の里</v>
      </c>
      <c r="CR36" s="616"/>
      <c r="CS36" s="616"/>
      <c r="CT36" s="616"/>
      <c r="CU36" s="616"/>
      <c r="CV36" s="616"/>
      <c r="CW36" s="616"/>
      <c r="CX36" s="616"/>
      <c r="CY36" s="616"/>
      <c r="CZ36" s="616"/>
      <c r="DA36" s="616"/>
      <c r="DB36" s="616"/>
      <c r="DC36" s="616"/>
      <c r="DD36" s="616"/>
      <c r="DE36" s="616"/>
      <c r="DF36" s="208"/>
      <c r="DG36" s="617" t="str">
        <f>IF('各会計、関係団体の財政状況及び健全化判断比率'!BR9="","",'各会計、関係団体の財政状況及び健全化判断比率'!BR9)</f>
        <v/>
      </c>
      <c r="DH36" s="617"/>
      <c r="DI36" s="215"/>
      <c r="DJ36" s="183"/>
      <c r="DK36" s="183"/>
      <c r="DL36" s="183"/>
      <c r="DM36" s="183"/>
      <c r="DN36" s="183"/>
      <c r="DO36" s="183"/>
    </row>
    <row r="37" spans="1:119" ht="32.25" customHeight="1" x14ac:dyDescent="0.15">
      <c r="A37" s="184"/>
      <c r="B37" s="210"/>
      <c r="C37" s="615" t="str">
        <f>IF(E37="","",C36+1)</f>
        <v/>
      </c>
      <c r="D37" s="615"/>
      <c r="E37" s="616" t="str">
        <f>IF('各会計、関係団体の財政状況及び健全化判断比率'!B10="","",'各会計、関係団体の財政状況及び健全化判断比率'!B10)</f>
        <v/>
      </c>
      <c r="F37" s="616"/>
      <c r="G37" s="616"/>
      <c r="H37" s="616"/>
      <c r="I37" s="616"/>
      <c r="J37" s="616"/>
      <c r="K37" s="616"/>
      <c r="L37" s="616"/>
      <c r="M37" s="616"/>
      <c r="N37" s="616"/>
      <c r="O37" s="616"/>
      <c r="P37" s="616"/>
      <c r="Q37" s="616"/>
      <c r="R37" s="616"/>
      <c r="S37" s="616"/>
      <c r="T37" s="211"/>
      <c r="U37" s="615">
        <f t="shared" si="4"/>
        <v>6</v>
      </c>
      <c r="V37" s="615"/>
      <c r="W37" s="616" t="str">
        <f>IF('各会計、関係団体の財政状況及び健全化判断比率'!B31="","",'各会計、関係団体の財政状況及び健全化判断比率'!B31)</f>
        <v>介護事業特別会計</v>
      </c>
      <c r="X37" s="616"/>
      <c r="Y37" s="616"/>
      <c r="Z37" s="616"/>
      <c r="AA37" s="616"/>
      <c r="AB37" s="616"/>
      <c r="AC37" s="616"/>
      <c r="AD37" s="616"/>
      <c r="AE37" s="616"/>
      <c r="AF37" s="616"/>
      <c r="AG37" s="616"/>
      <c r="AH37" s="616"/>
      <c r="AI37" s="616"/>
      <c r="AJ37" s="616"/>
      <c r="AK37" s="616"/>
      <c r="AL37" s="211"/>
      <c r="AM37" s="615" t="str">
        <f t="shared" si="0"/>
        <v/>
      </c>
      <c r="AN37" s="615"/>
      <c r="AO37" s="616"/>
      <c r="AP37" s="616"/>
      <c r="AQ37" s="616"/>
      <c r="AR37" s="616"/>
      <c r="AS37" s="616"/>
      <c r="AT37" s="616"/>
      <c r="AU37" s="616"/>
      <c r="AV37" s="616"/>
      <c r="AW37" s="616"/>
      <c r="AX37" s="616"/>
      <c r="AY37" s="616"/>
      <c r="AZ37" s="616"/>
      <c r="BA37" s="616"/>
      <c r="BB37" s="616"/>
      <c r="BC37" s="616"/>
      <c r="BD37" s="211"/>
      <c r="BE37" s="615" t="str">
        <f t="shared" si="1"/>
        <v/>
      </c>
      <c r="BF37" s="615"/>
      <c r="BG37" s="616"/>
      <c r="BH37" s="616"/>
      <c r="BI37" s="616"/>
      <c r="BJ37" s="616"/>
      <c r="BK37" s="616"/>
      <c r="BL37" s="616"/>
      <c r="BM37" s="616"/>
      <c r="BN37" s="616"/>
      <c r="BO37" s="616"/>
      <c r="BP37" s="616"/>
      <c r="BQ37" s="616"/>
      <c r="BR37" s="616"/>
      <c r="BS37" s="616"/>
      <c r="BT37" s="616"/>
      <c r="BU37" s="616"/>
      <c r="BV37" s="211"/>
      <c r="BW37" s="615">
        <f t="shared" si="2"/>
        <v>15</v>
      </c>
      <c r="BX37" s="615"/>
      <c r="BY37" s="616" t="str">
        <f>IF('各会計、関係団体の財政状況及び健全化判断比率'!B71="","",'各会計、関係団体の財政状況及び健全化判断比率'!B71)</f>
        <v>砺波地方介護保険組合　一般会計</v>
      </c>
      <c r="BZ37" s="616"/>
      <c r="CA37" s="616"/>
      <c r="CB37" s="616"/>
      <c r="CC37" s="616"/>
      <c r="CD37" s="616"/>
      <c r="CE37" s="616"/>
      <c r="CF37" s="616"/>
      <c r="CG37" s="616"/>
      <c r="CH37" s="616"/>
      <c r="CI37" s="616"/>
      <c r="CJ37" s="616"/>
      <c r="CK37" s="616"/>
      <c r="CL37" s="616"/>
      <c r="CM37" s="616"/>
      <c r="CN37" s="211"/>
      <c r="CO37" s="615">
        <f t="shared" si="3"/>
        <v>25</v>
      </c>
      <c r="CP37" s="615"/>
      <c r="CQ37" s="616" t="str">
        <f>IF('各会計、関係団体の財政状況及び健全化判断比率'!BS10="","",'各会計、関係団体の財政状況及び健全化判断比率'!BS10)</f>
        <v>世界遺産相倉合掌造り集落保存財団</v>
      </c>
      <c r="CR37" s="616"/>
      <c r="CS37" s="616"/>
      <c r="CT37" s="616"/>
      <c r="CU37" s="616"/>
      <c r="CV37" s="616"/>
      <c r="CW37" s="616"/>
      <c r="CX37" s="616"/>
      <c r="CY37" s="616"/>
      <c r="CZ37" s="616"/>
      <c r="DA37" s="616"/>
      <c r="DB37" s="616"/>
      <c r="DC37" s="616"/>
      <c r="DD37" s="616"/>
      <c r="DE37" s="616"/>
      <c r="DF37" s="208"/>
      <c r="DG37" s="617" t="str">
        <f>IF('各会計、関係団体の財政状況及び健全化判断比率'!BR10="","",'各会計、関係団体の財政状況及び健全化判断比率'!BR10)</f>
        <v/>
      </c>
      <c r="DH37" s="617"/>
      <c r="DI37" s="215"/>
      <c r="DJ37" s="183"/>
      <c r="DK37" s="183"/>
      <c r="DL37" s="183"/>
      <c r="DM37" s="183"/>
      <c r="DN37" s="183"/>
      <c r="DO37" s="183"/>
    </row>
    <row r="38" spans="1:119" ht="32.25" customHeight="1" x14ac:dyDescent="0.15">
      <c r="A38" s="184"/>
      <c r="B38" s="210"/>
      <c r="C38" s="615" t="str">
        <f t="shared" ref="C38:C43" si="5">IF(E38="","",C37+1)</f>
        <v/>
      </c>
      <c r="D38" s="615"/>
      <c r="E38" s="616" t="str">
        <f>IF('各会計、関係団体の財政状況及び健全化判断比率'!B11="","",'各会計、関係団体の財政状況及び健全化判断比率'!B11)</f>
        <v/>
      </c>
      <c r="F38" s="616"/>
      <c r="G38" s="616"/>
      <c r="H38" s="616"/>
      <c r="I38" s="616"/>
      <c r="J38" s="616"/>
      <c r="K38" s="616"/>
      <c r="L38" s="616"/>
      <c r="M38" s="616"/>
      <c r="N38" s="616"/>
      <c r="O38" s="616"/>
      <c r="P38" s="616"/>
      <c r="Q38" s="616"/>
      <c r="R38" s="616"/>
      <c r="S38" s="616"/>
      <c r="T38" s="211"/>
      <c r="U38" s="615">
        <f t="shared" si="4"/>
        <v>7</v>
      </c>
      <c r="V38" s="615"/>
      <c r="W38" s="616" t="str">
        <f>IF('各会計、関係団体の財政状況及び健全化判断比率'!B32="","",'各会計、関係団体の財政状況及び健全化判断比率'!B32)</f>
        <v>訪問看護事業特別会計</v>
      </c>
      <c r="X38" s="616"/>
      <c r="Y38" s="616"/>
      <c r="Z38" s="616"/>
      <c r="AA38" s="616"/>
      <c r="AB38" s="616"/>
      <c r="AC38" s="616"/>
      <c r="AD38" s="616"/>
      <c r="AE38" s="616"/>
      <c r="AF38" s="616"/>
      <c r="AG38" s="616"/>
      <c r="AH38" s="616"/>
      <c r="AI38" s="616"/>
      <c r="AJ38" s="616"/>
      <c r="AK38" s="616"/>
      <c r="AL38" s="211"/>
      <c r="AM38" s="615" t="str">
        <f t="shared" si="0"/>
        <v/>
      </c>
      <c r="AN38" s="615"/>
      <c r="AO38" s="616"/>
      <c r="AP38" s="616"/>
      <c r="AQ38" s="616"/>
      <c r="AR38" s="616"/>
      <c r="AS38" s="616"/>
      <c r="AT38" s="616"/>
      <c r="AU38" s="616"/>
      <c r="AV38" s="616"/>
      <c r="AW38" s="616"/>
      <c r="AX38" s="616"/>
      <c r="AY38" s="616"/>
      <c r="AZ38" s="616"/>
      <c r="BA38" s="616"/>
      <c r="BB38" s="616"/>
      <c r="BC38" s="616"/>
      <c r="BD38" s="211"/>
      <c r="BE38" s="615" t="str">
        <f t="shared" si="1"/>
        <v/>
      </c>
      <c r="BF38" s="615"/>
      <c r="BG38" s="616"/>
      <c r="BH38" s="616"/>
      <c r="BI38" s="616"/>
      <c r="BJ38" s="616"/>
      <c r="BK38" s="616"/>
      <c r="BL38" s="616"/>
      <c r="BM38" s="616"/>
      <c r="BN38" s="616"/>
      <c r="BO38" s="616"/>
      <c r="BP38" s="616"/>
      <c r="BQ38" s="616"/>
      <c r="BR38" s="616"/>
      <c r="BS38" s="616"/>
      <c r="BT38" s="616"/>
      <c r="BU38" s="616"/>
      <c r="BV38" s="211"/>
      <c r="BW38" s="615">
        <f t="shared" si="2"/>
        <v>16</v>
      </c>
      <c r="BX38" s="615"/>
      <c r="BY38" s="616" t="str">
        <f>IF('各会計、関係団体の財政状況及び健全化判断比率'!B72="","",'各会計、関係団体の財政状況及び健全化判断比率'!B72)</f>
        <v>　同　介護保険事業特別会計</v>
      </c>
      <c r="BZ38" s="616"/>
      <c r="CA38" s="616"/>
      <c r="CB38" s="616"/>
      <c r="CC38" s="616"/>
      <c r="CD38" s="616"/>
      <c r="CE38" s="616"/>
      <c r="CF38" s="616"/>
      <c r="CG38" s="616"/>
      <c r="CH38" s="616"/>
      <c r="CI38" s="616"/>
      <c r="CJ38" s="616"/>
      <c r="CK38" s="616"/>
      <c r="CL38" s="616"/>
      <c r="CM38" s="616"/>
      <c r="CN38" s="211"/>
      <c r="CO38" s="615">
        <f t="shared" si="3"/>
        <v>26</v>
      </c>
      <c r="CP38" s="615"/>
      <c r="CQ38" s="616" t="str">
        <f>IF('各会計、関係団体の財政状況及び健全化判断比率'!BS11="","",'各会計、関係団体の財政状況及び健全化判断比率'!BS11)</f>
        <v>五箇山合掌の里</v>
      </c>
      <c r="CR38" s="616"/>
      <c r="CS38" s="616"/>
      <c r="CT38" s="616"/>
      <c r="CU38" s="616"/>
      <c r="CV38" s="616"/>
      <c r="CW38" s="616"/>
      <c r="CX38" s="616"/>
      <c r="CY38" s="616"/>
      <c r="CZ38" s="616"/>
      <c r="DA38" s="616"/>
      <c r="DB38" s="616"/>
      <c r="DC38" s="616"/>
      <c r="DD38" s="616"/>
      <c r="DE38" s="616"/>
      <c r="DF38" s="208"/>
      <c r="DG38" s="617" t="str">
        <f>IF('各会計、関係団体の財政状況及び健全化判断比率'!BR11="","",'各会計、関係団体の財政状況及び健全化判断比率'!BR11)</f>
        <v/>
      </c>
      <c r="DH38" s="617"/>
      <c r="DI38" s="215"/>
      <c r="DJ38" s="183"/>
      <c r="DK38" s="183"/>
      <c r="DL38" s="183"/>
      <c r="DM38" s="183"/>
      <c r="DN38" s="183"/>
      <c r="DO38" s="183"/>
    </row>
    <row r="39" spans="1:119" ht="32.25" customHeight="1" x14ac:dyDescent="0.15">
      <c r="A39" s="184"/>
      <c r="B39" s="210"/>
      <c r="C39" s="615" t="str">
        <f t="shared" si="5"/>
        <v/>
      </c>
      <c r="D39" s="615"/>
      <c r="E39" s="616" t="str">
        <f>IF('各会計、関係団体の財政状況及び健全化判断比率'!B12="","",'各会計、関係団体の財政状況及び健全化判断比率'!B12)</f>
        <v/>
      </c>
      <c r="F39" s="616"/>
      <c r="G39" s="616"/>
      <c r="H39" s="616"/>
      <c r="I39" s="616"/>
      <c r="J39" s="616"/>
      <c r="K39" s="616"/>
      <c r="L39" s="616"/>
      <c r="M39" s="616"/>
      <c r="N39" s="616"/>
      <c r="O39" s="616"/>
      <c r="P39" s="616"/>
      <c r="Q39" s="616"/>
      <c r="R39" s="616"/>
      <c r="S39" s="616"/>
      <c r="T39" s="211"/>
      <c r="U39" s="615" t="str">
        <f t="shared" si="4"/>
        <v/>
      </c>
      <c r="V39" s="615"/>
      <c r="W39" s="616"/>
      <c r="X39" s="616"/>
      <c r="Y39" s="616"/>
      <c r="Z39" s="616"/>
      <c r="AA39" s="616"/>
      <c r="AB39" s="616"/>
      <c r="AC39" s="616"/>
      <c r="AD39" s="616"/>
      <c r="AE39" s="616"/>
      <c r="AF39" s="616"/>
      <c r="AG39" s="616"/>
      <c r="AH39" s="616"/>
      <c r="AI39" s="616"/>
      <c r="AJ39" s="616"/>
      <c r="AK39" s="616"/>
      <c r="AL39" s="211"/>
      <c r="AM39" s="615" t="str">
        <f t="shared" si="0"/>
        <v/>
      </c>
      <c r="AN39" s="615"/>
      <c r="AO39" s="616"/>
      <c r="AP39" s="616"/>
      <c r="AQ39" s="616"/>
      <c r="AR39" s="616"/>
      <c r="AS39" s="616"/>
      <c r="AT39" s="616"/>
      <c r="AU39" s="616"/>
      <c r="AV39" s="616"/>
      <c r="AW39" s="616"/>
      <c r="AX39" s="616"/>
      <c r="AY39" s="616"/>
      <c r="AZ39" s="616"/>
      <c r="BA39" s="616"/>
      <c r="BB39" s="616"/>
      <c r="BC39" s="616"/>
      <c r="BD39" s="211"/>
      <c r="BE39" s="615" t="str">
        <f t="shared" si="1"/>
        <v/>
      </c>
      <c r="BF39" s="615"/>
      <c r="BG39" s="616"/>
      <c r="BH39" s="616"/>
      <c r="BI39" s="616"/>
      <c r="BJ39" s="616"/>
      <c r="BK39" s="616"/>
      <c r="BL39" s="616"/>
      <c r="BM39" s="616"/>
      <c r="BN39" s="616"/>
      <c r="BO39" s="616"/>
      <c r="BP39" s="616"/>
      <c r="BQ39" s="616"/>
      <c r="BR39" s="616"/>
      <c r="BS39" s="616"/>
      <c r="BT39" s="616"/>
      <c r="BU39" s="616"/>
      <c r="BV39" s="211"/>
      <c r="BW39" s="615">
        <f t="shared" si="2"/>
        <v>17</v>
      </c>
      <c r="BX39" s="615"/>
      <c r="BY39" s="616" t="str">
        <f>IF('各会計、関係団体の財政状況及び健全化判断比率'!B73="","",'各会計、関係団体の財政状況及び健全化判断比率'!B73)</f>
        <v>　同　養護老人ホーム楽寿荘特別会計</v>
      </c>
      <c r="BZ39" s="616"/>
      <c r="CA39" s="616"/>
      <c r="CB39" s="616"/>
      <c r="CC39" s="616"/>
      <c r="CD39" s="616"/>
      <c r="CE39" s="616"/>
      <c r="CF39" s="616"/>
      <c r="CG39" s="616"/>
      <c r="CH39" s="616"/>
      <c r="CI39" s="616"/>
      <c r="CJ39" s="616"/>
      <c r="CK39" s="616"/>
      <c r="CL39" s="616"/>
      <c r="CM39" s="616"/>
      <c r="CN39" s="211"/>
      <c r="CO39" s="615">
        <f t="shared" si="3"/>
        <v>27</v>
      </c>
      <c r="CP39" s="615"/>
      <c r="CQ39" s="616" t="str">
        <f>IF('各会計、関係団体の財政状況及び健全化判断比率'!BS12="","",'各会計、関係団体の財政状況及び健全化判断比率'!BS12)</f>
        <v>ジェイウイング</v>
      </c>
      <c r="CR39" s="616"/>
      <c r="CS39" s="616"/>
      <c r="CT39" s="616"/>
      <c r="CU39" s="616"/>
      <c r="CV39" s="616"/>
      <c r="CW39" s="616"/>
      <c r="CX39" s="616"/>
      <c r="CY39" s="616"/>
      <c r="CZ39" s="616"/>
      <c r="DA39" s="616"/>
      <c r="DB39" s="616"/>
      <c r="DC39" s="616"/>
      <c r="DD39" s="616"/>
      <c r="DE39" s="616"/>
      <c r="DF39" s="208"/>
      <c r="DG39" s="617" t="str">
        <f>IF('各会計、関係団体の財政状況及び健全化判断比率'!BR12="","",'各会計、関係団体の財政状況及び健全化判断比率'!BR12)</f>
        <v/>
      </c>
      <c r="DH39" s="617"/>
      <c r="DI39" s="215"/>
      <c r="DJ39" s="183"/>
      <c r="DK39" s="183"/>
      <c r="DL39" s="183"/>
      <c r="DM39" s="183"/>
      <c r="DN39" s="183"/>
      <c r="DO39" s="183"/>
    </row>
    <row r="40" spans="1:119" ht="32.25" customHeight="1" x14ac:dyDescent="0.15">
      <c r="A40" s="184"/>
      <c r="B40" s="210"/>
      <c r="C40" s="615" t="str">
        <f t="shared" si="5"/>
        <v/>
      </c>
      <c r="D40" s="615"/>
      <c r="E40" s="616" t="str">
        <f>IF('各会計、関係団体の財政状況及び健全化判断比率'!B13="","",'各会計、関係団体の財政状況及び健全化判断比率'!B13)</f>
        <v/>
      </c>
      <c r="F40" s="616"/>
      <c r="G40" s="616"/>
      <c r="H40" s="616"/>
      <c r="I40" s="616"/>
      <c r="J40" s="616"/>
      <c r="K40" s="616"/>
      <c r="L40" s="616"/>
      <c r="M40" s="616"/>
      <c r="N40" s="616"/>
      <c r="O40" s="616"/>
      <c r="P40" s="616"/>
      <c r="Q40" s="616"/>
      <c r="R40" s="616"/>
      <c r="S40" s="616"/>
      <c r="T40" s="211"/>
      <c r="U40" s="615" t="str">
        <f t="shared" si="4"/>
        <v/>
      </c>
      <c r="V40" s="615"/>
      <c r="W40" s="616"/>
      <c r="X40" s="616"/>
      <c r="Y40" s="616"/>
      <c r="Z40" s="616"/>
      <c r="AA40" s="616"/>
      <c r="AB40" s="616"/>
      <c r="AC40" s="616"/>
      <c r="AD40" s="616"/>
      <c r="AE40" s="616"/>
      <c r="AF40" s="616"/>
      <c r="AG40" s="616"/>
      <c r="AH40" s="616"/>
      <c r="AI40" s="616"/>
      <c r="AJ40" s="616"/>
      <c r="AK40" s="616"/>
      <c r="AL40" s="211"/>
      <c r="AM40" s="615" t="str">
        <f t="shared" si="0"/>
        <v/>
      </c>
      <c r="AN40" s="615"/>
      <c r="AO40" s="616"/>
      <c r="AP40" s="616"/>
      <c r="AQ40" s="616"/>
      <c r="AR40" s="616"/>
      <c r="AS40" s="616"/>
      <c r="AT40" s="616"/>
      <c r="AU40" s="616"/>
      <c r="AV40" s="616"/>
      <c r="AW40" s="616"/>
      <c r="AX40" s="616"/>
      <c r="AY40" s="616"/>
      <c r="AZ40" s="616"/>
      <c r="BA40" s="616"/>
      <c r="BB40" s="616"/>
      <c r="BC40" s="616"/>
      <c r="BD40" s="211"/>
      <c r="BE40" s="615" t="str">
        <f t="shared" si="1"/>
        <v/>
      </c>
      <c r="BF40" s="615"/>
      <c r="BG40" s="616"/>
      <c r="BH40" s="616"/>
      <c r="BI40" s="616"/>
      <c r="BJ40" s="616"/>
      <c r="BK40" s="616"/>
      <c r="BL40" s="616"/>
      <c r="BM40" s="616"/>
      <c r="BN40" s="616"/>
      <c r="BO40" s="616"/>
      <c r="BP40" s="616"/>
      <c r="BQ40" s="616"/>
      <c r="BR40" s="616"/>
      <c r="BS40" s="616"/>
      <c r="BT40" s="616"/>
      <c r="BU40" s="616"/>
      <c r="BV40" s="211"/>
      <c r="BW40" s="615">
        <f t="shared" si="2"/>
        <v>18</v>
      </c>
      <c r="BX40" s="615"/>
      <c r="BY40" s="616" t="str">
        <f>IF('各会計、関係団体の財政状況及び健全化判断比率'!B74="","",'各会計、関係団体の財政状況及び健全化判断比率'!B74)</f>
        <v>後期高齢者医療広域連合　一般会計</v>
      </c>
      <c r="BZ40" s="616"/>
      <c r="CA40" s="616"/>
      <c r="CB40" s="616"/>
      <c r="CC40" s="616"/>
      <c r="CD40" s="616"/>
      <c r="CE40" s="616"/>
      <c r="CF40" s="616"/>
      <c r="CG40" s="616"/>
      <c r="CH40" s="616"/>
      <c r="CI40" s="616"/>
      <c r="CJ40" s="616"/>
      <c r="CK40" s="616"/>
      <c r="CL40" s="616"/>
      <c r="CM40" s="616"/>
      <c r="CN40" s="211"/>
      <c r="CO40" s="615">
        <f t="shared" si="3"/>
        <v>28</v>
      </c>
      <c r="CP40" s="615"/>
      <c r="CQ40" s="616" t="str">
        <f>IF('各会計、関係団体の財政状況及び健全化判断比率'!BS13="","",'各会計、関係団体の財政状況及び健全化判断比率'!BS13)</f>
        <v>上平観光開発</v>
      </c>
      <c r="CR40" s="616"/>
      <c r="CS40" s="616"/>
      <c r="CT40" s="616"/>
      <c r="CU40" s="616"/>
      <c r="CV40" s="616"/>
      <c r="CW40" s="616"/>
      <c r="CX40" s="616"/>
      <c r="CY40" s="616"/>
      <c r="CZ40" s="616"/>
      <c r="DA40" s="616"/>
      <c r="DB40" s="616"/>
      <c r="DC40" s="616"/>
      <c r="DD40" s="616"/>
      <c r="DE40" s="616"/>
      <c r="DF40" s="208"/>
      <c r="DG40" s="617" t="str">
        <f>IF('各会計、関係団体の財政状況及び健全化判断比率'!BR13="","",'各会計、関係団体の財政状況及び健全化判断比率'!BR13)</f>
        <v/>
      </c>
      <c r="DH40" s="617"/>
      <c r="DI40" s="215"/>
      <c r="DJ40" s="183"/>
      <c r="DK40" s="183"/>
      <c r="DL40" s="183"/>
      <c r="DM40" s="183"/>
      <c r="DN40" s="183"/>
      <c r="DO40" s="183"/>
    </row>
    <row r="41" spans="1:119" ht="32.25" customHeight="1" x14ac:dyDescent="0.15">
      <c r="A41" s="184"/>
      <c r="B41" s="210"/>
      <c r="C41" s="615" t="str">
        <f t="shared" si="5"/>
        <v/>
      </c>
      <c r="D41" s="615"/>
      <c r="E41" s="616" t="str">
        <f>IF('各会計、関係団体の財政状況及び健全化判断比率'!B14="","",'各会計、関係団体の財政状況及び健全化判断比率'!B14)</f>
        <v/>
      </c>
      <c r="F41" s="616"/>
      <c r="G41" s="616"/>
      <c r="H41" s="616"/>
      <c r="I41" s="616"/>
      <c r="J41" s="616"/>
      <c r="K41" s="616"/>
      <c r="L41" s="616"/>
      <c r="M41" s="616"/>
      <c r="N41" s="616"/>
      <c r="O41" s="616"/>
      <c r="P41" s="616"/>
      <c r="Q41" s="616"/>
      <c r="R41" s="616"/>
      <c r="S41" s="616"/>
      <c r="T41" s="211"/>
      <c r="U41" s="615" t="str">
        <f t="shared" si="4"/>
        <v/>
      </c>
      <c r="V41" s="615"/>
      <c r="W41" s="616"/>
      <c r="X41" s="616"/>
      <c r="Y41" s="616"/>
      <c r="Z41" s="616"/>
      <c r="AA41" s="616"/>
      <c r="AB41" s="616"/>
      <c r="AC41" s="616"/>
      <c r="AD41" s="616"/>
      <c r="AE41" s="616"/>
      <c r="AF41" s="616"/>
      <c r="AG41" s="616"/>
      <c r="AH41" s="616"/>
      <c r="AI41" s="616"/>
      <c r="AJ41" s="616"/>
      <c r="AK41" s="616"/>
      <c r="AL41" s="211"/>
      <c r="AM41" s="615" t="str">
        <f t="shared" si="0"/>
        <v/>
      </c>
      <c r="AN41" s="615"/>
      <c r="AO41" s="616"/>
      <c r="AP41" s="616"/>
      <c r="AQ41" s="616"/>
      <c r="AR41" s="616"/>
      <c r="AS41" s="616"/>
      <c r="AT41" s="616"/>
      <c r="AU41" s="616"/>
      <c r="AV41" s="616"/>
      <c r="AW41" s="616"/>
      <c r="AX41" s="616"/>
      <c r="AY41" s="616"/>
      <c r="AZ41" s="616"/>
      <c r="BA41" s="616"/>
      <c r="BB41" s="616"/>
      <c r="BC41" s="616"/>
      <c r="BD41" s="211"/>
      <c r="BE41" s="615" t="str">
        <f t="shared" si="1"/>
        <v/>
      </c>
      <c r="BF41" s="615"/>
      <c r="BG41" s="616"/>
      <c r="BH41" s="616"/>
      <c r="BI41" s="616"/>
      <c r="BJ41" s="616"/>
      <c r="BK41" s="616"/>
      <c r="BL41" s="616"/>
      <c r="BM41" s="616"/>
      <c r="BN41" s="616"/>
      <c r="BO41" s="616"/>
      <c r="BP41" s="616"/>
      <c r="BQ41" s="616"/>
      <c r="BR41" s="616"/>
      <c r="BS41" s="616"/>
      <c r="BT41" s="616"/>
      <c r="BU41" s="616"/>
      <c r="BV41" s="211"/>
      <c r="BW41" s="615">
        <f t="shared" si="2"/>
        <v>19</v>
      </c>
      <c r="BX41" s="615"/>
      <c r="BY41" s="616" t="str">
        <f>IF('各会計、関係団体の財政状況及び健全化判断比率'!B75="","",'各会計、関係団体の財政状況及び健全化判断比率'!B75)</f>
        <v>　同　後期高齢者医療事業特別会計</v>
      </c>
      <c r="BZ41" s="616"/>
      <c r="CA41" s="616"/>
      <c r="CB41" s="616"/>
      <c r="CC41" s="616"/>
      <c r="CD41" s="616"/>
      <c r="CE41" s="616"/>
      <c r="CF41" s="616"/>
      <c r="CG41" s="616"/>
      <c r="CH41" s="616"/>
      <c r="CI41" s="616"/>
      <c r="CJ41" s="616"/>
      <c r="CK41" s="616"/>
      <c r="CL41" s="616"/>
      <c r="CM41" s="616"/>
      <c r="CN41" s="211"/>
      <c r="CO41" s="615">
        <f t="shared" si="3"/>
        <v>29</v>
      </c>
      <c r="CP41" s="615"/>
      <c r="CQ41" s="616" t="str">
        <f>IF('各会計、関係団体の財政状況及び健全化判断比率'!BS14="","",'各会計、関係団体の財政状況及び健全化判断比率'!BS14)</f>
        <v>井波木彫りの里</v>
      </c>
      <c r="CR41" s="616"/>
      <c r="CS41" s="616"/>
      <c r="CT41" s="616"/>
      <c r="CU41" s="616"/>
      <c r="CV41" s="616"/>
      <c r="CW41" s="616"/>
      <c r="CX41" s="616"/>
      <c r="CY41" s="616"/>
      <c r="CZ41" s="616"/>
      <c r="DA41" s="616"/>
      <c r="DB41" s="616"/>
      <c r="DC41" s="616"/>
      <c r="DD41" s="616"/>
      <c r="DE41" s="616"/>
      <c r="DF41" s="208"/>
      <c r="DG41" s="617" t="str">
        <f>IF('各会計、関係団体の財政状況及び健全化判断比率'!BR14="","",'各会計、関係団体の財政状況及び健全化判断比率'!BR14)</f>
        <v/>
      </c>
      <c r="DH41" s="617"/>
      <c r="DI41" s="215"/>
      <c r="DJ41" s="183"/>
      <c r="DK41" s="183"/>
      <c r="DL41" s="183"/>
      <c r="DM41" s="183"/>
      <c r="DN41" s="183"/>
      <c r="DO41" s="183"/>
    </row>
    <row r="42" spans="1:119" ht="32.25" customHeight="1" x14ac:dyDescent="0.15">
      <c r="A42" s="183"/>
      <c r="B42" s="210"/>
      <c r="C42" s="615" t="str">
        <f t="shared" si="5"/>
        <v/>
      </c>
      <c r="D42" s="615"/>
      <c r="E42" s="616" t="str">
        <f>IF('各会計、関係団体の財政状況及び健全化判断比率'!B15="","",'各会計、関係団体の財政状況及び健全化判断比率'!B15)</f>
        <v/>
      </c>
      <c r="F42" s="616"/>
      <c r="G42" s="616"/>
      <c r="H42" s="616"/>
      <c r="I42" s="616"/>
      <c r="J42" s="616"/>
      <c r="K42" s="616"/>
      <c r="L42" s="616"/>
      <c r="M42" s="616"/>
      <c r="N42" s="616"/>
      <c r="O42" s="616"/>
      <c r="P42" s="616"/>
      <c r="Q42" s="616"/>
      <c r="R42" s="616"/>
      <c r="S42" s="616"/>
      <c r="T42" s="211"/>
      <c r="U42" s="615" t="str">
        <f t="shared" si="4"/>
        <v/>
      </c>
      <c r="V42" s="615"/>
      <c r="W42" s="616"/>
      <c r="X42" s="616"/>
      <c r="Y42" s="616"/>
      <c r="Z42" s="616"/>
      <c r="AA42" s="616"/>
      <c r="AB42" s="616"/>
      <c r="AC42" s="616"/>
      <c r="AD42" s="616"/>
      <c r="AE42" s="616"/>
      <c r="AF42" s="616"/>
      <c r="AG42" s="616"/>
      <c r="AH42" s="616"/>
      <c r="AI42" s="616"/>
      <c r="AJ42" s="616"/>
      <c r="AK42" s="616"/>
      <c r="AL42" s="211"/>
      <c r="AM42" s="615" t="str">
        <f t="shared" si="0"/>
        <v/>
      </c>
      <c r="AN42" s="615"/>
      <c r="AO42" s="616"/>
      <c r="AP42" s="616"/>
      <c r="AQ42" s="616"/>
      <c r="AR42" s="616"/>
      <c r="AS42" s="616"/>
      <c r="AT42" s="616"/>
      <c r="AU42" s="616"/>
      <c r="AV42" s="616"/>
      <c r="AW42" s="616"/>
      <c r="AX42" s="616"/>
      <c r="AY42" s="616"/>
      <c r="AZ42" s="616"/>
      <c r="BA42" s="616"/>
      <c r="BB42" s="616"/>
      <c r="BC42" s="616"/>
      <c r="BD42" s="211"/>
      <c r="BE42" s="615" t="str">
        <f t="shared" si="1"/>
        <v/>
      </c>
      <c r="BF42" s="615"/>
      <c r="BG42" s="616"/>
      <c r="BH42" s="616"/>
      <c r="BI42" s="616"/>
      <c r="BJ42" s="616"/>
      <c r="BK42" s="616"/>
      <c r="BL42" s="616"/>
      <c r="BM42" s="616"/>
      <c r="BN42" s="616"/>
      <c r="BO42" s="616"/>
      <c r="BP42" s="616"/>
      <c r="BQ42" s="616"/>
      <c r="BR42" s="616"/>
      <c r="BS42" s="616"/>
      <c r="BT42" s="616"/>
      <c r="BU42" s="616"/>
      <c r="BV42" s="211"/>
      <c r="BW42" s="615">
        <f t="shared" si="2"/>
        <v>20</v>
      </c>
      <c r="BX42" s="615"/>
      <c r="BY42" s="616" t="str">
        <f>IF('各会計、関係団体の財政状況及び健全化判断比率'!B76="","",'各会計、関係団体の財政状況及び健全化判断比率'!B76)</f>
        <v>富山県市町村会館管理組合　一般会計</v>
      </c>
      <c r="BZ42" s="616"/>
      <c r="CA42" s="616"/>
      <c r="CB42" s="616"/>
      <c r="CC42" s="616"/>
      <c r="CD42" s="616"/>
      <c r="CE42" s="616"/>
      <c r="CF42" s="616"/>
      <c r="CG42" s="616"/>
      <c r="CH42" s="616"/>
      <c r="CI42" s="616"/>
      <c r="CJ42" s="616"/>
      <c r="CK42" s="616"/>
      <c r="CL42" s="616"/>
      <c r="CM42" s="616"/>
      <c r="CN42" s="211"/>
      <c r="CO42" s="615">
        <f t="shared" si="3"/>
        <v>30</v>
      </c>
      <c r="CP42" s="615"/>
      <c r="CQ42" s="616" t="str">
        <f>IF('各会計、関係団体の財政状況及び健全化判断比率'!BS15="","",'各会計、関係団体の財政状況及び健全化判断比率'!BS15)</f>
        <v>福野まちづくり</v>
      </c>
      <c r="CR42" s="616"/>
      <c r="CS42" s="616"/>
      <c r="CT42" s="616"/>
      <c r="CU42" s="616"/>
      <c r="CV42" s="616"/>
      <c r="CW42" s="616"/>
      <c r="CX42" s="616"/>
      <c r="CY42" s="616"/>
      <c r="CZ42" s="616"/>
      <c r="DA42" s="616"/>
      <c r="DB42" s="616"/>
      <c r="DC42" s="616"/>
      <c r="DD42" s="616"/>
      <c r="DE42" s="616"/>
      <c r="DF42" s="208"/>
      <c r="DG42" s="617" t="str">
        <f>IF('各会計、関係団体の財政状況及び健全化判断比率'!BR15="","",'各会計、関係団体の財政状況及び健全化判断比率'!BR15)</f>
        <v/>
      </c>
      <c r="DH42" s="617"/>
      <c r="DI42" s="215"/>
      <c r="DJ42" s="183"/>
      <c r="DK42" s="183"/>
      <c r="DL42" s="183"/>
      <c r="DM42" s="183"/>
      <c r="DN42" s="183"/>
      <c r="DO42" s="183"/>
    </row>
    <row r="43" spans="1:119" ht="32.25" customHeight="1" x14ac:dyDescent="0.15">
      <c r="A43" s="183"/>
      <c r="B43" s="210"/>
      <c r="C43" s="615" t="str">
        <f t="shared" si="5"/>
        <v/>
      </c>
      <c r="D43" s="615"/>
      <c r="E43" s="616" t="str">
        <f>IF('各会計、関係団体の財政状況及び健全化判断比率'!B16="","",'各会計、関係団体の財政状況及び健全化判断比率'!B16)</f>
        <v/>
      </c>
      <c r="F43" s="616"/>
      <c r="G43" s="616"/>
      <c r="H43" s="616"/>
      <c r="I43" s="616"/>
      <c r="J43" s="616"/>
      <c r="K43" s="616"/>
      <c r="L43" s="616"/>
      <c r="M43" s="616"/>
      <c r="N43" s="616"/>
      <c r="O43" s="616"/>
      <c r="P43" s="616"/>
      <c r="Q43" s="616"/>
      <c r="R43" s="616"/>
      <c r="S43" s="616"/>
      <c r="T43" s="211"/>
      <c r="U43" s="615" t="str">
        <f t="shared" si="4"/>
        <v/>
      </c>
      <c r="V43" s="615"/>
      <c r="W43" s="616"/>
      <c r="X43" s="616"/>
      <c r="Y43" s="616"/>
      <c r="Z43" s="616"/>
      <c r="AA43" s="616"/>
      <c r="AB43" s="616"/>
      <c r="AC43" s="616"/>
      <c r="AD43" s="616"/>
      <c r="AE43" s="616"/>
      <c r="AF43" s="616"/>
      <c r="AG43" s="616"/>
      <c r="AH43" s="616"/>
      <c r="AI43" s="616"/>
      <c r="AJ43" s="616"/>
      <c r="AK43" s="616"/>
      <c r="AL43" s="211"/>
      <c r="AM43" s="615" t="str">
        <f t="shared" si="0"/>
        <v/>
      </c>
      <c r="AN43" s="615"/>
      <c r="AO43" s="616"/>
      <c r="AP43" s="616"/>
      <c r="AQ43" s="616"/>
      <c r="AR43" s="616"/>
      <c r="AS43" s="616"/>
      <c r="AT43" s="616"/>
      <c r="AU43" s="616"/>
      <c r="AV43" s="616"/>
      <c r="AW43" s="616"/>
      <c r="AX43" s="616"/>
      <c r="AY43" s="616"/>
      <c r="AZ43" s="616"/>
      <c r="BA43" s="616"/>
      <c r="BB43" s="616"/>
      <c r="BC43" s="616"/>
      <c r="BD43" s="211"/>
      <c r="BE43" s="615" t="str">
        <f t="shared" si="1"/>
        <v/>
      </c>
      <c r="BF43" s="615"/>
      <c r="BG43" s="616"/>
      <c r="BH43" s="616"/>
      <c r="BI43" s="616"/>
      <c r="BJ43" s="616"/>
      <c r="BK43" s="616"/>
      <c r="BL43" s="616"/>
      <c r="BM43" s="616"/>
      <c r="BN43" s="616"/>
      <c r="BO43" s="616"/>
      <c r="BP43" s="616"/>
      <c r="BQ43" s="616"/>
      <c r="BR43" s="616"/>
      <c r="BS43" s="616"/>
      <c r="BT43" s="616"/>
      <c r="BU43" s="616"/>
      <c r="BV43" s="211"/>
      <c r="BW43" s="615">
        <f t="shared" si="2"/>
        <v>21</v>
      </c>
      <c r="BX43" s="615"/>
      <c r="BY43" s="616" t="str">
        <f>IF('各会計、関係団体の財政状況及び健全化判断比率'!B77="","",'各会計、関係団体の財政状況及び健全化判断比率'!B77)</f>
        <v>富山県総合事務組合　一般会計</v>
      </c>
      <c r="BZ43" s="616"/>
      <c r="CA43" s="616"/>
      <c r="CB43" s="616"/>
      <c r="CC43" s="616"/>
      <c r="CD43" s="616"/>
      <c r="CE43" s="616"/>
      <c r="CF43" s="616"/>
      <c r="CG43" s="616"/>
      <c r="CH43" s="616"/>
      <c r="CI43" s="616"/>
      <c r="CJ43" s="616"/>
      <c r="CK43" s="616"/>
      <c r="CL43" s="616"/>
      <c r="CM43" s="616"/>
      <c r="CN43" s="211"/>
      <c r="CO43" s="615">
        <f t="shared" si="3"/>
        <v>31</v>
      </c>
      <c r="CP43" s="615"/>
      <c r="CQ43" s="616" t="str">
        <f>IF('各会計、関係団体の財政状況及び健全化判断比率'!BS16="","",'各会計、関係団体の財政状況及び健全化判断比率'!BS16)</f>
        <v>医王アローザ</v>
      </c>
      <c r="CR43" s="616"/>
      <c r="CS43" s="616"/>
      <c r="CT43" s="616"/>
      <c r="CU43" s="616"/>
      <c r="CV43" s="616"/>
      <c r="CW43" s="616"/>
      <c r="CX43" s="616"/>
      <c r="CY43" s="616"/>
      <c r="CZ43" s="616"/>
      <c r="DA43" s="616"/>
      <c r="DB43" s="616"/>
      <c r="DC43" s="616"/>
      <c r="DD43" s="616"/>
      <c r="DE43" s="616"/>
      <c r="DF43" s="208"/>
      <c r="DG43" s="617" t="str">
        <f>IF('各会計、関係団体の財政状況及び健全化判断比率'!BR16="","",'各会計、関係団体の財政状況及び健全化判断比率'!BR16)</f>
        <v/>
      </c>
      <c r="DH43" s="617"/>
      <c r="DI43" s="215"/>
      <c r="DJ43" s="183"/>
      <c r="DK43" s="183"/>
      <c r="DL43" s="183"/>
      <c r="DM43" s="183"/>
      <c r="DN43" s="183"/>
      <c r="DO43" s="183"/>
    </row>
    <row r="44" spans="1:119" ht="13.5" customHeight="1" thickBot="1" x14ac:dyDescent="0.2">
      <c r="A44" s="183"/>
      <c r="B44" s="216"/>
      <c r="C44" s="217"/>
      <c r="D44" s="217"/>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7"/>
      <c r="AY44" s="217"/>
      <c r="AZ44" s="217"/>
      <c r="BA44" s="217"/>
      <c r="BB44" s="217"/>
      <c r="BC44" s="217"/>
      <c r="BD44" s="217"/>
      <c r="BE44" s="217"/>
      <c r="BF44" s="217"/>
      <c r="BG44" s="217"/>
      <c r="BH44" s="217"/>
      <c r="BI44" s="217"/>
      <c r="BJ44" s="217"/>
      <c r="BK44" s="217"/>
      <c r="BL44" s="217"/>
      <c r="BM44" s="217"/>
      <c r="BN44" s="217"/>
      <c r="BO44" s="217"/>
      <c r="BP44" s="217"/>
      <c r="BQ44" s="217"/>
      <c r="BR44" s="217"/>
      <c r="BS44" s="217"/>
      <c r="BT44" s="217"/>
      <c r="BU44" s="217"/>
      <c r="BV44" s="217"/>
      <c r="BW44" s="217"/>
      <c r="BX44" s="217"/>
      <c r="BY44" s="217"/>
      <c r="BZ44" s="217"/>
      <c r="CA44" s="217"/>
      <c r="CB44" s="217"/>
      <c r="CC44" s="217"/>
      <c r="CD44" s="217"/>
      <c r="CE44" s="217"/>
      <c r="CF44" s="217"/>
      <c r="CG44" s="217"/>
      <c r="CH44" s="217"/>
      <c r="CI44" s="217"/>
      <c r="CJ44" s="217"/>
      <c r="CK44" s="217"/>
      <c r="CL44" s="217"/>
      <c r="CM44" s="217"/>
      <c r="CN44" s="217"/>
      <c r="CO44" s="217"/>
      <c r="CP44" s="217"/>
      <c r="CQ44" s="217"/>
      <c r="CR44" s="217"/>
      <c r="CS44" s="217"/>
      <c r="CT44" s="217"/>
      <c r="CU44" s="217"/>
      <c r="CV44" s="217"/>
      <c r="CW44" s="217"/>
      <c r="CX44" s="217"/>
      <c r="CY44" s="217"/>
      <c r="CZ44" s="217"/>
      <c r="DA44" s="217"/>
      <c r="DB44" s="217"/>
      <c r="DC44" s="217"/>
      <c r="DD44" s="217"/>
      <c r="DE44" s="217"/>
      <c r="DF44" s="217"/>
      <c r="DG44" s="217"/>
      <c r="DH44" s="217"/>
      <c r="DI44" s="218"/>
      <c r="DJ44" s="183"/>
      <c r="DK44" s="183"/>
      <c r="DL44" s="183"/>
      <c r="DM44" s="183"/>
      <c r="DN44" s="183"/>
      <c r="DO44" s="183"/>
    </row>
    <row r="45" spans="1:119" x14ac:dyDescent="0.15">
      <c r="A45" s="183"/>
      <c r="B45" s="183"/>
      <c r="C45" s="183"/>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3"/>
      <c r="AW45" s="183"/>
      <c r="AX45" s="183"/>
      <c r="AY45" s="183"/>
      <c r="AZ45" s="183"/>
      <c r="BA45" s="183"/>
      <c r="BB45" s="183"/>
      <c r="BC45" s="183"/>
      <c r="BD45" s="183"/>
      <c r="BE45" s="183"/>
      <c r="BF45" s="183"/>
      <c r="BG45" s="183"/>
      <c r="BH45" s="183"/>
      <c r="BI45" s="183"/>
      <c r="BJ45" s="183"/>
      <c r="BK45" s="183"/>
      <c r="BL45" s="183"/>
      <c r="BM45" s="183"/>
      <c r="BN45" s="183"/>
      <c r="BO45" s="183"/>
      <c r="BP45" s="183"/>
      <c r="BQ45" s="183"/>
      <c r="BR45" s="183"/>
      <c r="BS45" s="183"/>
      <c r="BT45" s="183"/>
      <c r="BU45" s="183"/>
      <c r="BV45" s="183"/>
      <c r="BW45" s="183"/>
      <c r="BX45" s="183"/>
      <c r="BY45" s="183"/>
      <c r="BZ45" s="183"/>
      <c r="CA45" s="183"/>
      <c r="CB45" s="183"/>
      <c r="CC45" s="183"/>
      <c r="CD45" s="183"/>
      <c r="CE45" s="183"/>
      <c r="CF45" s="183"/>
      <c r="CG45" s="183"/>
      <c r="CH45" s="183"/>
      <c r="CI45" s="183"/>
      <c r="CJ45" s="183"/>
      <c r="CK45" s="183"/>
      <c r="CL45" s="183"/>
      <c r="CM45" s="183"/>
      <c r="CN45" s="183"/>
      <c r="CO45" s="183"/>
      <c r="CP45" s="183"/>
      <c r="CQ45" s="183"/>
      <c r="CR45" s="183"/>
      <c r="CS45" s="183"/>
      <c r="CT45" s="183"/>
      <c r="CU45" s="183"/>
      <c r="CV45" s="183"/>
      <c r="CW45" s="183"/>
      <c r="CX45" s="183"/>
      <c r="CY45" s="183"/>
      <c r="CZ45" s="183"/>
      <c r="DA45" s="183"/>
      <c r="DB45" s="183"/>
      <c r="DC45" s="183"/>
      <c r="DD45" s="183"/>
      <c r="DE45" s="183"/>
      <c r="DF45" s="183"/>
      <c r="DG45" s="183"/>
      <c r="DH45" s="183"/>
      <c r="DI45" s="183"/>
      <c r="DJ45" s="183"/>
      <c r="DK45" s="183"/>
      <c r="DL45" s="183"/>
      <c r="DM45" s="183"/>
      <c r="DN45" s="183"/>
      <c r="DO45" s="183"/>
    </row>
    <row r="46" spans="1:119" x14ac:dyDescent="0.15">
      <c r="B46" s="183" t="s">
        <v>204</v>
      </c>
      <c r="C46" s="183"/>
      <c r="D46" s="183"/>
      <c r="E46" s="183" t="s">
        <v>205</v>
      </c>
      <c r="F46" s="183"/>
      <c r="G46" s="183"/>
      <c r="H46" s="183"/>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83"/>
      <c r="AM46" s="183"/>
      <c r="AN46" s="183"/>
      <c r="AO46" s="183"/>
      <c r="AP46" s="183"/>
      <c r="AQ46" s="183"/>
      <c r="AR46" s="183"/>
      <c r="AS46" s="183"/>
      <c r="AT46" s="183"/>
      <c r="AU46" s="183"/>
      <c r="AV46" s="183"/>
      <c r="AW46" s="183"/>
      <c r="AX46" s="183"/>
      <c r="AY46" s="183"/>
      <c r="AZ46" s="183"/>
      <c r="BA46" s="183"/>
      <c r="BB46" s="183"/>
      <c r="BC46" s="183"/>
      <c r="BD46" s="183"/>
      <c r="BE46" s="183"/>
      <c r="BF46" s="183"/>
      <c r="BG46" s="183"/>
      <c r="BH46" s="183"/>
      <c r="BI46" s="183"/>
      <c r="BJ46" s="183"/>
      <c r="BK46" s="183"/>
      <c r="BL46" s="183"/>
      <c r="BM46" s="183"/>
      <c r="BN46" s="183"/>
      <c r="BO46" s="183"/>
      <c r="BP46" s="183"/>
      <c r="BQ46" s="183"/>
      <c r="BR46" s="183"/>
      <c r="BS46" s="183"/>
      <c r="BT46" s="183"/>
      <c r="BU46" s="183"/>
      <c r="BV46" s="183"/>
      <c r="BW46" s="183"/>
      <c r="BX46" s="183"/>
      <c r="BY46" s="183"/>
      <c r="BZ46" s="183"/>
      <c r="CA46" s="183"/>
      <c r="CB46" s="183"/>
      <c r="CC46" s="183"/>
      <c r="CD46" s="183"/>
      <c r="CE46" s="183"/>
      <c r="CF46" s="183"/>
      <c r="CG46" s="183"/>
      <c r="CH46" s="183"/>
      <c r="CI46" s="183"/>
      <c r="CJ46" s="183"/>
      <c r="CK46" s="183"/>
      <c r="CL46" s="183"/>
      <c r="CM46" s="183"/>
      <c r="CN46" s="183"/>
      <c r="CO46" s="183"/>
      <c r="CP46" s="183"/>
      <c r="CQ46" s="183"/>
      <c r="CR46" s="183"/>
      <c r="CS46" s="183"/>
      <c r="CT46" s="183"/>
      <c r="CU46" s="183"/>
      <c r="CV46" s="183"/>
      <c r="CW46" s="183"/>
      <c r="CX46" s="183"/>
      <c r="CY46" s="183"/>
      <c r="CZ46" s="183"/>
      <c r="DA46" s="183"/>
      <c r="DB46" s="183"/>
      <c r="DC46" s="183"/>
      <c r="DD46" s="183"/>
      <c r="DE46" s="183"/>
      <c r="DF46" s="183"/>
      <c r="DG46" s="183"/>
      <c r="DH46" s="183"/>
      <c r="DI46" s="183"/>
    </row>
    <row r="47" spans="1:119" x14ac:dyDescent="0.15">
      <c r="B47" s="183"/>
      <c r="C47" s="183"/>
      <c r="D47" s="183"/>
      <c r="E47" s="183" t="s">
        <v>206</v>
      </c>
      <c r="F47" s="183"/>
      <c r="G47" s="183"/>
      <c r="H47" s="183"/>
      <c r="I47" s="183"/>
      <c r="J47" s="183"/>
      <c r="K47" s="183"/>
      <c r="L47" s="183"/>
      <c r="M47" s="183"/>
      <c r="N47" s="183"/>
      <c r="O47" s="183"/>
      <c r="P47" s="183"/>
      <c r="Q47" s="183"/>
      <c r="R47" s="183"/>
      <c r="S47" s="183"/>
      <c r="T47" s="183"/>
      <c r="U47" s="183"/>
      <c r="V47" s="183"/>
      <c r="W47" s="183"/>
      <c r="X47" s="183"/>
      <c r="Y47" s="183"/>
      <c r="Z47" s="183"/>
      <c r="AA47" s="183"/>
      <c r="AB47" s="183"/>
      <c r="AC47" s="183"/>
      <c r="AD47" s="183"/>
      <c r="AE47" s="183"/>
      <c r="AF47" s="183"/>
      <c r="AG47" s="183"/>
      <c r="AH47" s="183"/>
      <c r="AI47" s="183"/>
      <c r="AJ47" s="183"/>
      <c r="AK47" s="183"/>
      <c r="AL47" s="183"/>
      <c r="AM47" s="183"/>
      <c r="AN47" s="183"/>
      <c r="AO47" s="183"/>
      <c r="AP47" s="183"/>
      <c r="AQ47" s="183"/>
      <c r="AR47" s="183"/>
      <c r="AS47" s="183"/>
      <c r="AT47" s="183"/>
      <c r="AU47" s="183"/>
      <c r="AV47" s="183"/>
      <c r="AW47" s="183"/>
      <c r="AX47" s="183"/>
      <c r="AY47" s="183"/>
      <c r="AZ47" s="183"/>
      <c r="BA47" s="183"/>
      <c r="BB47" s="183"/>
      <c r="BC47" s="183"/>
      <c r="BD47" s="183"/>
      <c r="BE47" s="183"/>
      <c r="BF47" s="183"/>
      <c r="BG47" s="183"/>
      <c r="BH47" s="183"/>
      <c r="BI47" s="183"/>
      <c r="BJ47" s="183"/>
      <c r="BK47" s="183"/>
      <c r="BL47" s="183"/>
      <c r="BM47" s="183"/>
      <c r="BN47" s="183"/>
      <c r="BO47" s="183"/>
      <c r="BP47" s="183"/>
      <c r="BQ47" s="183"/>
      <c r="BR47" s="183"/>
      <c r="BS47" s="183"/>
      <c r="BT47" s="183"/>
      <c r="BU47" s="183"/>
      <c r="BV47" s="183"/>
      <c r="BW47" s="183"/>
      <c r="BX47" s="183"/>
      <c r="BY47" s="183"/>
      <c r="BZ47" s="183"/>
      <c r="CA47" s="183"/>
      <c r="CB47" s="183"/>
      <c r="CC47" s="183"/>
      <c r="CD47" s="183"/>
      <c r="CE47" s="183"/>
      <c r="CF47" s="183"/>
      <c r="CG47" s="183"/>
      <c r="CH47" s="183"/>
      <c r="CI47" s="183"/>
      <c r="CJ47" s="183"/>
      <c r="CK47" s="183"/>
      <c r="CL47" s="183"/>
      <c r="CM47" s="183"/>
      <c r="CN47" s="183"/>
      <c r="CO47" s="183"/>
      <c r="CP47" s="183"/>
      <c r="CQ47" s="183"/>
      <c r="CR47" s="183"/>
      <c r="CS47" s="183"/>
      <c r="CT47" s="183"/>
      <c r="CU47" s="183"/>
      <c r="CV47" s="183"/>
      <c r="CW47" s="183"/>
      <c r="CX47" s="183"/>
      <c r="CY47" s="183"/>
      <c r="CZ47" s="183"/>
      <c r="DA47" s="183"/>
      <c r="DB47" s="183"/>
      <c r="DC47" s="183"/>
      <c r="DD47" s="183"/>
      <c r="DE47" s="183"/>
      <c r="DF47" s="183"/>
      <c r="DG47" s="183"/>
      <c r="DH47" s="183"/>
      <c r="DI47" s="183"/>
    </row>
    <row r="48" spans="1:119" x14ac:dyDescent="0.15">
      <c r="B48" s="183"/>
      <c r="C48" s="183"/>
      <c r="D48" s="183"/>
      <c r="E48" s="183" t="s">
        <v>207</v>
      </c>
      <c r="F48" s="183"/>
      <c r="G48" s="183"/>
      <c r="H48" s="183"/>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3"/>
      <c r="AF48" s="183"/>
      <c r="AG48" s="183"/>
      <c r="AH48" s="183"/>
      <c r="AI48" s="183"/>
      <c r="AJ48" s="183"/>
      <c r="AK48" s="183"/>
      <c r="AL48" s="183"/>
      <c r="AM48" s="183"/>
      <c r="AN48" s="183"/>
      <c r="AO48" s="183"/>
      <c r="AP48" s="183"/>
      <c r="AQ48" s="183"/>
      <c r="AR48" s="183"/>
      <c r="AS48" s="183"/>
      <c r="AT48" s="183"/>
      <c r="AU48" s="183"/>
      <c r="AV48" s="183"/>
      <c r="AW48" s="183"/>
      <c r="AX48" s="183"/>
      <c r="AY48" s="183"/>
      <c r="AZ48" s="183"/>
      <c r="BA48" s="183"/>
      <c r="BB48" s="183"/>
      <c r="BC48" s="183"/>
      <c r="BD48" s="183"/>
      <c r="BE48" s="183"/>
      <c r="BF48" s="183"/>
      <c r="BG48" s="183"/>
      <c r="BH48" s="183"/>
      <c r="BI48" s="183"/>
      <c r="BJ48" s="183"/>
      <c r="BK48" s="183"/>
      <c r="BL48" s="183"/>
      <c r="BM48" s="183"/>
      <c r="BN48" s="183"/>
      <c r="BO48" s="183"/>
      <c r="BP48" s="183"/>
      <c r="BQ48" s="183"/>
      <c r="BR48" s="183"/>
      <c r="BS48" s="183"/>
      <c r="BT48" s="183"/>
      <c r="BU48" s="183"/>
      <c r="BV48" s="183"/>
      <c r="BW48" s="183"/>
      <c r="BX48" s="183"/>
      <c r="BY48" s="183"/>
      <c r="BZ48" s="183"/>
      <c r="CA48" s="183"/>
      <c r="CB48" s="183"/>
      <c r="CC48" s="183"/>
      <c r="CD48" s="183"/>
      <c r="CE48" s="183"/>
      <c r="CF48" s="183"/>
      <c r="CG48" s="183"/>
      <c r="CH48" s="183"/>
      <c r="CI48" s="183"/>
      <c r="CJ48" s="183"/>
      <c r="CK48" s="183"/>
      <c r="CL48" s="183"/>
      <c r="CM48" s="183"/>
      <c r="CN48" s="183"/>
      <c r="CO48" s="183"/>
      <c r="CP48" s="183"/>
      <c r="CQ48" s="183"/>
      <c r="CR48" s="183"/>
      <c r="CS48" s="183"/>
      <c r="CT48" s="183"/>
      <c r="CU48" s="183"/>
      <c r="CV48" s="183"/>
      <c r="CW48" s="183"/>
      <c r="CX48" s="183"/>
      <c r="CY48" s="183"/>
      <c r="CZ48" s="183"/>
      <c r="DA48" s="183"/>
      <c r="DB48" s="183"/>
      <c r="DC48" s="183"/>
      <c r="DD48" s="183"/>
      <c r="DE48" s="183"/>
      <c r="DF48" s="183"/>
      <c r="DG48" s="183"/>
      <c r="DH48" s="183"/>
      <c r="DI48" s="183"/>
    </row>
    <row r="49" spans="5:5" x14ac:dyDescent="0.15">
      <c r="E49" s="219" t="s">
        <v>208</v>
      </c>
    </row>
    <row r="50" spans="5:5" x14ac:dyDescent="0.15">
      <c r="E50" s="185" t="s">
        <v>209</v>
      </c>
    </row>
    <row r="51" spans="5:5" x14ac:dyDescent="0.15">
      <c r="E51" s="185" t="s">
        <v>210</v>
      </c>
    </row>
    <row r="52" spans="5:5" x14ac:dyDescent="0.15">
      <c r="E52" s="185" t="s">
        <v>211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Yuu2x0kzZdc2uQUQwOh90jWH2Sr7y55pmKaOXG1TXvYOGAxirp/fWfJR76lPX5r8CO2rfx51DyZYjKKkpdmRiw==" saltValue="523SdnEhOihdafCppALa9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08" t="s">
        <v>560</v>
      </c>
      <c r="D34" s="1208"/>
      <c r="E34" s="1209"/>
      <c r="F34" s="32">
        <v>6.78</v>
      </c>
      <c r="G34" s="33">
        <v>7.89</v>
      </c>
      <c r="H34" s="33">
        <v>9.23</v>
      </c>
      <c r="I34" s="33">
        <v>9.61</v>
      </c>
      <c r="J34" s="34">
        <v>11.11</v>
      </c>
      <c r="K34" s="22"/>
      <c r="L34" s="22"/>
      <c r="M34" s="22"/>
      <c r="N34" s="22"/>
      <c r="O34" s="22"/>
      <c r="P34" s="22"/>
    </row>
    <row r="35" spans="1:16" ht="39" customHeight="1" x14ac:dyDescent="0.15">
      <c r="A35" s="22"/>
      <c r="B35" s="35"/>
      <c r="C35" s="1202" t="s">
        <v>561</v>
      </c>
      <c r="D35" s="1203"/>
      <c r="E35" s="1204"/>
      <c r="F35" s="36">
        <v>5.13</v>
      </c>
      <c r="G35" s="37">
        <v>5.73</v>
      </c>
      <c r="H35" s="37">
        <v>6.54</v>
      </c>
      <c r="I35" s="37">
        <v>7.5</v>
      </c>
      <c r="J35" s="38">
        <v>8.4600000000000009</v>
      </c>
      <c r="K35" s="22"/>
      <c r="L35" s="22"/>
      <c r="M35" s="22"/>
      <c r="N35" s="22"/>
      <c r="O35" s="22"/>
      <c r="P35" s="22"/>
    </row>
    <row r="36" spans="1:16" ht="39" customHeight="1" x14ac:dyDescent="0.15">
      <c r="A36" s="22"/>
      <c r="B36" s="35"/>
      <c r="C36" s="1202" t="s">
        <v>562</v>
      </c>
      <c r="D36" s="1203"/>
      <c r="E36" s="1204"/>
      <c r="F36" s="36">
        <v>7.41</v>
      </c>
      <c r="G36" s="37">
        <v>9.11</v>
      </c>
      <c r="H36" s="37">
        <v>7.24</v>
      </c>
      <c r="I36" s="37">
        <v>7.14</v>
      </c>
      <c r="J36" s="38">
        <v>8.4600000000000009</v>
      </c>
      <c r="K36" s="22"/>
      <c r="L36" s="22"/>
      <c r="M36" s="22"/>
      <c r="N36" s="22"/>
      <c r="O36" s="22"/>
      <c r="P36" s="22"/>
    </row>
    <row r="37" spans="1:16" ht="39" customHeight="1" x14ac:dyDescent="0.15">
      <c r="A37" s="22"/>
      <c r="B37" s="35"/>
      <c r="C37" s="1202" t="s">
        <v>563</v>
      </c>
      <c r="D37" s="1203"/>
      <c r="E37" s="1204"/>
      <c r="F37" s="36">
        <v>3.95</v>
      </c>
      <c r="G37" s="37">
        <v>4.1399999999999997</v>
      </c>
      <c r="H37" s="37">
        <v>3.17</v>
      </c>
      <c r="I37" s="37">
        <v>1.93</v>
      </c>
      <c r="J37" s="38">
        <v>0.91</v>
      </c>
      <c r="K37" s="22"/>
      <c r="L37" s="22"/>
      <c r="M37" s="22"/>
      <c r="N37" s="22"/>
      <c r="O37" s="22"/>
      <c r="P37" s="22"/>
    </row>
    <row r="38" spans="1:16" ht="39" customHeight="1" x14ac:dyDescent="0.15">
      <c r="A38" s="22"/>
      <c r="B38" s="35"/>
      <c r="C38" s="1202" t="s">
        <v>564</v>
      </c>
      <c r="D38" s="1203"/>
      <c r="E38" s="1204"/>
      <c r="F38" s="36">
        <v>1.8</v>
      </c>
      <c r="G38" s="37">
        <v>0.85</v>
      </c>
      <c r="H38" s="37">
        <v>1.23</v>
      </c>
      <c r="I38" s="37">
        <v>0.98</v>
      </c>
      <c r="J38" s="38">
        <v>0.41</v>
      </c>
      <c r="K38" s="22"/>
      <c r="L38" s="22"/>
      <c r="M38" s="22"/>
      <c r="N38" s="22"/>
      <c r="O38" s="22"/>
      <c r="P38" s="22"/>
    </row>
    <row r="39" spans="1:16" ht="39" customHeight="1" x14ac:dyDescent="0.15">
      <c r="A39" s="22"/>
      <c r="B39" s="35"/>
      <c r="C39" s="1202" t="s">
        <v>565</v>
      </c>
      <c r="D39" s="1203"/>
      <c r="E39" s="1204"/>
      <c r="F39" s="36">
        <v>0.13</v>
      </c>
      <c r="G39" s="37">
        <v>0.15</v>
      </c>
      <c r="H39" s="37">
        <v>0.16</v>
      </c>
      <c r="I39" s="37">
        <v>0.15</v>
      </c>
      <c r="J39" s="38">
        <v>0.12</v>
      </c>
      <c r="K39" s="22"/>
      <c r="L39" s="22"/>
      <c r="M39" s="22"/>
      <c r="N39" s="22"/>
      <c r="O39" s="22"/>
      <c r="P39" s="22"/>
    </row>
    <row r="40" spans="1:16" ht="39" customHeight="1" x14ac:dyDescent="0.15">
      <c r="A40" s="22"/>
      <c r="B40" s="35"/>
      <c r="C40" s="1202" t="s">
        <v>566</v>
      </c>
      <c r="D40" s="1203"/>
      <c r="E40" s="1204"/>
      <c r="F40" s="36">
        <v>0.04</v>
      </c>
      <c r="G40" s="37">
        <v>0.05</v>
      </c>
      <c r="H40" s="37">
        <v>7.0000000000000007E-2</v>
      </c>
      <c r="I40" s="37">
        <v>0.09</v>
      </c>
      <c r="J40" s="38">
        <v>0.1</v>
      </c>
      <c r="K40" s="22"/>
      <c r="L40" s="22"/>
      <c r="M40" s="22"/>
      <c r="N40" s="22"/>
      <c r="O40" s="22"/>
      <c r="P40" s="22"/>
    </row>
    <row r="41" spans="1:16" ht="39" customHeight="1" x14ac:dyDescent="0.15">
      <c r="A41" s="22"/>
      <c r="B41" s="35"/>
      <c r="C41" s="1202" t="s">
        <v>567</v>
      </c>
      <c r="D41" s="1203"/>
      <c r="E41" s="1204"/>
      <c r="F41" s="36">
        <v>7.0000000000000007E-2</v>
      </c>
      <c r="G41" s="37">
        <v>0.03</v>
      </c>
      <c r="H41" s="37">
        <v>7.0000000000000007E-2</v>
      </c>
      <c r="I41" s="37">
        <v>0.04</v>
      </c>
      <c r="J41" s="38">
        <v>0.06</v>
      </c>
      <c r="K41" s="22"/>
      <c r="L41" s="22"/>
      <c r="M41" s="22"/>
      <c r="N41" s="22"/>
      <c r="O41" s="22"/>
      <c r="P41" s="22"/>
    </row>
    <row r="42" spans="1:16" ht="39" customHeight="1" x14ac:dyDescent="0.15">
      <c r="A42" s="22"/>
      <c r="B42" s="39"/>
      <c r="C42" s="1202" t="s">
        <v>568</v>
      </c>
      <c r="D42" s="1203"/>
      <c r="E42" s="1204"/>
      <c r="F42" s="36" t="s">
        <v>513</v>
      </c>
      <c r="G42" s="37" t="s">
        <v>513</v>
      </c>
      <c r="H42" s="37" t="s">
        <v>513</v>
      </c>
      <c r="I42" s="37" t="s">
        <v>513</v>
      </c>
      <c r="J42" s="38" t="s">
        <v>513</v>
      </c>
      <c r="K42" s="22"/>
      <c r="L42" s="22"/>
      <c r="M42" s="22"/>
      <c r="N42" s="22"/>
      <c r="O42" s="22"/>
      <c r="P42" s="22"/>
    </row>
    <row r="43" spans="1:16" ht="39" customHeight="1" thickBot="1" x14ac:dyDescent="0.2">
      <c r="A43" s="22"/>
      <c r="B43" s="40"/>
      <c r="C43" s="1205" t="s">
        <v>569</v>
      </c>
      <c r="D43" s="1206"/>
      <c r="E43" s="1207"/>
      <c r="F43" s="41">
        <v>7.0000000000000007E-2</v>
      </c>
      <c r="G43" s="42">
        <v>0.05</v>
      </c>
      <c r="H43" s="42">
        <v>0.03</v>
      </c>
      <c r="I43" s="42">
        <v>0.03</v>
      </c>
      <c r="J43" s="43">
        <v>0.04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j0sOQUHh5ehCYrwFXx7NI8qNem+L45PisRDFyN9SZz6TAXxmEWpEgGATnTApn8ZAloEp2vI6Ygxli6BC1iA1A==" saltValue="J2Xpo6fCdKWgtnotANg7P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10" t="s">
        <v>11</v>
      </c>
      <c r="C45" s="1211"/>
      <c r="D45" s="58"/>
      <c r="E45" s="1216" t="s">
        <v>12</v>
      </c>
      <c r="F45" s="1216"/>
      <c r="G45" s="1216"/>
      <c r="H45" s="1216"/>
      <c r="I45" s="1216"/>
      <c r="J45" s="1217"/>
      <c r="K45" s="59">
        <v>4678</v>
      </c>
      <c r="L45" s="60">
        <v>4266</v>
      </c>
      <c r="M45" s="60">
        <v>4203</v>
      </c>
      <c r="N45" s="60">
        <v>4215</v>
      </c>
      <c r="O45" s="61">
        <v>4286</v>
      </c>
      <c r="P45" s="48"/>
      <c r="Q45" s="48"/>
      <c r="R45" s="48"/>
      <c r="S45" s="48"/>
      <c r="T45" s="48"/>
      <c r="U45" s="48"/>
    </row>
    <row r="46" spans="1:21" ht="30.75" customHeight="1" x14ac:dyDescent="0.15">
      <c r="A46" s="48"/>
      <c r="B46" s="1212"/>
      <c r="C46" s="1213"/>
      <c r="D46" s="62"/>
      <c r="E46" s="1218" t="s">
        <v>13</v>
      </c>
      <c r="F46" s="1218"/>
      <c r="G46" s="1218"/>
      <c r="H46" s="1218"/>
      <c r="I46" s="1218"/>
      <c r="J46" s="1219"/>
      <c r="K46" s="63" t="s">
        <v>513</v>
      </c>
      <c r="L46" s="64" t="s">
        <v>513</v>
      </c>
      <c r="M46" s="64" t="s">
        <v>513</v>
      </c>
      <c r="N46" s="64" t="s">
        <v>513</v>
      </c>
      <c r="O46" s="65" t="s">
        <v>513</v>
      </c>
      <c r="P46" s="48"/>
      <c r="Q46" s="48"/>
      <c r="R46" s="48"/>
      <c r="S46" s="48"/>
      <c r="T46" s="48"/>
      <c r="U46" s="48"/>
    </row>
    <row r="47" spans="1:21" ht="30.75" customHeight="1" x14ac:dyDescent="0.15">
      <c r="A47" s="48"/>
      <c r="B47" s="1212"/>
      <c r="C47" s="1213"/>
      <c r="D47" s="62"/>
      <c r="E47" s="1218" t="s">
        <v>14</v>
      </c>
      <c r="F47" s="1218"/>
      <c r="G47" s="1218"/>
      <c r="H47" s="1218"/>
      <c r="I47" s="1218"/>
      <c r="J47" s="1219"/>
      <c r="K47" s="63" t="s">
        <v>513</v>
      </c>
      <c r="L47" s="64" t="s">
        <v>513</v>
      </c>
      <c r="M47" s="64" t="s">
        <v>513</v>
      </c>
      <c r="N47" s="64" t="s">
        <v>513</v>
      </c>
      <c r="O47" s="65" t="s">
        <v>513</v>
      </c>
      <c r="P47" s="48"/>
      <c r="Q47" s="48"/>
      <c r="R47" s="48"/>
      <c r="S47" s="48"/>
      <c r="T47" s="48"/>
      <c r="U47" s="48"/>
    </row>
    <row r="48" spans="1:21" ht="30.75" customHeight="1" x14ac:dyDescent="0.15">
      <c r="A48" s="48"/>
      <c r="B48" s="1212"/>
      <c r="C48" s="1213"/>
      <c r="D48" s="62"/>
      <c r="E48" s="1218" t="s">
        <v>15</v>
      </c>
      <c r="F48" s="1218"/>
      <c r="G48" s="1218"/>
      <c r="H48" s="1218"/>
      <c r="I48" s="1218"/>
      <c r="J48" s="1219"/>
      <c r="K48" s="63">
        <v>2340</v>
      </c>
      <c r="L48" s="64">
        <v>2364</v>
      </c>
      <c r="M48" s="64">
        <v>2073</v>
      </c>
      <c r="N48" s="64">
        <v>2166</v>
      </c>
      <c r="O48" s="65">
        <v>2122</v>
      </c>
      <c r="P48" s="48"/>
      <c r="Q48" s="48"/>
      <c r="R48" s="48"/>
      <c r="S48" s="48"/>
      <c r="T48" s="48"/>
      <c r="U48" s="48"/>
    </row>
    <row r="49" spans="1:21" ht="30.75" customHeight="1" x14ac:dyDescent="0.15">
      <c r="A49" s="48"/>
      <c r="B49" s="1212"/>
      <c r="C49" s="1213"/>
      <c r="D49" s="62"/>
      <c r="E49" s="1218" t="s">
        <v>16</v>
      </c>
      <c r="F49" s="1218"/>
      <c r="G49" s="1218"/>
      <c r="H49" s="1218"/>
      <c r="I49" s="1218"/>
      <c r="J49" s="1219"/>
      <c r="K49" s="63">
        <v>192</v>
      </c>
      <c r="L49" s="64">
        <v>83</v>
      </c>
      <c r="M49" s="64">
        <v>90</v>
      </c>
      <c r="N49" s="64">
        <v>84</v>
      </c>
      <c r="O49" s="65">
        <v>86</v>
      </c>
      <c r="P49" s="48"/>
      <c r="Q49" s="48"/>
      <c r="R49" s="48"/>
      <c r="S49" s="48"/>
      <c r="T49" s="48"/>
      <c r="U49" s="48"/>
    </row>
    <row r="50" spans="1:21" ht="30.75" customHeight="1" x14ac:dyDescent="0.15">
      <c r="A50" s="48"/>
      <c r="B50" s="1212"/>
      <c r="C50" s="1213"/>
      <c r="D50" s="62"/>
      <c r="E50" s="1218" t="s">
        <v>17</v>
      </c>
      <c r="F50" s="1218"/>
      <c r="G50" s="1218"/>
      <c r="H50" s="1218"/>
      <c r="I50" s="1218"/>
      <c r="J50" s="1219"/>
      <c r="K50" s="63">
        <v>55</v>
      </c>
      <c r="L50" s="64">
        <v>51</v>
      </c>
      <c r="M50" s="64">
        <v>49</v>
      </c>
      <c r="N50" s="64">
        <v>49</v>
      </c>
      <c r="O50" s="65">
        <v>39</v>
      </c>
      <c r="P50" s="48"/>
      <c r="Q50" s="48"/>
      <c r="R50" s="48"/>
      <c r="S50" s="48"/>
      <c r="T50" s="48"/>
      <c r="U50" s="48"/>
    </row>
    <row r="51" spans="1:21" ht="30.75" customHeight="1" x14ac:dyDescent="0.15">
      <c r="A51" s="48"/>
      <c r="B51" s="1214"/>
      <c r="C51" s="1215"/>
      <c r="D51" s="66"/>
      <c r="E51" s="1218" t="s">
        <v>18</v>
      </c>
      <c r="F51" s="1218"/>
      <c r="G51" s="1218"/>
      <c r="H51" s="1218"/>
      <c r="I51" s="1218"/>
      <c r="J51" s="1219"/>
      <c r="K51" s="63">
        <v>1</v>
      </c>
      <c r="L51" s="64">
        <v>1</v>
      </c>
      <c r="M51" s="64" t="s">
        <v>513</v>
      </c>
      <c r="N51" s="64">
        <v>0</v>
      </c>
      <c r="O51" s="65">
        <v>0</v>
      </c>
      <c r="P51" s="48"/>
      <c r="Q51" s="48"/>
      <c r="R51" s="48"/>
      <c r="S51" s="48"/>
      <c r="T51" s="48"/>
      <c r="U51" s="48"/>
    </row>
    <row r="52" spans="1:21" ht="30.75" customHeight="1" x14ac:dyDescent="0.15">
      <c r="A52" s="48"/>
      <c r="B52" s="1220" t="s">
        <v>19</v>
      </c>
      <c r="C52" s="1221"/>
      <c r="D52" s="66"/>
      <c r="E52" s="1218" t="s">
        <v>20</v>
      </c>
      <c r="F52" s="1218"/>
      <c r="G52" s="1218"/>
      <c r="H52" s="1218"/>
      <c r="I52" s="1218"/>
      <c r="J52" s="1219"/>
      <c r="K52" s="63">
        <v>6173</v>
      </c>
      <c r="L52" s="64">
        <v>5967</v>
      </c>
      <c r="M52" s="64">
        <v>5918</v>
      </c>
      <c r="N52" s="64">
        <v>5892</v>
      </c>
      <c r="O52" s="65">
        <v>5914</v>
      </c>
      <c r="P52" s="48"/>
      <c r="Q52" s="48"/>
      <c r="R52" s="48"/>
      <c r="S52" s="48"/>
      <c r="T52" s="48"/>
      <c r="U52" s="48"/>
    </row>
    <row r="53" spans="1:21" ht="30.75" customHeight="1" thickBot="1" x14ac:dyDescent="0.2">
      <c r="A53" s="48"/>
      <c r="B53" s="1222" t="s">
        <v>21</v>
      </c>
      <c r="C53" s="1223"/>
      <c r="D53" s="67"/>
      <c r="E53" s="1224" t="s">
        <v>22</v>
      </c>
      <c r="F53" s="1224"/>
      <c r="G53" s="1224"/>
      <c r="H53" s="1224"/>
      <c r="I53" s="1224"/>
      <c r="J53" s="1225"/>
      <c r="K53" s="68">
        <v>1093</v>
      </c>
      <c r="L53" s="69">
        <v>798</v>
      </c>
      <c r="M53" s="69">
        <v>497</v>
      </c>
      <c r="N53" s="69">
        <v>622</v>
      </c>
      <c r="O53" s="70">
        <v>619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570</v>
      </c>
      <c r="L56" s="80" t="s">
        <v>571</v>
      </c>
      <c r="M56" s="80" t="s">
        <v>572</v>
      </c>
      <c r="N56" s="80" t="s">
        <v>573</v>
      </c>
      <c r="O56" s="81" t="s">
        <v>574</v>
      </c>
      <c r="P56" s="48"/>
      <c r="Q56" s="48"/>
      <c r="R56" s="48"/>
      <c r="S56" s="48"/>
      <c r="T56" s="48"/>
      <c r="U56" s="48"/>
    </row>
    <row r="57" spans="1:21" ht="31.5" customHeight="1" x14ac:dyDescent="0.15">
      <c r="B57" s="1226" t="s">
        <v>25</v>
      </c>
      <c r="C57" s="1227"/>
      <c r="D57" s="1230" t="s">
        <v>26</v>
      </c>
      <c r="E57" s="1231"/>
      <c r="F57" s="1231"/>
      <c r="G57" s="1231"/>
      <c r="H57" s="1231"/>
      <c r="I57" s="1231"/>
      <c r="J57" s="1232"/>
      <c r="K57" s="82" t="s">
        <v>603</v>
      </c>
      <c r="L57" s="83" t="s">
        <v>603</v>
      </c>
      <c r="M57" s="83" t="s">
        <v>603</v>
      </c>
      <c r="N57" s="83" t="s">
        <v>603</v>
      </c>
      <c r="O57" s="84" t="s">
        <v>603</v>
      </c>
    </row>
    <row r="58" spans="1:21" ht="31.5" customHeight="1" thickBot="1" x14ac:dyDescent="0.2">
      <c r="B58" s="1228"/>
      <c r="C58" s="1229"/>
      <c r="D58" s="1233" t="s">
        <v>27</v>
      </c>
      <c r="E58" s="1234"/>
      <c r="F58" s="1234"/>
      <c r="G58" s="1234"/>
      <c r="H58" s="1234"/>
      <c r="I58" s="1234"/>
      <c r="J58" s="1235"/>
      <c r="K58" s="85" t="s">
        <v>603</v>
      </c>
      <c r="L58" s="86" t="s">
        <v>603</v>
      </c>
      <c r="M58" s="86" t="s">
        <v>603</v>
      </c>
      <c r="N58" s="86" t="s">
        <v>603</v>
      </c>
      <c r="O58" s="87" t="s">
        <v>603</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Y0Ro4R/EKr2jsTfdWgwlbAo62Yf3BCBmPI06W8riLqRAaCQEKKfxTxcjpmxx94Wy+n+F7Xjoo9Gtw9O7m8LFA==" saltValue="3bxbeHwE20ozepsPjsFje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554</v>
      </c>
      <c r="J40" s="99" t="s">
        <v>555</v>
      </c>
      <c r="K40" s="99" t="s">
        <v>556</v>
      </c>
      <c r="L40" s="99" t="s">
        <v>557</v>
      </c>
      <c r="M40" s="100" t="s">
        <v>558</v>
      </c>
    </row>
    <row r="41" spans="2:13" ht="27.75" customHeight="1" x14ac:dyDescent="0.15">
      <c r="B41" s="1236" t="s">
        <v>30</v>
      </c>
      <c r="C41" s="1237"/>
      <c r="D41" s="101"/>
      <c r="E41" s="1242" t="s">
        <v>31</v>
      </c>
      <c r="F41" s="1242"/>
      <c r="G41" s="1242"/>
      <c r="H41" s="1243"/>
      <c r="I41" s="102">
        <v>44133</v>
      </c>
      <c r="J41" s="103">
        <v>44821</v>
      </c>
      <c r="K41" s="103">
        <v>46400</v>
      </c>
      <c r="L41" s="103">
        <v>44758</v>
      </c>
      <c r="M41" s="104">
        <v>43493</v>
      </c>
    </row>
    <row r="42" spans="2:13" ht="27.75" customHeight="1" x14ac:dyDescent="0.15">
      <c r="B42" s="1238"/>
      <c r="C42" s="1239"/>
      <c r="D42" s="105"/>
      <c r="E42" s="1244" t="s">
        <v>32</v>
      </c>
      <c r="F42" s="1244"/>
      <c r="G42" s="1244"/>
      <c r="H42" s="1245"/>
      <c r="I42" s="106">
        <v>294</v>
      </c>
      <c r="J42" s="107">
        <v>249</v>
      </c>
      <c r="K42" s="107">
        <v>205</v>
      </c>
      <c r="L42" s="107">
        <v>161</v>
      </c>
      <c r="M42" s="108">
        <v>128</v>
      </c>
    </row>
    <row r="43" spans="2:13" ht="27.75" customHeight="1" x14ac:dyDescent="0.15">
      <c r="B43" s="1238"/>
      <c r="C43" s="1239"/>
      <c r="D43" s="105"/>
      <c r="E43" s="1244" t="s">
        <v>33</v>
      </c>
      <c r="F43" s="1244"/>
      <c r="G43" s="1244"/>
      <c r="H43" s="1245"/>
      <c r="I43" s="106">
        <v>23967</v>
      </c>
      <c r="J43" s="107">
        <v>23112</v>
      </c>
      <c r="K43" s="107">
        <v>21156</v>
      </c>
      <c r="L43" s="107">
        <v>18677</v>
      </c>
      <c r="M43" s="108">
        <v>16738</v>
      </c>
    </row>
    <row r="44" spans="2:13" ht="27.75" customHeight="1" x14ac:dyDescent="0.15">
      <c r="B44" s="1238"/>
      <c r="C44" s="1239"/>
      <c r="D44" s="105"/>
      <c r="E44" s="1244" t="s">
        <v>34</v>
      </c>
      <c r="F44" s="1244"/>
      <c r="G44" s="1244"/>
      <c r="H44" s="1245"/>
      <c r="I44" s="106">
        <v>499</v>
      </c>
      <c r="J44" s="107">
        <v>939</v>
      </c>
      <c r="K44" s="107">
        <v>857</v>
      </c>
      <c r="L44" s="107">
        <v>799</v>
      </c>
      <c r="M44" s="108">
        <v>926</v>
      </c>
    </row>
    <row r="45" spans="2:13" ht="27.75" customHeight="1" x14ac:dyDescent="0.15">
      <c r="B45" s="1238"/>
      <c r="C45" s="1239"/>
      <c r="D45" s="105"/>
      <c r="E45" s="1244" t="s">
        <v>35</v>
      </c>
      <c r="F45" s="1244"/>
      <c r="G45" s="1244"/>
      <c r="H45" s="1245"/>
      <c r="I45" s="106">
        <v>3041</v>
      </c>
      <c r="J45" s="107">
        <v>2575</v>
      </c>
      <c r="K45" s="107">
        <v>2375</v>
      </c>
      <c r="L45" s="107">
        <v>2211</v>
      </c>
      <c r="M45" s="108">
        <v>2148</v>
      </c>
    </row>
    <row r="46" spans="2:13" ht="27.75" customHeight="1" x14ac:dyDescent="0.15">
      <c r="B46" s="1238"/>
      <c r="C46" s="1239"/>
      <c r="D46" s="109"/>
      <c r="E46" s="1244" t="s">
        <v>36</v>
      </c>
      <c r="F46" s="1244"/>
      <c r="G46" s="1244"/>
      <c r="H46" s="1245"/>
      <c r="I46" s="106" t="s">
        <v>513</v>
      </c>
      <c r="J46" s="107" t="s">
        <v>513</v>
      </c>
      <c r="K46" s="107" t="s">
        <v>513</v>
      </c>
      <c r="L46" s="107" t="s">
        <v>513</v>
      </c>
      <c r="M46" s="108" t="s">
        <v>513</v>
      </c>
    </row>
    <row r="47" spans="2:13" ht="27.75" customHeight="1" x14ac:dyDescent="0.15">
      <c r="B47" s="1238"/>
      <c r="C47" s="1239"/>
      <c r="D47" s="110"/>
      <c r="E47" s="1246" t="s">
        <v>37</v>
      </c>
      <c r="F47" s="1247"/>
      <c r="G47" s="1247"/>
      <c r="H47" s="1248"/>
      <c r="I47" s="106" t="s">
        <v>513</v>
      </c>
      <c r="J47" s="107" t="s">
        <v>513</v>
      </c>
      <c r="K47" s="107" t="s">
        <v>513</v>
      </c>
      <c r="L47" s="107" t="s">
        <v>513</v>
      </c>
      <c r="M47" s="108" t="s">
        <v>513</v>
      </c>
    </row>
    <row r="48" spans="2:13" ht="27.75" customHeight="1" x14ac:dyDescent="0.15">
      <c r="B48" s="1238"/>
      <c r="C48" s="1239"/>
      <c r="D48" s="105"/>
      <c r="E48" s="1244" t="s">
        <v>38</v>
      </c>
      <c r="F48" s="1244"/>
      <c r="G48" s="1244"/>
      <c r="H48" s="1245"/>
      <c r="I48" s="106" t="s">
        <v>513</v>
      </c>
      <c r="J48" s="107" t="s">
        <v>513</v>
      </c>
      <c r="K48" s="107" t="s">
        <v>513</v>
      </c>
      <c r="L48" s="107" t="s">
        <v>513</v>
      </c>
      <c r="M48" s="108" t="s">
        <v>513</v>
      </c>
    </row>
    <row r="49" spans="2:13" ht="27.75" customHeight="1" x14ac:dyDescent="0.15">
      <c r="B49" s="1240"/>
      <c r="C49" s="1241"/>
      <c r="D49" s="105"/>
      <c r="E49" s="1244" t="s">
        <v>39</v>
      </c>
      <c r="F49" s="1244"/>
      <c r="G49" s="1244"/>
      <c r="H49" s="1245"/>
      <c r="I49" s="106" t="s">
        <v>513</v>
      </c>
      <c r="J49" s="107" t="s">
        <v>513</v>
      </c>
      <c r="K49" s="107" t="s">
        <v>513</v>
      </c>
      <c r="L49" s="107" t="s">
        <v>513</v>
      </c>
      <c r="M49" s="108" t="s">
        <v>513</v>
      </c>
    </row>
    <row r="50" spans="2:13" ht="27.75" customHeight="1" x14ac:dyDescent="0.15">
      <c r="B50" s="1249" t="s">
        <v>40</v>
      </c>
      <c r="C50" s="1250"/>
      <c r="D50" s="111"/>
      <c r="E50" s="1244" t="s">
        <v>41</v>
      </c>
      <c r="F50" s="1244"/>
      <c r="G50" s="1244"/>
      <c r="H50" s="1245"/>
      <c r="I50" s="106">
        <v>17364</v>
      </c>
      <c r="J50" s="107">
        <v>18799</v>
      </c>
      <c r="K50" s="107">
        <v>19090</v>
      </c>
      <c r="L50" s="107">
        <v>19277</v>
      </c>
      <c r="M50" s="108">
        <v>18991</v>
      </c>
    </row>
    <row r="51" spans="2:13" ht="27.75" customHeight="1" x14ac:dyDescent="0.15">
      <c r="B51" s="1238"/>
      <c r="C51" s="1239"/>
      <c r="D51" s="105"/>
      <c r="E51" s="1244" t="s">
        <v>42</v>
      </c>
      <c r="F51" s="1244"/>
      <c r="G51" s="1244"/>
      <c r="H51" s="1245"/>
      <c r="I51" s="106">
        <v>1369</v>
      </c>
      <c r="J51" s="107">
        <v>1320</v>
      </c>
      <c r="K51" s="107">
        <v>1186</v>
      </c>
      <c r="L51" s="107">
        <v>1107</v>
      </c>
      <c r="M51" s="108">
        <v>950</v>
      </c>
    </row>
    <row r="52" spans="2:13" ht="27.75" customHeight="1" x14ac:dyDescent="0.15">
      <c r="B52" s="1240"/>
      <c r="C52" s="1241"/>
      <c r="D52" s="105"/>
      <c r="E52" s="1244" t="s">
        <v>43</v>
      </c>
      <c r="F52" s="1244"/>
      <c r="G52" s="1244"/>
      <c r="H52" s="1245"/>
      <c r="I52" s="106">
        <v>56366</v>
      </c>
      <c r="J52" s="107">
        <v>55977</v>
      </c>
      <c r="K52" s="107">
        <v>56571</v>
      </c>
      <c r="L52" s="107">
        <v>54129</v>
      </c>
      <c r="M52" s="108">
        <v>52338</v>
      </c>
    </row>
    <row r="53" spans="2:13" ht="27.75" customHeight="1" thickBot="1" x14ac:dyDescent="0.2">
      <c r="B53" s="1251" t="s">
        <v>44</v>
      </c>
      <c r="C53" s="1252"/>
      <c r="D53" s="112"/>
      <c r="E53" s="1253" t="s">
        <v>45</v>
      </c>
      <c r="F53" s="1253"/>
      <c r="G53" s="1253"/>
      <c r="H53" s="1254"/>
      <c r="I53" s="113">
        <v>-3165</v>
      </c>
      <c r="J53" s="114">
        <v>-4400</v>
      </c>
      <c r="K53" s="114">
        <v>-5855</v>
      </c>
      <c r="L53" s="114">
        <v>-7906</v>
      </c>
      <c r="M53" s="115">
        <v>-8847</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6IcPiryZz/SiL77/csLMjHtRBKj72yjiQmhVnnUOOVQ03jsqYS3uCjXSneTQWrpywDeZyruIAJVFUG+jDUZtjg==" saltValue="AMAl8Nri20zSqYYbgKWRP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556</v>
      </c>
      <c r="G54" s="124" t="s">
        <v>557</v>
      </c>
      <c r="H54" s="125" t="s">
        <v>558</v>
      </c>
    </row>
    <row r="55" spans="2:8" ht="52.5" customHeight="1" x14ac:dyDescent="0.15">
      <c r="B55" s="126"/>
      <c r="C55" s="1257" t="s">
        <v>48</v>
      </c>
      <c r="D55" s="1257"/>
      <c r="E55" s="1258"/>
      <c r="F55" s="127">
        <v>5938</v>
      </c>
      <c r="G55" s="127">
        <v>3082</v>
      </c>
      <c r="H55" s="128">
        <v>3480</v>
      </c>
    </row>
    <row r="56" spans="2:8" ht="52.5" customHeight="1" x14ac:dyDescent="0.15">
      <c r="B56" s="129"/>
      <c r="C56" s="1259" t="s">
        <v>49</v>
      </c>
      <c r="D56" s="1259"/>
      <c r="E56" s="1260"/>
      <c r="F56" s="130">
        <v>6577</v>
      </c>
      <c r="G56" s="130">
        <v>6105</v>
      </c>
      <c r="H56" s="131">
        <v>5844</v>
      </c>
    </row>
    <row r="57" spans="2:8" ht="53.25" customHeight="1" x14ac:dyDescent="0.15">
      <c r="B57" s="129"/>
      <c r="C57" s="1261" t="s">
        <v>50</v>
      </c>
      <c r="D57" s="1261"/>
      <c r="E57" s="1262"/>
      <c r="F57" s="132">
        <v>11315</v>
      </c>
      <c r="G57" s="132">
        <v>13783</v>
      </c>
      <c r="H57" s="133">
        <v>13267</v>
      </c>
    </row>
    <row r="58" spans="2:8" ht="45.75" customHeight="1" x14ac:dyDescent="0.15">
      <c r="B58" s="134"/>
      <c r="C58" s="1263" t="s">
        <v>597</v>
      </c>
      <c r="D58" s="1264"/>
      <c r="E58" s="1265"/>
      <c r="F58" s="384">
        <v>3900</v>
      </c>
      <c r="G58" s="383">
        <v>3900</v>
      </c>
      <c r="H58" s="135">
        <v>3900</v>
      </c>
    </row>
    <row r="59" spans="2:8" ht="45.75" customHeight="1" x14ac:dyDescent="0.15">
      <c r="B59" s="134"/>
      <c r="C59" s="1263" t="s">
        <v>598</v>
      </c>
      <c r="D59" s="1264"/>
      <c r="E59" s="1265"/>
      <c r="F59" s="384">
        <v>1040</v>
      </c>
      <c r="G59" s="383">
        <v>2600</v>
      </c>
      <c r="H59" s="135">
        <v>2600</v>
      </c>
    </row>
    <row r="60" spans="2:8" ht="45.75" customHeight="1" x14ac:dyDescent="0.15">
      <c r="B60" s="134"/>
      <c r="C60" s="1263" t="s">
        <v>599</v>
      </c>
      <c r="D60" s="1264"/>
      <c r="E60" s="1265"/>
      <c r="F60" s="384">
        <v>1658</v>
      </c>
      <c r="G60" s="383">
        <v>2110</v>
      </c>
      <c r="H60" s="135">
        <v>2013</v>
      </c>
    </row>
    <row r="61" spans="2:8" ht="45.75" customHeight="1" x14ac:dyDescent="0.15">
      <c r="B61" s="134"/>
      <c r="C61" s="1263" t="s">
        <v>600</v>
      </c>
      <c r="D61" s="1264"/>
      <c r="E61" s="1265"/>
      <c r="F61" s="384">
        <v>1027</v>
      </c>
      <c r="G61" s="383">
        <v>1710</v>
      </c>
      <c r="H61" s="135">
        <v>1516</v>
      </c>
    </row>
    <row r="62" spans="2:8" ht="45.75" customHeight="1" thickBot="1" x14ac:dyDescent="0.2">
      <c r="B62" s="136"/>
      <c r="C62" s="1266" t="s">
        <v>601</v>
      </c>
      <c r="D62" s="1267"/>
      <c r="E62" s="1268"/>
      <c r="F62" s="385">
        <v>1365</v>
      </c>
      <c r="G62" s="383">
        <v>1365</v>
      </c>
      <c r="H62" s="137">
        <v>1363</v>
      </c>
    </row>
    <row r="63" spans="2:8" ht="52.5" customHeight="1" thickBot="1" x14ac:dyDescent="0.2">
      <c r="B63" s="138"/>
      <c r="C63" s="1255" t="s">
        <v>51</v>
      </c>
      <c r="D63" s="1255"/>
      <c r="E63" s="1256"/>
      <c r="F63" s="139">
        <v>23830</v>
      </c>
      <c r="G63" s="139">
        <v>22969</v>
      </c>
      <c r="H63" s="140">
        <v>22591</v>
      </c>
    </row>
    <row r="64" spans="2:8" ht="15" customHeight="1" x14ac:dyDescent="0.15"/>
    <row r="65" ht="0" hidden="1" customHeight="1" x14ac:dyDescent="0.15"/>
    <row r="66" ht="0" hidden="1" customHeight="1" x14ac:dyDescent="0.15"/>
  </sheetData>
  <sheetProtection algorithmName="SHA-512" hashValue="gP//gfVnZ1CW1JNoBxcPeR0OIHJiUknniM3PwOw1bK9k7wZfv63wN8w6PSj1KPPLx5yLrJtNw5Uh/+Eqr77wBA==" saltValue="+At42f68kaOVSu7hRCh/Xg==" spinCount="100000" sheet="1" objects="1" scenarios="1"/>
  <mergeCells count="9">
    <mergeCell ref="C63:E63"/>
    <mergeCell ref="C55:E55"/>
    <mergeCell ref="C56:E56"/>
    <mergeCell ref="C57:E57"/>
    <mergeCell ref="C61:E61"/>
    <mergeCell ref="C62:E62"/>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heetViews>
  <sheetFormatPr defaultColWidth="0" defaultRowHeight="13.5" customHeight="1" zeroHeight="1" x14ac:dyDescent="0.15"/>
  <cols>
    <col min="1" max="1" width="6.375" style="1271" customWidth="1"/>
    <col min="2" max="107" width="2.5" style="1271" customWidth="1"/>
    <col min="108" max="108" width="6.125" style="1279" customWidth="1"/>
    <col min="109" max="109" width="5.875" style="1278" customWidth="1"/>
    <col min="110" max="110" width="19.125" style="1271" hidden="1"/>
    <col min="111" max="115" width="12.625" style="1271" hidden="1"/>
    <col min="116" max="349" width="8.625" style="1271" hidden="1"/>
    <col min="350" max="355" width="14.875" style="1271" hidden="1"/>
    <col min="356" max="357" width="15.875" style="1271" hidden="1"/>
    <col min="358" max="363" width="16.125" style="1271" hidden="1"/>
    <col min="364" max="364" width="6.125" style="1271" hidden="1"/>
    <col min="365" max="365" width="3" style="1271" hidden="1"/>
    <col min="366" max="605" width="8.625" style="1271" hidden="1"/>
    <col min="606" max="611" width="14.875" style="1271" hidden="1"/>
    <col min="612" max="613" width="15.875" style="1271" hidden="1"/>
    <col min="614" max="619" width="16.125" style="1271" hidden="1"/>
    <col min="620" max="620" width="6.125" style="1271" hidden="1"/>
    <col min="621" max="621" width="3" style="1271" hidden="1"/>
    <col min="622" max="861" width="8.625" style="1271" hidden="1"/>
    <col min="862" max="867" width="14.875" style="1271" hidden="1"/>
    <col min="868" max="869" width="15.875" style="1271" hidden="1"/>
    <col min="870" max="875" width="16.125" style="1271" hidden="1"/>
    <col min="876" max="876" width="6.125" style="1271" hidden="1"/>
    <col min="877" max="877" width="3" style="1271" hidden="1"/>
    <col min="878" max="1117" width="8.625" style="1271" hidden="1"/>
    <col min="1118" max="1123" width="14.875" style="1271" hidden="1"/>
    <col min="1124" max="1125" width="15.875" style="1271" hidden="1"/>
    <col min="1126" max="1131" width="16.125" style="1271" hidden="1"/>
    <col min="1132" max="1132" width="6.125" style="1271" hidden="1"/>
    <col min="1133" max="1133" width="3" style="1271" hidden="1"/>
    <col min="1134" max="1373" width="8.625" style="1271" hidden="1"/>
    <col min="1374" max="1379" width="14.875" style="1271" hidden="1"/>
    <col min="1380" max="1381" width="15.875" style="1271" hidden="1"/>
    <col min="1382" max="1387" width="16.125" style="1271" hidden="1"/>
    <col min="1388" max="1388" width="6.125" style="1271" hidden="1"/>
    <col min="1389" max="1389" width="3" style="1271" hidden="1"/>
    <col min="1390" max="1629" width="8.625" style="1271" hidden="1"/>
    <col min="1630" max="1635" width="14.875" style="1271" hidden="1"/>
    <col min="1636" max="1637" width="15.875" style="1271" hidden="1"/>
    <col min="1638" max="1643" width="16.125" style="1271" hidden="1"/>
    <col min="1644" max="1644" width="6.125" style="1271" hidden="1"/>
    <col min="1645" max="1645" width="3" style="1271" hidden="1"/>
    <col min="1646" max="1885" width="8.625" style="1271" hidden="1"/>
    <col min="1886" max="1891" width="14.875" style="1271" hidden="1"/>
    <col min="1892" max="1893" width="15.875" style="1271" hidden="1"/>
    <col min="1894" max="1899" width="16.125" style="1271" hidden="1"/>
    <col min="1900" max="1900" width="6.125" style="1271" hidden="1"/>
    <col min="1901" max="1901" width="3" style="1271" hidden="1"/>
    <col min="1902" max="2141" width="8.625" style="1271" hidden="1"/>
    <col min="2142" max="2147" width="14.875" style="1271" hidden="1"/>
    <col min="2148" max="2149" width="15.875" style="1271" hidden="1"/>
    <col min="2150" max="2155" width="16.125" style="1271" hidden="1"/>
    <col min="2156" max="2156" width="6.125" style="1271" hidden="1"/>
    <col min="2157" max="2157" width="3" style="1271" hidden="1"/>
    <col min="2158" max="2397" width="8.625" style="1271" hidden="1"/>
    <col min="2398" max="2403" width="14.875" style="1271" hidden="1"/>
    <col min="2404" max="2405" width="15.875" style="1271" hidden="1"/>
    <col min="2406" max="2411" width="16.125" style="1271" hidden="1"/>
    <col min="2412" max="2412" width="6.125" style="1271" hidden="1"/>
    <col min="2413" max="2413" width="3" style="1271" hidden="1"/>
    <col min="2414" max="2653" width="8.625" style="1271" hidden="1"/>
    <col min="2654" max="2659" width="14.875" style="1271" hidden="1"/>
    <col min="2660" max="2661" width="15.875" style="1271" hidden="1"/>
    <col min="2662" max="2667" width="16.125" style="1271" hidden="1"/>
    <col min="2668" max="2668" width="6.125" style="1271" hidden="1"/>
    <col min="2669" max="2669" width="3" style="1271" hidden="1"/>
    <col min="2670" max="2909" width="8.625" style="1271" hidden="1"/>
    <col min="2910" max="2915" width="14.875" style="1271" hidden="1"/>
    <col min="2916" max="2917" width="15.875" style="1271" hidden="1"/>
    <col min="2918" max="2923" width="16.125" style="1271" hidden="1"/>
    <col min="2924" max="2924" width="6.125" style="1271" hidden="1"/>
    <col min="2925" max="2925" width="3" style="1271" hidden="1"/>
    <col min="2926" max="3165" width="8.625" style="1271" hidden="1"/>
    <col min="3166" max="3171" width="14.875" style="1271" hidden="1"/>
    <col min="3172" max="3173" width="15.875" style="1271" hidden="1"/>
    <col min="3174" max="3179" width="16.125" style="1271" hidden="1"/>
    <col min="3180" max="3180" width="6.125" style="1271" hidden="1"/>
    <col min="3181" max="3181" width="3" style="1271" hidden="1"/>
    <col min="3182" max="3421" width="8.625" style="1271" hidden="1"/>
    <col min="3422" max="3427" width="14.875" style="1271" hidden="1"/>
    <col min="3428" max="3429" width="15.875" style="1271" hidden="1"/>
    <col min="3430" max="3435" width="16.125" style="1271" hidden="1"/>
    <col min="3436" max="3436" width="6.125" style="1271" hidden="1"/>
    <col min="3437" max="3437" width="3" style="1271" hidden="1"/>
    <col min="3438" max="3677" width="8.625" style="1271" hidden="1"/>
    <col min="3678" max="3683" width="14.875" style="1271" hidden="1"/>
    <col min="3684" max="3685" width="15.875" style="1271" hidden="1"/>
    <col min="3686" max="3691" width="16.125" style="1271" hidden="1"/>
    <col min="3692" max="3692" width="6.125" style="1271" hidden="1"/>
    <col min="3693" max="3693" width="3" style="1271" hidden="1"/>
    <col min="3694" max="3933" width="8.625" style="1271" hidden="1"/>
    <col min="3934" max="3939" width="14.875" style="1271" hidden="1"/>
    <col min="3940" max="3941" width="15.875" style="1271" hidden="1"/>
    <col min="3942" max="3947" width="16.125" style="1271" hidden="1"/>
    <col min="3948" max="3948" width="6.125" style="1271" hidden="1"/>
    <col min="3949" max="3949" width="3" style="1271" hidden="1"/>
    <col min="3950" max="4189" width="8.625" style="1271" hidden="1"/>
    <col min="4190" max="4195" width="14.875" style="1271" hidden="1"/>
    <col min="4196" max="4197" width="15.875" style="1271" hidden="1"/>
    <col min="4198" max="4203" width="16.125" style="1271" hidden="1"/>
    <col min="4204" max="4204" width="6.125" style="1271" hidden="1"/>
    <col min="4205" max="4205" width="3" style="1271" hidden="1"/>
    <col min="4206" max="4445" width="8.625" style="1271" hidden="1"/>
    <col min="4446" max="4451" width="14.875" style="1271" hidden="1"/>
    <col min="4452" max="4453" width="15.875" style="1271" hidden="1"/>
    <col min="4454" max="4459" width="16.125" style="1271" hidden="1"/>
    <col min="4460" max="4460" width="6.125" style="1271" hidden="1"/>
    <col min="4461" max="4461" width="3" style="1271" hidden="1"/>
    <col min="4462" max="4701" width="8.625" style="1271" hidden="1"/>
    <col min="4702" max="4707" width="14.875" style="1271" hidden="1"/>
    <col min="4708" max="4709" width="15.875" style="1271" hidden="1"/>
    <col min="4710" max="4715" width="16.125" style="1271" hidden="1"/>
    <col min="4716" max="4716" width="6.125" style="1271" hidden="1"/>
    <col min="4717" max="4717" width="3" style="1271" hidden="1"/>
    <col min="4718" max="4957" width="8.625" style="1271" hidden="1"/>
    <col min="4958" max="4963" width="14.875" style="1271" hidden="1"/>
    <col min="4964" max="4965" width="15.875" style="1271" hidden="1"/>
    <col min="4966" max="4971" width="16.125" style="1271" hidden="1"/>
    <col min="4972" max="4972" width="6.125" style="1271" hidden="1"/>
    <col min="4973" max="4973" width="3" style="1271" hidden="1"/>
    <col min="4974" max="5213" width="8.625" style="1271" hidden="1"/>
    <col min="5214" max="5219" width="14.875" style="1271" hidden="1"/>
    <col min="5220" max="5221" width="15.875" style="1271" hidden="1"/>
    <col min="5222" max="5227" width="16.125" style="1271" hidden="1"/>
    <col min="5228" max="5228" width="6.125" style="1271" hidden="1"/>
    <col min="5229" max="5229" width="3" style="1271" hidden="1"/>
    <col min="5230" max="5469" width="8.625" style="1271" hidden="1"/>
    <col min="5470" max="5475" width="14.875" style="1271" hidden="1"/>
    <col min="5476" max="5477" width="15.875" style="1271" hidden="1"/>
    <col min="5478" max="5483" width="16.125" style="1271" hidden="1"/>
    <col min="5484" max="5484" width="6.125" style="1271" hidden="1"/>
    <col min="5485" max="5485" width="3" style="1271" hidden="1"/>
    <col min="5486" max="5725" width="8.625" style="1271" hidden="1"/>
    <col min="5726" max="5731" width="14.875" style="1271" hidden="1"/>
    <col min="5732" max="5733" width="15.875" style="1271" hidden="1"/>
    <col min="5734" max="5739" width="16.125" style="1271" hidden="1"/>
    <col min="5740" max="5740" width="6.125" style="1271" hidden="1"/>
    <col min="5741" max="5741" width="3" style="1271" hidden="1"/>
    <col min="5742" max="5981" width="8.625" style="1271" hidden="1"/>
    <col min="5982" max="5987" width="14.875" style="1271" hidden="1"/>
    <col min="5988" max="5989" width="15.875" style="1271" hidden="1"/>
    <col min="5990" max="5995" width="16.125" style="1271" hidden="1"/>
    <col min="5996" max="5996" width="6.125" style="1271" hidden="1"/>
    <col min="5997" max="5997" width="3" style="1271" hidden="1"/>
    <col min="5998" max="6237" width="8.625" style="1271" hidden="1"/>
    <col min="6238" max="6243" width="14.875" style="1271" hidden="1"/>
    <col min="6244" max="6245" width="15.875" style="1271" hidden="1"/>
    <col min="6246" max="6251" width="16.125" style="1271" hidden="1"/>
    <col min="6252" max="6252" width="6.125" style="1271" hidden="1"/>
    <col min="6253" max="6253" width="3" style="1271" hidden="1"/>
    <col min="6254" max="6493" width="8.625" style="1271" hidden="1"/>
    <col min="6494" max="6499" width="14.875" style="1271" hidden="1"/>
    <col min="6500" max="6501" width="15.875" style="1271" hidden="1"/>
    <col min="6502" max="6507" width="16.125" style="1271" hidden="1"/>
    <col min="6508" max="6508" width="6.125" style="1271" hidden="1"/>
    <col min="6509" max="6509" width="3" style="1271" hidden="1"/>
    <col min="6510" max="6749" width="8.625" style="1271" hidden="1"/>
    <col min="6750" max="6755" width="14.875" style="1271" hidden="1"/>
    <col min="6756" max="6757" width="15.875" style="1271" hidden="1"/>
    <col min="6758" max="6763" width="16.125" style="1271" hidden="1"/>
    <col min="6764" max="6764" width="6.125" style="1271" hidden="1"/>
    <col min="6765" max="6765" width="3" style="1271" hidden="1"/>
    <col min="6766" max="7005" width="8.625" style="1271" hidden="1"/>
    <col min="7006" max="7011" width="14.875" style="1271" hidden="1"/>
    <col min="7012" max="7013" width="15.875" style="1271" hidden="1"/>
    <col min="7014" max="7019" width="16.125" style="1271" hidden="1"/>
    <col min="7020" max="7020" width="6.125" style="1271" hidden="1"/>
    <col min="7021" max="7021" width="3" style="1271" hidden="1"/>
    <col min="7022" max="7261" width="8.625" style="1271" hidden="1"/>
    <col min="7262" max="7267" width="14.875" style="1271" hidden="1"/>
    <col min="7268" max="7269" width="15.875" style="1271" hidden="1"/>
    <col min="7270" max="7275" width="16.125" style="1271" hidden="1"/>
    <col min="7276" max="7276" width="6.125" style="1271" hidden="1"/>
    <col min="7277" max="7277" width="3" style="1271" hidden="1"/>
    <col min="7278" max="7517" width="8.625" style="1271" hidden="1"/>
    <col min="7518" max="7523" width="14.875" style="1271" hidden="1"/>
    <col min="7524" max="7525" width="15.875" style="1271" hidden="1"/>
    <col min="7526" max="7531" width="16.125" style="1271" hidden="1"/>
    <col min="7532" max="7532" width="6.125" style="1271" hidden="1"/>
    <col min="7533" max="7533" width="3" style="1271" hidden="1"/>
    <col min="7534" max="7773" width="8.625" style="1271" hidden="1"/>
    <col min="7774" max="7779" width="14.875" style="1271" hidden="1"/>
    <col min="7780" max="7781" width="15.875" style="1271" hidden="1"/>
    <col min="7782" max="7787" width="16.125" style="1271" hidden="1"/>
    <col min="7788" max="7788" width="6.125" style="1271" hidden="1"/>
    <col min="7789" max="7789" width="3" style="1271" hidden="1"/>
    <col min="7790" max="8029" width="8.625" style="1271" hidden="1"/>
    <col min="8030" max="8035" width="14.875" style="1271" hidden="1"/>
    <col min="8036" max="8037" width="15.875" style="1271" hidden="1"/>
    <col min="8038" max="8043" width="16.125" style="1271" hidden="1"/>
    <col min="8044" max="8044" width="6.125" style="1271" hidden="1"/>
    <col min="8045" max="8045" width="3" style="1271" hidden="1"/>
    <col min="8046" max="8285" width="8.625" style="1271" hidden="1"/>
    <col min="8286" max="8291" width="14.875" style="1271" hidden="1"/>
    <col min="8292" max="8293" width="15.875" style="1271" hidden="1"/>
    <col min="8294" max="8299" width="16.125" style="1271" hidden="1"/>
    <col min="8300" max="8300" width="6.125" style="1271" hidden="1"/>
    <col min="8301" max="8301" width="3" style="1271" hidden="1"/>
    <col min="8302" max="8541" width="8.625" style="1271" hidden="1"/>
    <col min="8542" max="8547" width="14.875" style="1271" hidden="1"/>
    <col min="8548" max="8549" width="15.875" style="1271" hidden="1"/>
    <col min="8550" max="8555" width="16.125" style="1271" hidden="1"/>
    <col min="8556" max="8556" width="6.125" style="1271" hidden="1"/>
    <col min="8557" max="8557" width="3" style="1271" hidden="1"/>
    <col min="8558" max="8797" width="8.625" style="1271" hidden="1"/>
    <col min="8798" max="8803" width="14.875" style="1271" hidden="1"/>
    <col min="8804" max="8805" width="15.875" style="1271" hidden="1"/>
    <col min="8806" max="8811" width="16.125" style="1271" hidden="1"/>
    <col min="8812" max="8812" width="6.125" style="1271" hidden="1"/>
    <col min="8813" max="8813" width="3" style="1271" hidden="1"/>
    <col min="8814" max="9053" width="8.625" style="1271" hidden="1"/>
    <col min="9054" max="9059" width="14.875" style="1271" hidden="1"/>
    <col min="9060" max="9061" width="15.875" style="1271" hidden="1"/>
    <col min="9062" max="9067" width="16.125" style="1271" hidden="1"/>
    <col min="9068" max="9068" width="6.125" style="1271" hidden="1"/>
    <col min="9069" max="9069" width="3" style="1271" hidden="1"/>
    <col min="9070" max="9309" width="8.625" style="1271" hidden="1"/>
    <col min="9310" max="9315" width="14.875" style="1271" hidden="1"/>
    <col min="9316" max="9317" width="15.875" style="1271" hidden="1"/>
    <col min="9318" max="9323" width="16.125" style="1271" hidden="1"/>
    <col min="9324" max="9324" width="6.125" style="1271" hidden="1"/>
    <col min="9325" max="9325" width="3" style="1271" hidden="1"/>
    <col min="9326" max="9565" width="8.625" style="1271" hidden="1"/>
    <col min="9566" max="9571" width="14.875" style="1271" hidden="1"/>
    <col min="9572" max="9573" width="15.875" style="1271" hidden="1"/>
    <col min="9574" max="9579" width="16.125" style="1271" hidden="1"/>
    <col min="9580" max="9580" width="6.125" style="1271" hidden="1"/>
    <col min="9581" max="9581" width="3" style="1271" hidden="1"/>
    <col min="9582" max="9821" width="8.625" style="1271" hidden="1"/>
    <col min="9822" max="9827" width="14.875" style="1271" hidden="1"/>
    <col min="9828" max="9829" width="15.875" style="1271" hidden="1"/>
    <col min="9830" max="9835" width="16.125" style="1271" hidden="1"/>
    <col min="9836" max="9836" width="6.125" style="1271" hidden="1"/>
    <col min="9837" max="9837" width="3" style="1271" hidden="1"/>
    <col min="9838" max="10077" width="8.625" style="1271" hidden="1"/>
    <col min="10078" max="10083" width="14.875" style="1271" hidden="1"/>
    <col min="10084" max="10085" width="15.875" style="1271" hidden="1"/>
    <col min="10086" max="10091" width="16.125" style="1271" hidden="1"/>
    <col min="10092" max="10092" width="6.125" style="1271" hidden="1"/>
    <col min="10093" max="10093" width="3" style="1271" hidden="1"/>
    <col min="10094" max="10333" width="8.625" style="1271" hidden="1"/>
    <col min="10334" max="10339" width="14.875" style="1271" hidden="1"/>
    <col min="10340" max="10341" width="15.875" style="1271" hidden="1"/>
    <col min="10342" max="10347" width="16.125" style="1271" hidden="1"/>
    <col min="10348" max="10348" width="6.125" style="1271" hidden="1"/>
    <col min="10349" max="10349" width="3" style="1271" hidden="1"/>
    <col min="10350" max="10589" width="8.625" style="1271" hidden="1"/>
    <col min="10590" max="10595" width="14.875" style="1271" hidden="1"/>
    <col min="10596" max="10597" width="15.875" style="1271" hidden="1"/>
    <col min="10598" max="10603" width="16.125" style="1271" hidden="1"/>
    <col min="10604" max="10604" width="6.125" style="1271" hidden="1"/>
    <col min="10605" max="10605" width="3" style="1271" hidden="1"/>
    <col min="10606" max="10845" width="8.625" style="1271" hidden="1"/>
    <col min="10846" max="10851" width="14.875" style="1271" hidden="1"/>
    <col min="10852" max="10853" width="15.875" style="1271" hidden="1"/>
    <col min="10854" max="10859" width="16.125" style="1271" hidden="1"/>
    <col min="10860" max="10860" width="6.125" style="1271" hidden="1"/>
    <col min="10861" max="10861" width="3" style="1271" hidden="1"/>
    <col min="10862" max="11101" width="8.625" style="1271" hidden="1"/>
    <col min="11102" max="11107" width="14.875" style="1271" hidden="1"/>
    <col min="11108" max="11109" width="15.875" style="1271" hidden="1"/>
    <col min="11110" max="11115" width="16.125" style="1271" hidden="1"/>
    <col min="11116" max="11116" width="6.125" style="1271" hidden="1"/>
    <col min="11117" max="11117" width="3" style="1271" hidden="1"/>
    <col min="11118" max="11357" width="8.625" style="1271" hidden="1"/>
    <col min="11358" max="11363" width="14.875" style="1271" hidden="1"/>
    <col min="11364" max="11365" width="15.875" style="1271" hidden="1"/>
    <col min="11366" max="11371" width="16.125" style="1271" hidden="1"/>
    <col min="11372" max="11372" width="6.125" style="1271" hidden="1"/>
    <col min="11373" max="11373" width="3" style="1271" hidden="1"/>
    <col min="11374" max="11613" width="8.625" style="1271" hidden="1"/>
    <col min="11614" max="11619" width="14.875" style="1271" hidden="1"/>
    <col min="11620" max="11621" width="15.875" style="1271" hidden="1"/>
    <col min="11622" max="11627" width="16.125" style="1271" hidden="1"/>
    <col min="11628" max="11628" width="6.125" style="1271" hidden="1"/>
    <col min="11629" max="11629" width="3" style="1271" hidden="1"/>
    <col min="11630" max="11869" width="8.625" style="1271" hidden="1"/>
    <col min="11870" max="11875" width="14.875" style="1271" hidden="1"/>
    <col min="11876" max="11877" width="15.875" style="1271" hidden="1"/>
    <col min="11878" max="11883" width="16.125" style="1271" hidden="1"/>
    <col min="11884" max="11884" width="6.125" style="1271" hidden="1"/>
    <col min="11885" max="11885" width="3" style="1271" hidden="1"/>
    <col min="11886" max="12125" width="8.625" style="1271" hidden="1"/>
    <col min="12126" max="12131" width="14.875" style="1271" hidden="1"/>
    <col min="12132" max="12133" width="15.875" style="1271" hidden="1"/>
    <col min="12134" max="12139" width="16.125" style="1271" hidden="1"/>
    <col min="12140" max="12140" width="6.125" style="1271" hidden="1"/>
    <col min="12141" max="12141" width="3" style="1271" hidden="1"/>
    <col min="12142" max="12381" width="8.625" style="1271" hidden="1"/>
    <col min="12382" max="12387" width="14.875" style="1271" hidden="1"/>
    <col min="12388" max="12389" width="15.875" style="1271" hidden="1"/>
    <col min="12390" max="12395" width="16.125" style="1271" hidden="1"/>
    <col min="12396" max="12396" width="6.125" style="1271" hidden="1"/>
    <col min="12397" max="12397" width="3" style="1271" hidden="1"/>
    <col min="12398" max="12637" width="8.625" style="1271" hidden="1"/>
    <col min="12638" max="12643" width="14.875" style="1271" hidden="1"/>
    <col min="12644" max="12645" width="15.875" style="1271" hidden="1"/>
    <col min="12646" max="12651" width="16.125" style="1271" hidden="1"/>
    <col min="12652" max="12652" width="6.125" style="1271" hidden="1"/>
    <col min="12653" max="12653" width="3" style="1271" hidden="1"/>
    <col min="12654" max="12893" width="8.625" style="1271" hidden="1"/>
    <col min="12894" max="12899" width="14.875" style="1271" hidden="1"/>
    <col min="12900" max="12901" width="15.875" style="1271" hidden="1"/>
    <col min="12902" max="12907" width="16.125" style="1271" hidden="1"/>
    <col min="12908" max="12908" width="6.125" style="1271" hidden="1"/>
    <col min="12909" max="12909" width="3" style="1271" hidden="1"/>
    <col min="12910" max="13149" width="8.625" style="1271" hidden="1"/>
    <col min="13150" max="13155" width="14.875" style="1271" hidden="1"/>
    <col min="13156" max="13157" width="15.875" style="1271" hidden="1"/>
    <col min="13158" max="13163" width="16.125" style="1271" hidden="1"/>
    <col min="13164" max="13164" width="6.125" style="1271" hidden="1"/>
    <col min="13165" max="13165" width="3" style="1271" hidden="1"/>
    <col min="13166" max="13405" width="8.625" style="1271" hidden="1"/>
    <col min="13406" max="13411" width="14.875" style="1271" hidden="1"/>
    <col min="13412" max="13413" width="15.875" style="1271" hidden="1"/>
    <col min="13414" max="13419" width="16.125" style="1271" hidden="1"/>
    <col min="13420" max="13420" width="6.125" style="1271" hidden="1"/>
    <col min="13421" max="13421" width="3" style="1271" hidden="1"/>
    <col min="13422" max="13661" width="8.625" style="1271" hidden="1"/>
    <col min="13662" max="13667" width="14.875" style="1271" hidden="1"/>
    <col min="13668" max="13669" width="15.875" style="1271" hidden="1"/>
    <col min="13670" max="13675" width="16.125" style="1271" hidden="1"/>
    <col min="13676" max="13676" width="6.125" style="1271" hidden="1"/>
    <col min="13677" max="13677" width="3" style="1271" hidden="1"/>
    <col min="13678" max="13917" width="8.625" style="1271" hidden="1"/>
    <col min="13918" max="13923" width="14.875" style="1271" hidden="1"/>
    <col min="13924" max="13925" width="15.875" style="1271" hidden="1"/>
    <col min="13926" max="13931" width="16.125" style="1271" hidden="1"/>
    <col min="13932" max="13932" width="6.125" style="1271" hidden="1"/>
    <col min="13933" max="13933" width="3" style="1271" hidden="1"/>
    <col min="13934" max="14173" width="8.625" style="1271" hidden="1"/>
    <col min="14174" max="14179" width="14.875" style="1271" hidden="1"/>
    <col min="14180" max="14181" width="15.875" style="1271" hidden="1"/>
    <col min="14182" max="14187" width="16.125" style="1271" hidden="1"/>
    <col min="14188" max="14188" width="6.125" style="1271" hidden="1"/>
    <col min="14189" max="14189" width="3" style="1271" hidden="1"/>
    <col min="14190" max="14429" width="8.625" style="1271" hidden="1"/>
    <col min="14430" max="14435" width="14.875" style="1271" hidden="1"/>
    <col min="14436" max="14437" width="15.875" style="1271" hidden="1"/>
    <col min="14438" max="14443" width="16.125" style="1271" hidden="1"/>
    <col min="14444" max="14444" width="6.125" style="1271" hidden="1"/>
    <col min="14445" max="14445" width="3" style="1271" hidden="1"/>
    <col min="14446" max="14685" width="8.625" style="1271" hidden="1"/>
    <col min="14686" max="14691" width="14.875" style="1271" hidden="1"/>
    <col min="14692" max="14693" width="15.875" style="1271" hidden="1"/>
    <col min="14694" max="14699" width="16.125" style="1271" hidden="1"/>
    <col min="14700" max="14700" width="6.125" style="1271" hidden="1"/>
    <col min="14701" max="14701" width="3" style="1271" hidden="1"/>
    <col min="14702" max="14941" width="8.625" style="1271" hidden="1"/>
    <col min="14942" max="14947" width="14.875" style="1271" hidden="1"/>
    <col min="14948" max="14949" width="15.875" style="1271" hidden="1"/>
    <col min="14950" max="14955" width="16.125" style="1271" hidden="1"/>
    <col min="14956" max="14956" width="6.125" style="1271" hidden="1"/>
    <col min="14957" max="14957" width="3" style="1271" hidden="1"/>
    <col min="14958" max="15197" width="8.625" style="1271" hidden="1"/>
    <col min="15198" max="15203" width="14.875" style="1271" hidden="1"/>
    <col min="15204" max="15205" width="15.875" style="1271" hidden="1"/>
    <col min="15206" max="15211" width="16.125" style="1271" hidden="1"/>
    <col min="15212" max="15212" width="6.125" style="1271" hidden="1"/>
    <col min="15213" max="15213" width="3" style="1271" hidden="1"/>
    <col min="15214" max="15453" width="8.625" style="1271" hidden="1"/>
    <col min="15454" max="15459" width="14.875" style="1271" hidden="1"/>
    <col min="15460" max="15461" width="15.875" style="1271" hidden="1"/>
    <col min="15462" max="15467" width="16.125" style="1271" hidden="1"/>
    <col min="15468" max="15468" width="6.125" style="1271" hidden="1"/>
    <col min="15469" max="15469" width="3" style="1271" hidden="1"/>
    <col min="15470" max="15709" width="8.625" style="1271" hidden="1"/>
    <col min="15710" max="15715" width="14.875" style="1271" hidden="1"/>
    <col min="15716" max="15717" width="15.875" style="1271" hidden="1"/>
    <col min="15718" max="15723" width="16.125" style="1271" hidden="1"/>
    <col min="15724" max="15724" width="6.125" style="1271" hidden="1"/>
    <col min="15725" max="15725" width="3" style="1271" hidden="1"/>
    <col min="15726" max="15965" width="8.625" style="1271" hidden="1"/>
    <col min="15966" max="15971" width="14.875" style="1271" hidden="1"/>
    <col min="15972" max="15973" width="15.875" style="1271" hidden="1"/>
    <col min="15974" max="15979" width="16.125" style="1271" hidden="1"/>
    <col min="15980" max="15980" width="6.125" style="1271" hidden="1"/>
    <col min="15981" max="15981" width="3" style="1271" hidden="1"/>
    <col min="15982" max="16221" width="8.625" style="1271" hidden="1"/>
    <col min="16222" max="16227" width="14.875" style="1271" hidden="1"/>
    <col min="16228" max="16229" width="15.875" style="1271" hidden="1"/>
    <col min="16230" max="16235" width="16.125" style="1271" hidden="1"/>
    <col min="16236" max="16236" width="6.125" style="1271" hidden="1"/>
    <col min="16237" max="16237" width="3" style="1271" hidden="1"/>
    <col min="16238" max="16384" width="8.625" style="1271" hidden="1"/>
  </cols>
  <sheetData>
    <row r="1" spans="1:143" ht="42.75" customHeight="1" x14ac:dyDescent="0.15">
      <c r="A1" s="1269"/>
      <c r="B1" s="1270"/>
      <c r="DD1" s="1271"/>
      <c r="DE1" s="1271"/>
    </row>
    <row r="2" spans="1:143" ht="25.5" customHeight="1" x14ac:dyDescent="0.15">
      <c r="A2" s="1272"/>
      <c r="C2" s="1272"/>
      <c r="O2" s="1272"/>
      <c r="P2" s="1272"/>
      <c r="Q2" s="1272"/>
      <c r="R2" s="1272"/>
      <c r="S2" s="1272"/>
      <c r="T2" s="1272"/>
      <c r="U2" s="1272"/>
      <c r="V2" s="1272"/>
      <c r="W2" s="1272"/>
      <c r="X2" s="1272"/>
      <c r="Y2" s="1272"/>
      <c r="Z2" s="1272"/>
      <c r="AA2" s="1272"/>
      <c r="AB2" s="1272"/>
      <c r="AC2" s="1272"/>
      <c r="AD2" s="1272"/>
      <c r="AE2" s="1272"/>
      <c r="AF2" s="1272"/>
      <c r="AG2" s="1272"/>
      <c r="AH2" s="1272"/>
      <c r="AI2" s="1272"/>
      <c r="AU2" s="1272"/>
      <c r="BG2" s="1272"/>
      <c r="BS2" s="1272"/>
      <c r="CE2" s="1272"/>
      <c r="CQ2" s="1272"/>
      <c r="DD2" s="1271"/>
      <c r="DE2" s="1271"/>
    </row>
    <row r="3" spans="1:143" ht="25.5" customHeight="1" x14ac:dyDescent="0.15">
      <c r="A3" s="1272"/>
      <c r="C3" s="1272"/>
      <c r="O3" s="1272"/>
      <c r="P3" s="1272"/>
      <c r="Q3" s="1272"/>
      <c r="R3" s="1272"/>
      <c r="S3" s="1272"/>
      <c r="T3" s="1272"/>
      <c r="U3" s="1272"/>
      <c r="V3" s="1272"/>
      <c r="W3" s="1272"/>
      <c r="X3" s="1272"/>
      <c r="Y3" s="1272"/>
      <c r="Z3" s="1272"/>
      <c r="AA3" s="1272"/>
      <c r="AB3" s="1272"/>
      <c r="AC3" s="1272"/>
      <c r="AD3" s="1272"/>
      <c r="AE3" s="1272"/>
      <c r="AF3" s="1272"/>
      <c r="AG3" s="1272"/>
      <c r="AH3" s="1272"/>
      <c r="AI3" s="1272"/>
      <c r="AU3" s="1272"/>
      <c r="BG3" s="1272"/>
      <c r="BS3" s="1272"/>
      <c r="CE3" s="1272"/>
      <c r="CQ3" s="1272"/>
      <c r="DD3" s="1271"/>
      <c r="DE3" s="1271"/>
    </row>
    <row r="4" spans="1:143" s="288" customFormat="1" x14ac:dyDescent="0.15">
      <c r="A4" s="1272"/>
      <c r="B4" s="1272"/>
      <c r="C4" s="1272"/>
      <c r="D4" s="1272"/>
      <c r="E4" s="1272"/>
      <c r="F4" s="1272"/>
      <c r="G4" s="1272"/>
      <c r="H4" s="1272"/>
      <c r="I4" s="1272"/>
      <c r="J4" s="1272"/>
      <c r="K4" s="1272"/>
      <c r="L4" s="1272"/>
      <c r="M4" s="1272"/>
      <c r="N4" s="1272"/>
      <c r="O4" s="1272"/>
      <c r="P4" s="1272"/>
      <c r="Q4" s="1272"/>
      <c r="R4" s="1272"/>
      <c r="S4" s="1272"/>
      <c r="T4" s="1272"/>
      <c r="U4" s="1272"/>
      <c r="V4" s="1272"/>
      <c r="W4" s="1272"/>
      <c r="X4" s="1272"/>
      <c r="Y4" s="1272"/>
      <c r="Z4" s="1272"/>
      <c r="AA4" s="1272"/>
      <c r="AB4" s="1272"/>
      <c r="AC4" s="1272"/>
      <c r="AD4" s="1272"/>
      <c r="AE4" s="1272"/>
      <c r="AF4" s="1272"/>
      <c r="AG4" s="1272"/>
      <c r="AH4" s="1272"/>
      <c r="AI4" s="1272"/>
      <c r="AJ4" s="1272"/>
      <c r="AK4" s="1272"/>
      <c r="AL4" s="1272"/>
      <c r="AM4" s="1272"/>
      <c r="AN4" s="1272"/>
      <c r="AO4" s="1272"/>
      <c r="AP4" s="1272"/>
      <c r="AQ4" s="1272"/>
      <c r="AR4" s="1272"/>
      <c r="AS4" s="1272"/>
      <c r="AT4" s="1272"/>
      <c r="AU4" s="1272"/>
      <c r="AV4" s="1272"/>
      <c r="AW4" s="1272"/>
      <c r="AX4" s="1272"/>
      <c r="AY4" s="1272"/>
      <c r="AZ4" s="1272"/>
      <c r="BA4" s="1272"/>
      <c r="BB4" s="1272"/>
      <c r="BC4" s="1272"/>
      <c r="BD4" s="1272"/>
      <c r="BE4" s="1272"/>
      <c r="BF4" s="1272"/>
      <c r="BG4" s="1272"/>
      <c r="BH4" s="1272"/>
      <c r="BI4" s="1272"/>
      <c r="BJ4" s="1272"/>
      <c r="BK4" s="1272"/>
      <c r="BL4" s="1272"/>
      <c r="BM4" s="1272"/>
      <c r="BN4" s="1272"/>
      <c r="BO4" s="1272"/>
      <c r="BP4" s="1272"/>
      <c r="BQ4" s="1272"/>
      <c r="BR4" s="1272"/>
      <c r="BS4" s="1272"/>
      <c r="BT4" s="1272"/>
      <c r="BU4" s="1272"/>
      <c r="BV4" s="1272"/>
      <c r="BW4" s="1272"/>
      <c r="BX4" s="1272"/>
      <c r="BY4" s="1272"/>
      <c r="BZ4" s="1272"/>
      <c r="CA4" s="1272"/>
      <c r="CB4" s="1272"/>
      <c r="CC4" s="1272"/>
      <c r="CD4" s="1272"/>
      <c r="CE4" s="1272"/>
      <c r="CF4" s="1272"/>
      <c r="CG4" s="1272"/>
      <c r="CH4" s="1272"/>
      <c r="CI4" s="1272"/>
      <c r="CJ4" s="1272"/>
      <c r="CK4" s="1272"/>
      <c r="CL4" s="1272"/>
      <c r="CM4" s="1272"/>
      <c r="CN4" s="1272"/>
      <c r="CO4" s="1272"/>
      <c r="CP4" s="1272"/>
      <c r="CQ4" s="1272"/>
      <c r="CR4" s="1272"/>
      <c r="CS4" s="1272"/>
      <c r="CT4" s="1272"/>
      <c r="CU4" s="1272"/>
      <c r="CV4" s="1272"/>
      <c r="CW4" s="1272"/>
      <c r="CX4" s="1272"/>
      <c r="CY4" s="1272"/>
      <c r="CZ4" s="1272"/>
      <c r="DA4" s="1272"/>
      <c r="DB4" s="1272"/>
      <c r="DC4" s="1272"/>
      <c r="DD4" s="1272"/>
      <c r="DE4" s="1272"/>
      <c r="DF4" s="289"/>
      <c r="DG4" s="289"/>
      <c r="DH4" s="289"/>
      <c r="DI4" s="289"/>
      <c r="DJ4" s="289"/>
      <c r="DK4" s="289"/>
      <c r="DL4" s="289"/>
      <c r="DM4" s="289"/>
      <c r="DN4" s="289"/>
      <c r="DO4" s="289"/>
      <c r="DP4" s="289"/>
      <c r="DQ4" s="289"/>
      <c r="DR4" s="289"/>
      <c r="DS4" s="289"/>
      <c r="DT4" s="289"/>
      <c r="DU4" s="289"/>
      <c r="DV4" s="289"/>
      <c r="DW4" s="289"/>
    </row>
    <row r="5" spans="1:143" s="288" customFormat="1" x14ac:dyDescent="0.15">
      <c r="A5" s="1272"/>
      <c r="B5" s="1272"/>
      <c r="C5" s="1272"/>
      <c r="D5" s="1272"/>
      <c r="E5" s="1272"/>
      <c r="F5" s="1272"/>
      <c r="G5" s="1272"/>
      <c r="H5" s="1272"/>
      <c r="I5" s="1272"/>
      <c r="J5" s="1272"/>
      <c r="K5" s="1272"/>
      <c r="L5" s="1272"/>
      <c r="M5" s="1272"/>
      <c r="N5" s="1272"/>
      <c r="O5" s="1272"/>
      <c r="P5" s="1272"/>
      <c r="Q5" s="1272"/>
      <c r="R5" s="1272"/>
      <c r="S5" s="1272"/>
      <c r="T5" s="1272"/>
      <c r="U5" s="1272"/>
      <c r="V5" s="1272"/>
      <c r="W5" s="1272"/>
      <c r="X5" s="1272"/>
      <c r="Y5" s="1272"/>
      <c r="Z5" s="1272"/>
      <c r="AA5" s="1272"/>
      <c r="AB5" s="1272"/>
      <c r="AC5" s="1272"/>
      <c r="AD5" s="1272"/>
      <c r="AE5" s="1272"/>
      <c r="AF5" s="1272"/>
      <c r="AG5" s="1272"/>
      <c r="AH5" s="1272"/>
      <c r="AI5" s="1272"/>
      <c r="AJ5" s="1272"/>
      <c r="AK5" s="1272"/>
      <c r="AL5" s="1272"/>
      <c r="AM5" s="1272"/>
      <c r="AN5" s="1272"/>
      <c r="AO5" s="1272"/>
      <c r="AP5" s="1272"/>
      <c r="AQ5" s="1272"/>
      <c r="AR5" s="1272"/>
      <c r="AS5" s="1272"/>
      <c r="AT5" s="1272"/>
      <c r="AU5" s="1272"/>
      <c r="AV5" s="1272"/>
      <c r="AW5" s="1272"/>
      <c r="AX5" s="1272"/>
      <c r="AY5" s="1272"/>
      <c r="AZ5" s="1272"/>
      <c r="BA5" s="1272"/>
      <c r="BB5" s="1272"/>
      <c r="BC5" s="1272"/>
      <c r="BD5" s="1272"/>
      <c r="BE5" s="1272"/>
      <c r="BF5" s="1272"/>
      <c r="BG5" s="1272"/>
      <c r="BH5" s="1272"/>
      <c r="BI5" s="1272"/>
      <c r="BJ5" s="1272"/>
      <c r="BK5" s="1272"/>
      <c r="BL5" s="1272"/>
      <c r="BM5" s="1272"/>
      <c r="BN5" s="1272"/>
      <c r="BO5" s="1272"/>
      <c r="BP5" s="1272"/>
      <c r="BQ5" s="1272"/>
      <c r="BR5" s="1272"/>
      <c r="BS5" s="1272"/>
      <c r="BT5" s="1272"/>
      <c r="BU5" s="1272"/>
      <c r="BV5" s="1272"/>
      <c r="BW5" s="1272"/>
      <c r="BX5" s="1272"/>
      <c r="BY5" s="1272"/>
      <c r="BZ5" s="1272"/>
      <c r="CA5" s="1272"/>
      <c r="CB5" s="1272"/>
      <c r="CC5" s="1272"/>
      <c r="CD5" s="1272"/>
      <c r="CE5" s="1272"/>
      <c r="CF5" s="1272"/>
      <c r="CG5" s="1272"/>
      <c r="CH5" s="1272"/>
      <c r="CI5" s="1272"/>
      <c r="CJ5" s="1272"/>
      <c r="CK5" s="1272"/>
      <c r="CL5" s="1272"/>
      <c r="CM5" s="1272"/>
      <c r="CN5" s="1272"/>
      <c r="CO5" s="1272"/>
      <c r="CP5" s="1272"/>
      <c r="CQ5" s="1272"/>
      <c r="CR5" s="1272"/>
      <c r="CS5" s="1272"/>
      <c r="CT5" s="1272"/>
      <c r="CU5" s="1272"/>
      <c r="CV5" s="1272"/>
      <c r="CW5" s="1272"/>
      <c r="CX5" s="1272"/>
      <c r="CY5" s="1272"/>
      <c r="CZ5" s="1272"/>
      <c r="DA5" s="1272"/>
      <c r="DB5" s="1272"/>
      <c r="DC5" s="1272"/>
      <c r="DD5" s="1272"/>
      <c r="DE5" s="1272"/>
      <c r="DF5" s="289"/>
      <c r="DG5" s="289"/>
      <c r="DH5" s="289"/>
      <c r="DI5" s="289"/>
      <c r="DJ5" s="289"/>
      <c r="DK5" s="289"/>
      <c r="DL5" s="289"/>
      <c r="DM5" s="289"/>
      <c r="DN5" s="289"/>
      <c r="DO5" s="289"/>
      <c r="DP5" s="289"/>
      <c r="DQ5" s="289"/>
      <c r="DR5" s="289"/>
      <c r="DS5" s="289"/>
      <c r="DT5" s="289"/>
      <c r="DU5" s="289"/>
      <c r="DV5" s="289"/>
      <c r="DW5" s="289"/>
    </row>
    <row r="6" spans="1:143" s="288" customFormat="1" x14ac:dyDescent="0.15">
      <c r="A6" s="1272"/>
      <c r="B6" s="1272"/>
      <c r="C6" s="1272"/>
      <c r="D6" s="1272"/>
      <c r="E6" s="1272"/>
      <c r="F6" s="1272"/>
      <c r="G6" s="1272"/>
      <c r="H6" s="1272"/>
      <c r="I6" s="1272"/>
      <c r="J6" s="1272"/>
      <c r="K6" s="1272"/>
      <c r="L6" s="1272"/>
      <c r="M6" s="1272"/>
      <c r="N6" s="1272"/>
      <c r="O6" s="1272"/>
      <c r="P6" s="1272"/>
      <c r="Q6" s="1272"/>
      <c r="R6" s="1272"/>
      <c r="S6" s="1272"/>
      <c r="T6" s="1272"/>
      <c r="U6" s="1272"/>
      <c r="V6" s="1272"/>
      <c r="W6" s="1272"/>
      <c r="X6" s="1272"/>
      <c r="Y6" s="1272"/>
      <c r="Z6" s="1272"/>
      <c r="AA6" s="1272"/>
      <c r="AB6" s="1272"/>
      <c r="AC6" s="1272"/>
      <c r="AD6" s="1272"/>
      <c r="AE6" s="1272"/>
      <c r="AF6" s="1272"/>
      <c r="AG6" s="1272"/>
      <c r="AH6" s="1272"/>
      <c r="AI6" s="1272"/>
      <c r="AJ6" s="1272"/>
      <c r="AK6" s="1272"/>
      <c r="AL6" s="1272"/>
      <c r="AM6" s="1272"/>
      <c r="AN6" s="1272"/>
      <c r="AO6" s="1272"/>
      <c r="AP6" s="1272"/>
      <c r="AQ6" s="1272"/>
      <c r="AR6" s="1272"/>
      <c r="AS6" s="1272"/>
      <c r="AT6" s="1272"/>
      <c r="AU6" s="1272"/>
      <c r="AV6" s="1272"/>
      <c r="AW6" s="1272"/>
      <c r="AX6" s="1272"/>
      <c r="AY6" s="1272"/>
      <c r="AZ6" s="1272"/>
      <c r="BA6" s="1272"/>
      <c r="BB6" s="1272"/>
      <c r="BC6" s="1272"/>
      <c r="BD6" s="1272"/>
      <c r="BE6" s="1272"/>
      <c r="BF6" s="1272"/>
      <c r="BG6" s="1272"/>
      <c r="BH6" s="1272"/>
      <c r="BI6" s="1272"/>
      <c r="BJ6" s="1272"/>
      <c r="BK6" s="1272"/>
      <c r="BL6" s="1272"/>
      <c r="BM6" s="1272"/>
      <c r="BN6" s="1272"/>
      <c r="BO6" s="1272"/>
      <c r="BP6" s="1272"/>
      <c r="BQ6" s="1272"/>
      <c r="BR6" s="1272"/>
      <c r="BS6" s="1272"/>
      <c r="BT6" s="1272"/>
      <c r="BU6" s="1272"/>
      <c r="BV6" s="1272"/>
      <c r="BW6" s="1272"/>
      <c r="BX6" s="1272"/>
      <c r="BY6" s="1272"/>
      <c r="BZ6" s="1272"/>
      <c r="CA6" s="1272"/>
      <c r="CB6" s="1272"/>
      <c r="CC6" s="1272"/>
      <c r="CD6" s="1272"/>
      <c r="CE6" s="1272"/>
      <c r="CF6" s="1272"/>
      <c r="CG6" s="1272"/>
      <c r="CH6" s="1272"/>
      <c r="CI6" s="1272"/>
      <c r="CJ6" s="1272"/>
      <c r="CK6" s="1272"/>
      <c r="CL6" s="1272"/>
      <c r="CM6" s="1272"/>
      <c r="CN6" s="1272"/>
      <c r="CO6" s="1272"/>
      <c r="CP6" s="1272"/>
      <c r="CQ6" s="1272"/>
      <c r="CR6" s="1272"/>
      <c r="CS6" s="1272"/>
      <c r="CT6" s="1272"/>
      <c r="CU6" s="1272"/>
      <c r="CV6" s="1272"/>
      <c r="CW6" s="1272"/>
      <c r="CX6" s="1272"/>
      <c r="CY6" s="1272"/>
      <c r="CZ6" s="1272"/>
      <c r="DA6" s="1272"/>
      <c r="DB6" s="1272"/>
      <c r="DC6" s="1272"/>
      <c r="DD6" s="1272"/>
      <c r="DE6" s="1272"/>
      <c r="DF6" s="289"/>
      <c r="DG6" s="289"/>
      <c r="DH6" s="289"/>
      <c r="DI6" s="289"/>
      <c r="DJ6" s="289"/>
      <c r="DK6" s="289"/>
      <c r="DL6" s="289"/>
      <c r="DM6" s="289"/>
      <c r="DN6" s="289"/>
      <c r="DO6" s="289"/>
      <c r="DP6" s="289"/>
      <c r="DQ6" s="289"/>
      <c r="DR6" s="289"/>
      <c r="DS6" s="289"/>
      <c r="DT6" s="289"/>
      <c r="DU6" s="289"/>
      <c r="DV6" s="289"/>
      <c r="DW6" s="289"/>
    </row>
    <row r="7" spans="1:143" s="288" customFormat="1" x14ac:dyDescent="0.15">
      <c r="A7" s="1272"/>
      <c r="B7" s="1272"/>
      <c r="C7" s="1272"/>
      <c r="D7" s="1272"/>
      <c r="E7" s="1272"/>
      <c r="F7" s="1272"/>
      <c r="G7" s="1272"/>
      <c r="H7" s="1272"/>
      <c r="I7" s="1272"/>
      <c r="J7" s="1272"/>
      <c r="K7" s="1272"/>
      <c r="L7" s="1272"/>
      <c r="M7" s="1272"/>
      <c r="N7" s="1272"/>
      <c r="O7" s="1272"/>
      <c r="P7" s="1272"/>
      <c r="Q7" s="1272"/>
      <c r="R7" s="1272"/>
      <c r="S7" s="1272"/>
      <c r="T7" s="1272"/>
      <c r="U7" s="1272"/>
      <c r="V7" s="1272"/>
      <c r="W7" s="1272"/>
      <c r="X7" s="1272"/>
      <c r="Y7" s="1272"/>
      <c r="Z7" s="1272"/>
      <c r="AA7" s="1272"/>
      <c r="AB7" s="1272"/>
      <c r="AC7" s="1272"/>
      <c r="AD7" s="1272"/>
      <c r="AE7" s="1272"/>
      <c r="AF7" s="1272"/>
      <c r="AG7" s="1272"/>
      <c r="AH7" s="1272"/>
      <c r="AI7" s="1272"/>
      <c r="AJ7" s="1272"/>
      <c r="AK7" s="1272"/>
      <c r="AL7" s="1272"/>
      <c r="AM7" s="1272"/>
      <c r="AN7" s="1272"/>
      <c r="AO7" s="1272"/>
      <c r="AP7" s="1272"/>
      <c r="AQ7" s="1272"/>
      <c r="AR7" s="1272"/>
      <c r="AS7" s="1272"/>
      <c r="AT7" s="1272"/>
      <c r="AU7" s="1272"/>
      <c r="AV7" s="1272"/>
      <c r="AW7" s="1272"/>
      <c r="AX7" s="1272"/>
      <c r="AY7" s="1272"/>
      <c r="AZ7" s="1272"/>
      <c r="BA7" s="1272"/>
      <c r="BB7" s="1272"/>
      <c r="BC7" s="1272"/>
      <c r="BD7" s="1272"/>
      <c r="BE7" s="1272"/>
      <c r="BF7" s="1272"/>
      <c r="BG7" s="1272"/>
      <c r="BH7" s="1272"/>
      <c r="BI7" s="1272"/>
      <c r="BJ7" s="1272"/>
      <c r="BK7" s="1272"/>
      <c r="BL7" s="1272"/>
      <c r="BM7" s="1272"/>
      <c r="BN7" s="1272"/>
      <c r="BO7" s="1272"/>
      <c r="BP7" s="1272"/>
      <c r="BQ7" s="1272"/>
      <c r="BR7" s="1272"/>
      <c r="BS7" s="1272"/>
      <c r="BT7" s="1272"/>
      <c r="BU7" s="1272"/>
      <c r="BV7" s="1272"/>
      <c r="BW7" s="1272"/>
      <c r="BX7" s="1272"/>
      <c r="BY7" s="1272"/>
      <c r="BZ7" s="1272"/>
      <c r="CA7" s="1272"/>
      <c r="CB7" s="1272"/>
      <c r="CC7" s="1272"/>
      <c r="CD7" s="1272"/>
      <c r="CE7" s="1272"/>
      <c r="CF7" s="1272"/>
      <c r="CG7" s="1272"/>
      <c r="CH7" s="1272"/>
      <c r="CI7" s="1272"/>
      <c r="CJ7" s="1272"/>
      <c r="CK7" s="1272"/>
      <c r="CL7" s="1272"/>
      <c r="CM7" s="1272"/>
      <c r="CN7" s="1272"/>
      <c r="CO7" s="1272"/>
      <c r="CP7" s="1272"/>
      <c r="CQ7" s="1272"/>
      <c r="CR7" s="1272"/>
      <c r="CS7" s="1272"/>
      <c r="CT7" s="1272"/>
      <c r="CU7" s="1272"/>
      <c r="CV7" s="1272"/>
      <c r="CW7" s="1272"/>
      <c r="CX7" s="1272"/>
      <c r="CY7" s="1272"/>
      <c r="CZ7" s="1272"/>
      <c r="DA7" s="1272"/>
      <c r="DB7" s="1272"/>
      <c r="DC7" s="1272"/>
      <c r="DD7" s="1272"/>
      <c r="DE7" s="1272"/>
      <c r="DF7" s="289"/>
      <c r="DG7" s="289"/>
      <c r="DH7" s="289"/>
      <c r="DI7" s="289"/>
      <c r="DJ7" s="289"/>
      <c r="DK7" s="289"/>
      <c r="DL7" s="289"/>
      <c r="DM7" s="289"/>
      <c r="DN7" s="289"/>
      <c r="DO7" s="289"/>
      <c r="DP7" s="289"/>
      <c r="DQ7" s="289"/>
      <c r="DR7" s="289"/>
      <c r="DS7" s="289"/>
      <c r="DT7" s="289"/>
      <c r="DU7" s="289"/>
      <c r="DV7" s="289"/>
      <c r="DW7" s="289"/>
    </row>
    <row r="8" spans="1:143" s="288" customFormat="1" x14ac:dyDescent="0.15">
      <c r="A8" s="1272"/>
      <c r="B8" s="1272"/>
      <c r="C8" s="1272"/>
      <c r="D8" s="1272"/>
      <c r="E8" s="1272"/>
      <c r="F8" s="1272"/>
      <c r="G8" s="1272"/>
      <c r="H8" s="1272"/>
      <c r="I8" s="1272"/>
      <c r="J8" s="1272"/>
      <c r="K8" s="1272"/>
      <c r="L8" s="1272"/>
      <c r="M8" s="1272"/>
      <c r="N8" s="1272"/>
      <c r="O8" s="1272"/>
      <c r="P8" s="1272"/>
      <c r="Q8" s="1272"/>
      <c r="R8" s="1272"/>
      <c r="S8" s="1272"/>
      <c r="T8" s="1272"/>
      <c r="U8" s="1272"/>
      <c r="V8" s="1272"/>
      <c r="W8" s="1272"/>
      <c r="X8" s="1272"/>
      <c r="Y8" s="1272"/>
      <c r="Z8" s="1272"/>
      <c r="AA8" s="1272"/>
      <c r="AB8" s="1272"/>
      <c r="AC8" s="1272"/>
      <c r="AD8" s="1272"/>
      <c r="AE8" s="1272"/>
      <c r="AF8" s="1272"/>
      <c r="AG8" s="1272"/>
      <c r="AH8" s="1272"/>
      <c r="AI8" s="1272"/>
      <c r="AJ8" s="1272"/>
      <c r="AK8" s="1272"/>
      <c r="AL8" s="1272"/>
      <c r="AM8" s="1272"/>
      <c r="AN8" s="1272"/>
      <c r="AO8" s="1272"/>
      <c r="AP8" s="1272"/>
      <c r="AQ8" s="1272"/>
      <c r="AR8" s="1272"/>
      <c r="AS8" s="1272"/>
      <c r="AT8" s="1272"/>
      <c r="AU8" s="1272"/>
      <c r="AV8" s="1272"/>
      <c r="AW8" s="1272"/>
      <c r="AX8" s="1272"/>
      <c r="AY8" s="1272"/>
      <c r="AZ8" s="1272"/>
      <c r="BA8" s="1272"/>
      <c r="BB8" s="1272"/>
      <c r="BC8" s="1272"/>
      <c r="BD8" s="1272"/>
      <c r="BE8" s="1272"/>
      <c r="BF8" s="1272"/>
      <c r="BG8" s="1272"/>
      <c r="BH8" s="1272"/>
      <c r="BI8" s="1272"/>
      <c r="BJ8" s="1272"/>
      <c r="BK8" s="1272"/>
      <c r="BL8" s="1272"/>
      <c r="BM8" s="1272"/>
      <c r="BN8" s="1272"/>
      <c r="BO8" s="1272"/>
      <c r="BP8" s="1272"/>
      <c r="BQ8" s="1272"/>
      <c r="BR8" s="1272"/>
      <c r="BS8" s="1272"/>
      <c r="BT8" s="1272"/>
      <c r="BU8" s="1272"/>
      <c r="BV8" s="1272"/>
      <c r="BW8" s="1272"/>
      <c r="BX8" s="1272"/>
      <c r="BY8" s="1272"/>
      <c r="BZ8" s="1272"/>
      <c r="CA8" s="1272"/>
      <c r="CB8" s="1272"/>
      <c r="CC8" s="1272"/>
      <c r="CD8" s="1272"/>
      <c r="CE8" s="1272"/>
      <c r="CF8" s="1272"/>
      <c r="CG8" s="1272"/>
      <c r="CH8" s="1272"/>
      <c r="CI8" s="1272"/>
      <c r="CJ8" s="1272"/>
      <c r="CK8" s="1272"/>
      <c r="CL8" s="1272"/>
      <c r="CM8" s="1272"/>
      <c r="CN8" s="1272"/>
      <c r="CO8" s="1272"/>
      <c r="CP8" s="1272"/>
      <c r="CQ8" s="1272"/>
      <c r="CR8" s="1272"/>
      <c r="CS8" s="1272"/>
      <c r="CT8" s="1272"/>
      <c r="CU8" s="1272"/>
      <c r="CV8" s="1272"/>
      <c r="CW8" s="1272"/>
      <c r="CX8" s="1272"/>
      <c r="CY8" s="1272"/>
      <c r="CZ8" s="1272"/>
      <c r="DA8" s="1272"/>
      <c r="DB8" s="1272"/>
      <c r="DC8" s="1272"/>
      <c r="DD8" s="1272"/>
      <c r="DE8" s="1272"/>
      <c r="DF8" s="289"/>
      <c r="DG8" s="289"/>
      <c r="DH8" s="289"/>
      <c r="DI8" s="289"/>
      <c r="DJ8" s="289"/>
      <c r="DK8" s="289"/>
      <c r="DL8" s="289"/>
      <c r="DM8" s="289"/>
      <c r="DN8" s="289"/>
      <c r="DO8" s="289"/>
      <c r="DP8" s="289"/>
      <c r="DQ8" s="289"/>
      <c r="DR8" s="289"/>
      <c r="DS8" s="289"/>
      <c r="DT8" s="289"/>
      <c r="DU8" s="289"/>
      <c r="DV8" s="289"/>
      <c r="DW8" s="289"/>
    </row>
    <row r="9" spans="1:143" s="288" customFormat="1" x14ac:dyDescent="0.15">
      <c r="A9" s="1272"/>
      <c r="B9" s="1272"/>
      <c r="C9" s="1272"/>
      <c r="D9" s="1272"/>
      <c r="E9" s="1272"/>
      <c r="F9" s="1272"/>
      <c r="G9" s="1272"/>
      <c r="H9" s="1272"/>
      <c r="I9" s="1272"/>
      <c r="J9" s="1272"/>
      <c r="K9" s="1272"/>
      <c r="L9" s="1272"/>
      <c r="M9" s="1272"/>
      <c r="N9" s="1272"/>
      <c r="O9" s="1272"/>
      <c r="P9" s="1272"/>
      <c r="Q9" s="1272"/>
      <c r="R9" s="1272"/>
      <c r="S9" s="1272"/>
      <c r="T9" s="1272"/>
      <c r="U9" s="1272"/>
      <c r="V9" s="1272"/>
      <c r="W9" s="1272"/>
      <c r="X9" s="1272"/>
      <c r="Y9" s="1272"/>
      <c r="Z9" s="1272"/>
      <c r="AA9" s="1272"/>
      <c r="AB9" s="1272"/>
      <c r="AC9" s="1272"/>
      <c r="AD9" s="1272"/>
      <c r="AE9" s="1272"/>
      <c r="AF9" s="1272"/>
      <c r="AG9" s="1272"/>
      <c r="AH9" s="1272"/>
      <c r="AI9" s="1272"/>
      <c r="AJ9" s="1272"/>
      <c r="AK9" s="1272"/>
      <c r="AL9" s="1272"/>
      <c r="AM9" s="1272"/>
      <c r="AN9" s="1272"/>
      <c r="AO9" s="1272"/>
      <c r="AP9" s="1272"/>
      <c r="AQ9" s="1272"/>
      <c r="AR9" s="1272"/>
      <c r="AS9" s="1272"/>
      <c r="AT9" s="1272"/>
      <c r="AU9" s="1272"/>
      <c r="AV9" s="1272"/>
      <c r="AW9" s="1272"/>
      <c r="AX9" s="1272"/>
      <c r="AY9" s="1272"/>
      <c r="AZ9" s="1272"/>
      <c r="BA9" s="1272"/>
      <c r="BB9" s="1272"/>
      <c r="BC9" s="1272"/>
      <c r="BD9" s="1272"/>
      <c r="BE9" s="1272"/>
      <c r="BF9" s="1272"/>
      <c r="BG9" s="1272"/>
      <c r="BH9" s="1272"/>
      <c r="BI9" s="1272"/>
      <c r="BJ9" s="1272"/>
      <c r="BK9" s="1272"/>
      <c r="BL9" s="1272"/>
      <c r="BM9" s="1272"/>
      <c r="BN9" s="1272"/>
      <c r="BO9" s="1272"/>
      <c r="BP9" s="1272"/>
      <c r="BQ9" s="1272"/>
      <c r="BR9" s="1272"/>
      <c r="BS9" s="1272"/>
      <c r="BT9" s="1272"/>
      <c r="BU9" s="1272"/>
      <c r="BV9" s="1272"/>
      <c r="BW9" s="1272"/>
      <c r="BX9" s="1272"/>
      <c r="BY9" s="1272"/>
      <c r="BZ9" s="1272"/>
      <c r="CA9" s="1272"/>
      <c r="CB9" s="1272"/>
      <c r="CC9" s="1272"/>
      <c r="CD9" s="1272"/>
      <c r="CE9" s="1272"/>
      <c r="CF9" s="1272"/>
      <c r="CG9" s="1272"/>
      <c r="CH9" s="1272"/>
      <c r="CI9" s="1272"/>
      <c r="CJ9" s="1272"/>
      <c r="CK9" s="1272"/>
      <c r="CL9" s="1272"/>
      <c r="CM9" s="1272"/>
      <c r="CN9" s="1272"/>
      <c r="CO9" s="1272"/>
      <c r="CP9" s="1272"/>
      <c r="CQ9" s="1272"/>
      <c r="CR9" s="1272"/>
      <c r="CS9" s="1272"/>
      <c r="CT9" s="1272"/>
      <c r="CU9" s="1272"/>
      <c r="CV9" s="1272"/>
      <c r="CW9" s="1272"/>
      <c r="CX9" s="1272"/>
      <c r="CY9" s="1272"/>
      <c r="CZ9" s="1272"/>
      <c r="DA9" s="1272"/>
      <c r="DB9" s="1272"/>
      <c r="DC9" s="1272"/>
      <c r="DD9" s="1272"/>
      <c r="DE9" s="1272"/>
      <c r="DF9" s="289"/>
      <c r="DG9" s="289"/>
      <c r="DH9" s="289"/>
      <c r="DI9" s="289"/>
      <c r="DJ9" s="289"/>
      <c r="DK9" s="289"/>
      <c r="DL9" s="289"/>
      <c r="DM9" s="289"/>
      <c r="DN9" s="289"/>
      <c r="DO9" s="289"/>
      <c r="DP9" s="289"/>
      <c r="DQ9" s="289"/>
      <c r="DR9" s="289"/>
      <c r="DS9" s="289"/>
      <c r="DT9" s="289"/>
      <c r="DU9" s="289"/>
      <c r="DV9" s="289"/>
      <c r="DW9" s="289"/>
    </row>
    <row r="10" spans="1:143" s="288" customFormat="1" x14ac:dyDescent="0.15">
      <c r="A10" s="1272"/>
      <c r="B10" s="1272"/>
      <c r="C10" s="1272"/>
      <c r="D10" s="1272"/>
      <c r="E10" s="1272"/>
      <c r="F10" s="1272"/>
      <c r="G10" s="1272"/>
      <c r="H10" s="1272"/>
      <c r="I10" s="1272"/>
      <c r="J10" s="1272"/>
      <c r="K10" s="1272"/>
      <c r="L10" s="1272"/>
      <c r="M10" s="1272"/>
      <c r="N10" s="1272"/>
      <c r="O10" s="1272"/>
      <c r="P10" s="1272"/>
      <c r="Q10" s="1272"/>
      <c r="R10" s="1272"/>
      <c r="S10" s="1272"/>
      <c r="T10" s="1272"/>
      <c r="U10" s="1272"/>
      <c r="V10" s="1272"/>
      <c r="W10" s="1272"/>
      <c r="X10" s="1272"/>
      <c r="Y10" s="1272"/>
      <c r="Z10" s="1272"/>
      <c r="AA10" s="1272"/>
      <c r="AB10" s="1272"/>
      <c r="AC10" s="1272"/>
      <c r="AD10" s="1272"/>
      <c r="AE10" s="1272"/>
      <c r="AF10" s="1272"/>
      <c r="AG10" s="1272"/>
      <c r="AH10" s="1272"/>
      <c r="AI10" s="1272"/>
      <c r="AJ10" s="1272"/>
      <c r="AK10" s="1272"/>
      <c r="AL10" s="1272"/>
      <c r="AM10" s="1272"/>
      <c r="AN10" s="1272"/>
      <c r="AO10" s="1272"/>
      <c r="AP10" s="1272"/>
      <c r="AQ10" s="1272"/>
      <c r="AR10" s="1272"/>
      <c r="AS10" s="1272"/>
      <c r="AT10" s="1272"/>
      <c r="AU10" s="1272"/>
      <c r="AV10" s="1272"/>
      <c r="AW10" s="1272"/>
      <c r="AX10" s="1272"/>
      <c r="AY10" s="1272"/>
      <c r="AZ10" s="1272"/>
      <c r="BA10" s="1272"/>
      <c r="BB10" s="1272"/>
      <c r="BC10" s="1272"/>
      <c r="BD10" s="1272"/>
      <c r="BE10" s="1272"/>
      <c r="BF10" s="1272"/>
      <c r="BG10" s="1272"/>
      <c r="BH10" s="1272"/>
      <c r="BI10" s="1272"/>
      <c r="BJ10" s="1272"/>
      <c r="BK10" s="1272"/>
      <c r="BL10" s="1272"/>
      <c r="BM10" s="1272"/>
      <c r="BN10" s="1272"/>
      <c r="BO10" s="1272"/>
      <c r="BP10" s="1272"/>
      <c r="BQ10" s="1272"/>
      <c r="BR10" s="1272"/>
      <c r="BS10" s="1272"/>
      <c r="BT10" s="1272"/>
      <c r="BU10" s="1272"/>
      <c r="BV10" s="1272"/>
      <c r="BW10" s="1272"/>
      <c r="BX10" s="1272"/>
      <c r="BY10" s="1272"/>
      <c r="BZ10" s="1272"/>
      <c r="CA10" s="1272"/>
      <c r="CB10" s="1272"/>
      <c r="CC10" s="1272"/>
      <c r="CD10" s="1272"/>
      <c r="CE10" s="1272"/>
      <c r="CF10" s="1272"/>
      <c r="CG10" s="1272"/>
      <c r="CH10" s="1272"/>
      <c r="CI10" s="1272"/>
      <c r="CJ10" s="1272"/>
      <c r="CK10" s="1272"/>
      <c r="CL10" s="1272"/>
      <c r="CM10" s="1272"/>
      <c r="CN10" s="1272"/>
      <c r="CO10" s="1272"/>
      <c r="CP10" s="1272"/>
      <c r="CQ10" s="1272"/>
      <c r="CR10" s="1272"/>
      <c r="CS10" s="1272"/>
      <c r="CT10" s="1272"/>
      <c r="CU10" s="1272"/>
      <c r="CV10" s="1272"/>
      <c r="CW10" s="1272"/>
      <c r="CX10" s="1272"/>
      <c r="CY10" s="1272"/>
      <c r="CZ10" s="1272"/>
      <c r="DA10" s="1272"/>
      <c r="DB10" s="1272"/>
      <c r="DC10" s="1272"/>
      <c r="DD10" s="1272"/>
      <c r="DE10" s="1272"/>
      <c r="DF10" s="289"/>
      <c r="DG10" s="289"/>
      <c r="DH10" s="289"/>
      <c r="DI10" s="289"/>
      <c r="DJ10" s="289"/>
      <c r="DK10" s="289"/>
      <c r="DL10" s="289"/>
      <c r="DM10" s="289"/>
      <c r="DN10" s="289"/>
      <c r="DO10" s="289"/>
      <c r="DP10" s="289"/>
      <c r="DQ10" s="289"/>
      <c r="DR10" s="289"/>
      <c r="DS10" s="289"/>
      <c r="DT10" s="289"/>
      <c r="DU10" s="289"/>
      <c r="DV10" s="289"/>
      <c r="DW10" s="289"/>
      <c r="EM10" s="288" t="s">
        <v>604</v>
      </c>
    </row>
    <row r="11" spans="1:143" s="288" customFormat="1" x14ac:dyDescent="0.15">
      <c r="A11" s="1272"/>
      <c r="B11" s="1272"/>
      <c r="C11" s="1272"/>
      <c r="D11" s="1272"/>
      <c r="E11" s="1272"/>
      <c r="F11" s="1272"/>
      <c r="G11" s="1272"/>
      <c r="H11" s="1272"/>
      <c r="I11" s="1272"/>
      <c r="J11" s="1272"/>
      <c r="K11" s="1272"/>
      <c r="L11" s="1272"/>
      <c r="M11" s="1272"/>
      <c r="N11" s="1272"/>
      <c r="O11" s="1272"/>
      <c r="P11" s="1272"/>
      <c r="Q11" s="1272"/>
      <c r="R11" s="1272"/>
      <c r="S11" s="1272"/>
      <c r="T11" s="1272"/>
      <c r="U11" s="1272"/>
      <c r="V11" s="1272"/>
      <c r="W11" s="1272"/>
      <c r="X11" s="1272"/>
      <c r="Y11" s="1272"/>
      <c r="Z11" s="1272"/>
      <c r="AA11" s="1272"/>
      <c r="AB11" s="1272"/>
      <c r="AC11" s="1272"/>
      <c r="AD11" s="1272"/>
      <c r="AE11" s="1272"/>
      <c r="AF11" s="1272"/>
      <c r="AG11" s="1272"/>
      <c r="AH11" s="1272"/>
      <c r="AI11" s="1272"/>
      <c r="AJ11" s="1272"/>
      <c r="AK11" s="1272"/>
      <c r="AL11" s="1272"/>
      <c r="AM11" s="1272"/>
      <c r="AN11" s="1272"/>
      <c r="AO11" s="1272"/>
      <c r="AP11" s="1272"/>
      <c r="AQ11" s="1272"/>
      <c r="AR11" s="1272"/>
      <c r="AS11" s="1272"/>
      <c r="AT11" s="1272"/>
      <c r="AU11" s="1272"/>
      <c r="AV11" s="1272"/>
      <c r="AW11" s="1272"/>
      <c r="AX11" s="1272"/>
      <c r="AY11" s="1272"/>
      <c r="AZ11" s="1272"/>
      <c r="BA11" s="1272"/>
      <c r="BB11" s="1272"/>
      <c r="BC11" s="1272"/>
      <c r="BD11" s="1272"/>
      <c r="BE11" s="1272"/>
      <c r="BF11" s="1272"/>
      <c r="BG11" s="1272"/>
      <c r="BH11" s="1272"/>
      <c r="BI11" s="1272"/>
      <c r="BJ11" s="1272"/>
      <c r="BK11" s="1272"/>
      <c r="BL11" s="1272"/>
      <c r="BM11" s="1272"/>
      <c r="BN11" s="1272"/>
      <c r="BO11" s="1272"/>
      <c r="BP11" s="1272"/>
      <c r="BQ11" s="1272"/>
      <c r="BR11" s="1272"/>
      <c r="BS11" s="1272"/>
      <c r="BT11" s="1272"/>
      <c r="BU11" s="1272"/>
      <c r="BV11" s="1272"/>
      <c r="BW11" s="1272"/>
      <c r="BX11" s="1272"/>
      <c r="BY11" s="1272"/>
      <c r="BZ11" s="1272"/>
      <c r="CA11" s="1272"/>
      <c r="CB11" s="1272"/>
      <c r="CC11" s="1272"/>
      <c r="CD11" s="1272"/>
      <c r="CE11" s="1272"/>
      <c r="CF11" s="1272"/>
      <c r="CG11" s="1272"/>
      <c r="CH11" s="1272"/>
      <c r="CI11" s="1272"/>
      <c r="CJ11" s="1272"/>
      <c r="CK11" s="1272"/>
      <c r="CL11" s="1272"/>
      <c r="CM11" s="1272"/>
      <c r="CN11" s="1272"/>
      <c r="CO11" s="1272"/>
      <c r="CP11" s="1272"/>
      <c r="CQ11" s="1272"/>
      <c r="CR11" s="1272"/>
      <c r="CS11" s="1272"/>
      <c r="CT11" s="1272"/>
      <c r="CU11" s="1272"/>
      <c r="CV11" s="1272"/>
      <c r="CW11" s="1272"/>
      <c r="CX11" s="1272"/>
      <c r="CY11" s="1272"/>
      <c r="CZ11" s="1272"/>
      <c r="DA11" s="1272"/>
      <c r="DB11" s="1272"/>
      <c r="DC11" s="1272"/>
      <c r="DD11" s="1272"/>
      <c r="DE11" s="1272"/>
      <c r="DF11" s="289"/>
      <c r="DG11" s="289"/>
      <c r="DH11" s="289"/>
      <c r="DI11" s="289"/>
      <c r="DJ11" s="289"/>
      <c r="DK11" s="289"/>
      <c r="DL11" s="289"/>
      <c r="DM11" s="289"/>
      <c r="DN11" s="289"/>
      <c r="DO11" s="289"/>
      <c r="DP11" s="289"/>
      <c r="DQ11" s="289"/>
      <c r="DR11" s="289"/>
      <c r="DS11" s="289"/>
      <c r="DT11" s="289"/>
      <c r="DU11" s="289"/>
      <c r="DV11" s="289"/>
      <c r="DW11" s="289"/>
    </row>
    <row r="12" spans="1:143" s="288" customFormat="1" x14ac:dyDescent="0.15">
      <c r="A12" s="1272"/>
      <c r="B12" s="1272"/>
      <c r="C12" s="1272"/>
      <c r="D12" s="1272"/>
      <c r="E12" s="1272"/>
      <c r="F12" s="1272"/>
      <c r="G12" s="1272"/>
      <c r="H12" s="1272"/>
      <c r="I12" s="1272"/>
      <c r="J12" s="1272"/>
      <c r="K12" s="1272"/>
      <c r="L12" s="1272"/>
      <c r="M12" s="1272"/>
      <c r="N12" s="1272"/>
      <c r="O12" s="1272"/>
      <c r="P12" s="1272"/>
      <c r="Q12" s="1272"/>
      <c r="R12" s="1272"/>
      <c r="S12" s="1272"/>
      <c r="T12" s="1272"/>
      <c r="U12" s="1272"/>
      <c r="V12" s="1272"/>
      <c r="W12" s="1272"/>
      <c r="X12" s="1272"/>
      <c r="Y12" s="1272"/>
      <c r="Z12" s="1272"/>
      <c r="AA12" s="1272"/>
      <c r="AB12" s="1272"/>
      <c r="AC12" s="1272"/>
      <c r="AD12" s="1272"/>
      <c r="AE12" s="1272"/>
      <c r="AF12" s="1272"/>
      <c r="AG12" s="1272"/>
      <c r="AH12" s="1272"/>
      <c r="AI12" s="1272"/>
      <c r="AJ12" s="1272"/>
      <c r="AK12" s="1272"/>
      <c r="AL12" s="1272"/>
      <c r="AM12" s="1272"/>
      <c r="AN12" s="1272"/>
      <c r="AO12" s="1272"/>
      <c r="AP12" s="1272"/>
      <c r="AQ12" s="1272"/>
      <c r="AR12" s="1272"/>
      <c r="AS12" s="1272"/>
      <c r="AT12" s="1272"/>
      <c r="AU12" s="1272"/>
      <c r="AV12" s="1272"/>
      <c r="AW12" s="1272"/>
      <c r="AX12" s="1272"/>
      <c r="AY12" s="1272"/>
      <c r="AZ12" s="1272"/>
      <c r="BA12" s="1272"/>
      <c r="BB12" s="1272"/>
      <c r="BC12" s="1272"/>
      <c r="BD12" s="1272"/>
      <c r="BE12" s="1272"/>
      <c r="BF12" s="1272"/>
      <c r="BG12" s="1272"/>
      <c r="BH12" s="1272"/>
      <c r="BI12" s="1272"/>
      <c r="BJ12" s="1272"/>
      <c r="BK12" s="1272"/>
      <c r="BL12" s="1272"/>
      <c r="BM12" s="1272"/>
      <c r="BN12" s="1272"/>
      <c r="BO12" s="1272"/>
      <c r="BP12" s="1272"/>
      <c r="BQ12" s="1272"/>
      <c r="BR12" s="1272"/>
      <c r="BS12" s="1272"/>
      <c r="BT12" s="1272"/>
      <c r="BU12" s="1272"/>
      <c r="BV12" s="1272"/>
      <c r="BW12" s="1272"/>
      <c r="BX12" s="1272"/>
      <c r="BY12" s="1272"/>
      <c r="BZ12" s="1272"/>
      <c r="CA12" s="1272"/>
      <c r="CB12" s="1272"/>
      <c r="CC12" s="1272"/>
      <c r="CD12" s="1272"/>
      <c r="CE12" s="1272"/>
      <c r="CF12" s="1272"/>
      <c r="CG12" s="1272"/>
      <c r="CH12" s="1272"/>
      <c r="CI12" s="1272"/>
      <c r="CJ12" s="1272"/>
      <c r="CK12" s="1272"/>
      <c r="CL12" s="1272"/>
      <c r="CM12" s="1272"/>
      <c r="CN12" s="1272"/>
      <c r="CO12" s="1272"/>
      <c r="CP12" s="1272"/>
      <c r="CQ12" s="1272"/>
      <c r="CR12" s="1272"/>
      <c r="CS12" s="1272"/>
      <c r="CT12" s="1272"/>
      <c r="CU12" s="1272"/>
      <c r="CV12" s="1272"/>
      <c r="CW12" s="1272"/>
      <c r="CX12" s="1272"/>
      <c r="CY12" s="1272"/>
      <c r="CZ12" s="1272"/>
      <c r="DA12" s="1272"/>
      <c r="DB12" s="1272"/>
      <c r="DC12" s="1272"/>
      <c r="DD12" s="1272"/>
      <c r="DE12" s="1272"/>
      <c r="DF12" s="289"/>
      <c r="DG12" s="289"/>
      <c r="DH12" s="289"/>
      <c r="DI12" s="289"/>
      <c r="DJ12" s="289"/>
      <c r="DK12" s="289"/>
      <c r="DL12" s="289"/>
      <c r="DM12" s="289"/>
      <c r="DN12" s="289"/>
      <c r="DO12" s="289"/>
      <c r="DP12" s="289"/>
      <c r="DQ12" s="289"/>
      <c r="DR12" s="289"/>
      <c r="DS12" s="289"/>
      <c r="DT12" s="289"/>
      <c r="DU12" s="289"/>
      <c r="DV12" s="289"/>
      <c r="DW12" s="289"/>
      <c r="EM12" s="288" t="s">
        <v>604</v>
      </c>
    </row>
    <row r="13" spans="1:143" s="288" customFormat="1" x14ac:dyDescent="0.15">
      <c r="A13" s="1272"/>
      <c r="B13" s="1272"/>
      <c r="C13" s="1272"/>
      <c r="D13" s="1272"/>
      <c r="E13" s="1272"/>
      <c r="F13" s="1272"/>
      <c r="G13" s="1272"/>
      <c r="H13" s="1272"/>
      <c r="I13" s="1272"/>
      <c r="J13" s="1272"/>
      <c r="K13" s="1272"/>
      <c r="L13" s="1272"/>
      <c r="M13" s="1272"/>
      <c r="N13" s="1272"/>
      <c r="O13" s="1272"/>
      <c r="P13" s="1272"/>
      <c r="Q13" s="1272"/>
      <c r="R13" s="1272"/>
      <c r="S13" s="1272"/>
      <c r="T13" s="1272"/>
      <c r="U13" s="1272"/>
      <c r="V13" s="1272"/>
      <c r="W13" s="1272"/>
      <c r="X13" s="1272"/>
      <c r="Y13" s="1272"/>
      <c r="Z13" s="1272"/>
      <c r="AA13" s="1272"/>
      <c r="AB13" s="1272"/>
      <c r="AC13" s="1272"/>
      <c r="AD13" s="1272"/>
      <c r="AE13" s="1272"/>
      <c r="AF13" s="1272"/>
      <c r="AG13" s="1272"/>
      <c r="AH13" s="1272"/>
      <c r="AI13" s="1272"/>
      <c r="AJ13" s="1272"/>
      <c r="AK13" s="1272"/>
      <c r="AL13" s="1272"/>
      <c r="AM13" s="1272"/>
      <c r="AN13" s="1272"/>
      <c r="AO13" s="1272"/>
      <c r="AP13" s="1272"/>
      <c r="AQ13" s="1272"/>
      <c r="AR13" s="1272"/>
      <c r="AS13" s="1272"/>
      <c r="AT13" s="1272"/>
      <c r="AU13" s="1272"/>
      <c r="AV13" s="1272"/>
      <c r="AW13" s="1272"/>
      <c r="AX13" s="1272"/>
      <c r="AY13" s="1272"/>
      <c r="AZ13" s="1272"/>
      <c r="BA13" s="1272"/>
      <c r="BB13" s="1272"/>
      <c r="BC13" s="1272"/>
      <c r="BD13" s="1272"/>
      <c r="BE13" s="1272"/>
      <c r="BF13" s="1272"/>
      <c r="BG13" s="1272"/>
      <c r="BH13" s="1272"/>
      <c r="BI13" s="1272"/>
      <c r="BJ13" s="1272"/>
      <c r="BK13" s="1272"/>
      <c r="BL13" s="1272"/>
      <c r="BM13" s="1272"/>
      <c r="BN13" s="1272"/>
      <c r="BO13" s="1272"/>
      <c r="BP13" s="1272"/>
      <c r="BQ13" s="1272"/>
      <c r="BR13" s="1272"/>
      <c r="BS13" s="1272"/>
      <c r="BT13" s="1272"/>
      <c r="BU13" s="1272"/>
      <c r="BV13" s="1272"/>
      <c r="BW13" s="1272"/>
      <c r="BX13" s="1272"/>
      <c r="BY13" s="1272"/>
      <c r="BZ13" s="1272"/>
      <c r="CA13" s="1272"/>
      <c r="CB13" s="1272"/>
      <c r="CC13" s="1272"/>
      <c r="CD13" s="1272"/>
      <c r="CE13" s="1272"/>
      <c r="CF13" s="1272"/>
      <c r="CG13" s="1272"/>
      <c r="CH13" s="1272"/>
      <c r="CI13" s="1272"/>
      <c r="CJ13" s="1272"/>
      <c r="CK13" s="1272"/>
      <c r="CL13" s="1272"/>
      <c r="CM13" s="1272"/>
      <c r="CN13" s="1272"/>
      <c r="CO13" s="1272"/>
      <c r="CP13" s="1272"/>
      <c r="CQ13" s="1272"/>
      <c r="CR13" s="1272"/>
      <c r="CS13" s="1272"/>
      <c r="CT13" s="1272"/>
      <c r="CU13" s="1272"/>
      <c r="CV13" s="1272"/>
      <c r="CW13" s="1272"/>
      <c r="CX13" s="1272"/>
      <c r="CY13" s="1272"/>
      <c r="CZ13" s="1272"/>
      <c r="DA13" s="1272"/>
      <c r="DB13" s="1272"/>
      <c r="DC13" s="1272"/>
      <c r="DD13" s="1272"/>
      <c r="DE13" s="1272"/>
      <c r="DF13" s="289"/>
      <c r="DG13" s="289"/>
      <c r="DH13" s="289"/>
      <c r="DI13" s="289"/>
      <c r="DJ13" s="289"/>
      <c r="DK13" s="289"/>
      <c r="DL13" s="289"/>
      <c r="DM13" s="289"/>
      <c r="DN13" s="289"/>
      <c r="DO13" s="289"/>
      <c r="DP13" s="289"/>
      <c r="DQ13" s="289"/>
      <c r="DR13" s="289"/>
      <c r="DS13" s="289"/>
      <c r="DT13" s="289"/>
      <c r="DU13" s="289"/>
      <c r="DV13" s="289"/>
      <c r="DW13" s="289"/>
    </row>
    <row r="14" spans="1:143" s="288" customFormat="1" x14ac:dyDescent="0.15">
      <c r="A14" s="1272"/>
      <c r="B14" s="1272"/>
      <c r="C14" s="1272"/>
      <c r="D14" s="1272"/>
      <c r="E14" s="1272"/>
      <c r="F14" s="1272"/>
      <c r="G14" s="1272"/>
      <c r="H14" s="1272"/>
      <c r="I14" s="1272"/>
      <c r="J14" s="1272"/>
      <c r="K14" s="1272"/>
      <c r="L14" s="1272"/>
      <c r="M14" s="1272"/>
      <c r="N14" s="1272"/>
      <c r="O14" s="1272"/>
      <c r="P14" s="1272"/>
      <c r="Q14" s="1272"/>
      <c r="R14" s="1272"/>
      <c r="S14" s="1272"/>
      <c r="T14" s="1272"/>
      <c r="U14" s="1272"/>
      <c r="V14" s="1272"/>
      <c r="W14" s="1272"/>
      <c r="X14" s="1272"/>
      <c r="Y14" s="1272"/>
      <c r="Z14" s="1272"/>
      <c r="AA14" s="1272"/>
      <c r="AB14" s="1272"/>
      <c r="AC14" s="1272"/>
      <c r="AD14" s="1272"/>
      <c r="AE14" s="1272"/>
      <c r="AF14" s="1272"/>
      <c r="AG14" s="1272"/>
      <c r="AH14" s="1272"/>
      <c r="AI14" s="1272"/>
      <c r="AJ14" s="1272"/>
      <c r="AK14" s="1272"/>
      <c r="AL14" s="1272"/>
      <c r="AM14" s="1272"/>
      <c r="AN14" s="1272"/>
      <c r="AO14" s="1272"/>
      <c r="AP14" s="1272"/>
      <c r="AQ14" s="1272"/>
      <c r="AR14" s="1272"/>
      <c r="AS14" s="1272"/>
      <c r="AT14" s="1272"/>
      <c r="AU14" s="1272"/>
      <c r="AV14" s="1272"/>
      <c r="AW14" s="1272"/>
      <c r="AX14" s="1272"/>
      <c r="AY14" s="1272"/>
      <c r="AZ14" s="1272"/>
      <c r="BA14" s="1272"/>
      <c r="BB14" s="1272"/>
      <c r="BC14" s="1272"/>
      <c r="BD14" s="1272"/>
      <c r="BE14" s="1272"/>
      <c r="BF14" s="1272"/>
      <c r="BG14" s="1272"/>
      <c r="BH14" s="1272"/>
      <c r="BI14" s="1272"/>
      <c r="BJ14" s="1272"/>
      <c r="BK14" s="1272"/>
      <c r="BL14" s="1272"/>
      <c r="BM14" s="1272"/>
      <c r="BN14" s="1272"/>
      <c r="BO14" s="1272"/>
      <c r="BP14" s="1272"/>
      <c r="BQ14" s="1272"/>
      <c r="BR14" s="1272"/>
      <c r="BS14" s="1272"/>
      <c r="BT14" s="1272"/>
      <c r="BU14" s="1272"/>
      <c r="BV14" s="1272"/>
      <c r="BW14" s="1272"/>
      <c r="BX14" s="1272"/>
      <c r="BY14" s="1272"/>
      <c r="BZ14" s="1272"/>
      <c r="CA14" s="1272"/>
      <c r="CB14" s="1272"/>
      <c r="CC14" s="1272"/>
      <c r="CD14" s="1272"/>
      <c r="CE14" s="1272"/>
      <c r="CF14" s="1272"/>
      <c r="CG14" s="1272"/>
      <c r="CH14" s="1272"/>
      <c r="CI14" s="1272"/>
      <c r="CJ14" s="1272"/>
      <c r="CK14" s="1272"/>
      <c r="CL14" s="1272"/>
      <c r="CM14" s="1272"/>
      <c r="CN14" s="1272"/>
      <c r="CO14" s="1272"/>
      <c r="CP14" s="1272"/>
      <c r="CQ14" s="1272"/>
      <c r="CR14" s="1272"/>
      <c r="CS14" s="1272"/>
      <c r="CT14" s="1272"/>
      <c r="CU14" s="1272"/>
      <c r="CV14" s="1272"/>
      <c r="CW14" s="1272"/>
      <c r="CX14" s="1272"/>
      <c r="CY14" s="1272"/>
      <c r="CZ14" s="1272"/>
      <c r="DA14" s="1272"/>
      <c r="DB14" s="1272"/>
      <c r="DC14" s="1272"/>
      <c r="DD14" s="1272"/>
      <c r="DE14" s="1272"/>
      <c r="DF14" s="289"/>
      <c r="DG14" s="289"/>
      <c r="DH14" s="289"/>
      <c r="DI14" s="289"/>
      <c r="DJ14" s="289"/>
      <c r="DK14" s="289"/>
      <c r="DL14" s="289"/>
      <c r="DM14" s="289"/>
      <c r="DN14" s="289"/>
      <c r="DO14" s="289"/>
      <c r="DP14" s="289"/>
      <c r="DQ14" s="289"/>
      <c r="DR14" s="289"/>
      <c r="DS14" s="289"/>
      <c r="DT14" s="289"/>
      <c r="DU14" s="289"/>
      <c r="DV14" s="289"/>
      <c r="DW14" s="289"/>
    </row>
    <row r="15" spans="1:143" s="288" customFormat="1" x14ac:dyDescent="0.15">
      <c r="A15" s="1271"/>
      <c r="B15" s="1272"/>
      <c r="C15" s="1272"/>
      <c r="D15" s="1272"/>
      <c r="E15" s="1272"/>
      <c r="F15" s="1272"/>
      <c r="G15" s="1272"/>
      <c r="H15" s="1272"/>
      <c r="I15" s="1272"/>
      <c r="J15" s="1272"/>
      <c r="K15" s="1272"/>
      <c r="L15" s="1272"/>
      <c r="M15" s="1272"/>
      <c r="N15" s="1272"/>
      <c r="O15" s="1272"/>
      <c r="P15" s="1272"/>
      <c r="Q15" s="1272"/>
      <c r="R15" s="1272"/>
      <c r="S15" s="1272"/>
      <c r="T15" s="1272"/>
      <c r="U15" s="1272"/>
      <c r="V15" s="1272"/>
      <c r="W15" s="1272"/>
      <c r="X15" s="1272"/>
      <c r="Y15" s="1272"/>
      <c r="Z15" s="1272"/>
      <c r="AA15" s="1272"/>
      <c r="AB15" s="1272"/>
      <c r="AC15" s="1272"/>
      <c r="AD15" s="1272"/>
      <c r="AE15" s="1272"/>
      <c r="AF15" s="1272"/>
      <c r="AG15" s="1272"/>
      <c r="AH15" s="1272"/>
      <c r="AI15" s="1272"/>
      <c r="AJ15" s="1272"/>
      <c r="AK15" s="1272"/>
      <c r="AL15" s="1272"/>
      <c r="AM15" s="1272"/>
      <c r="AN15" s="1272"/>
      <c r="AO15" s="1272"/>
      <c r="AP15" s="1272"/>
      <c r="AQ15" s="1272"/>
      <c r="AR15" s="1272"/>
      <c r="AS15" s="1272"/>
      <c r="AT15" s="1272"/>
      <c r="AU15" s="1272"/>
      <c r="AV15" s="1272"/>
      <c r="AW15" s="1272"/>
      <c r="AX15" s="1272"/>
      <c r="AY15" s="1272"/>
      <c r="AZ15" s="1272"/>
      <c r="BA15" s="1272"/>
      <c r="BB15" s="1272"/>
      <c r="BC15" s="1272"/>
      <c r="BD15" s="1272"/>
      <c r="BE15" s="1272"/>
      <c r="BF15" s="1272"/>
      <c r="BG15" s="1272"/>
      <c r="BH15" s="1272"/>
      <c r="BI15" s="1272"/>
      <c r="BJ15" s="1272"/>
      <c r="BK15" s="1272"/>
      <c r="BL15" s="1272"/>
      <c r="BM15" s="1272"/>
      <c r="BN15" s="1272"/>
      <c r="BO15" s="1272"/>
      <c r="BP15" s="1272"/>
      <c r="BQ15" s="1272"/>
      <c r="BR15" s="1272"/>
      <c r="BS15" s="1272"/>
      <c r="BT15" s="1272"/>
      <c r="BU15" s="1272"/>
      <c r="BV15" s="1272"/>
      <c r="BW15" s="1272"/>
      <c r="BX15" s="1272"/>
      <c r="BY15" s="1272"/>
      <c r="BZ15" s="1272"/>
      <c r="CA15" s="1272"/>
      <c r="CB15" s="1272"/>
      <c r="CC15" s="1272"/>
      <c r="CD15" s="1272"/>
      <c r="CE15" s="1272"/>
      <c r="CF15" s="1272"/>
      <c r="CG15" s="1272"/>
      <c r="CH15" s="1272"/>
      <c r="CI15" s="1272"/>
      <c r="CJ15" s="1272"/>
      <c r="CK15" s="1272"/>
      <c r="CL15" s="1272"/>
      <c r="CM15" s="1272"/>
      <c r="CN15" s="1272"/>
      <c r="CO15" s="1272"/>
      <c r="CP15" s="1272"/>
      <c r="CQ15" s="1272"/>
      <c r="CR15" s="1272"/>
      <c r="CS15" s="1272"/>
      <c r="CT15" s="1272"/>
      <c r="CU15" s="1272"/>
      <c r="CV15" s="1272"/>
      <c r="CW15" s="1272"/>
      <c r="CX15" s="1272"/>
      <c r="CY15" s="1272"/>
      <c r="CZ15" s="1272"/>
      <c r="DA15" s="1272"/>
      <c r="DB15" s="1272"/>
      <c r="DC15" s="1272"/>
      <c r="DD15" s="1272"/>
      <c r="DE15" s="1272"/>
      <c r="DF15" s="289"/>
      <c r="DG15" s="289"/>
      <c r="DH15" s="289"/>
      <c r="DI15" s="289"/>
      <c r="DJ15" s="289"/>
      <c r="DK15" s="289"/>
      <c r="DL15" s="289"/>
      <c r="DM15" s="289"/>
      <c r="DN15" s="289"/>
      <c r="DO15" s="289"/>
      <c r="DP15" s="289"/>
      <c r="DQ15" s="289"/>
      <c r="DR15" s="289"/>
      <c r="DS15" s="289"/>
      <c r="DT15" s="289"/>
      <c r="DU15" s="289"/>
      <c r="DV15" s="289"/>
      <c r="DW15" s="289"/>
    </row>
    <row r="16" spans="1:143" s="288" customFormat="1" x14ac:dyDescent="0.15">
      <c r="A16" s="1271"/>
      <c r="B16" s="1272"/>
      <c r="C16" s="1272"/>
      <c r="D16" s="1272"/>
      <c r="E16" s="1272"/>
      <c r="F16" s="1272"/>
      <c r="G16" s="1272"/>
      <c r="H16" s="1272"/>
      <c r="I16" s="1272"/>
      <c r="J16" s="1272"/>
      <c r="K16" s="1272"/>
      <c r="L16" s="1272"/>
      <c r="M16" s="1272"/>
      <c r="N16" s="1272"/>
      <c r="O16" s="1272"/>
      <c r="P16" s="1272"/>
      <c r="Q16" s="1272"/>
      <c r="R16" s="1272"/>
      <c r="S16" s="1272"/>
      <c r="T16" s="1272"/>
      <c r="U16" s="1272"/>
      <c r="V16" s="1272"/>
      <c r="W16" s="1272"/>
      <c r="X16" s="1272"/>
      <c r="Y16" s="1272"/>
      <c r="Z16" s="1272"/>
      <c r="AA16" s="1272"/>
      <c r="AB16" s="1272"/>
      <c r="AC16" s="1272"/>
      <c r="AD16" s="1272"/>
      <c r="AE16" s="1272"/>
      <c r="AF16" s="1272"/>
      <c r="AG16" s="1272"/>
      <c r="AH16" s="1272"/>
      <c r="AI16" s="1272"/>
      <c r="AJ16" s="1272"/>
      <c r="AK16" s="1272"/>
      <c r="AL16" s="1272"/>
      <c r="AM16" s="1272"/>
      <c r="AN16" s="1272"/>
      <c r="AO16" s="1272"/>
      <c r="AP16" s="1272"/>
      <c r="AQ16" s="1272"/>
      <c r="AR16" s="1272"/>
      <c r="AS16" s="1272"/>
      <c r="AT16" s="1272"/>
      <c r="AU16" s="1272"/>
      <c r="AV16" s="1272"/>
      <c r="AW16" s="1272"/>
      <c r="AX16" s="1272"/>
      <c r="AY16" s="1272"/>
      <c r="AZ16" s="1272"/>
      <c r="BA16" s="1272"/>
      <c r="BB16" s="1272"/>
      <c r="BC16" s="1272"/>
      <c r="BD16" s="1272"/>
      <c r="BE16" s="1272"/>
      <c r="BF16" s="1272"/>
      <c r="BG16" s="1272"/>
      <c r="BH16" s="1272"/>
      <c r="BI16" s="1272"/>
      <c r="BJ16" s="1272"/>
      <c r="BK16" s="1272"/>
      <c r="BL16" s="1272"/>
      <c r="BM16" s="1272"/>
      <c r="BN16" s="1272"/>
      <c r="BO16" s="1272"/>
      <c r="BP16" s="1272"/>
      <c r="BQ16" s="1272"/>
      <c r="BR16" s="1272"/>
      <c r="BS16" s="1272"/>
      <c r="BT16" s="1272"/>
      <c r="BU16" s="1272"/>
      <c r="BV16" s="1272"/>
      <c r="BW16" s="1272"/>
      <c r="BX16" s="1272"/>
      <c r="BY16" s="1272"/>
      <c r="BZ16" s="1272"/>
      <c r="CA16" s="1272"/>
      <c r="CB16" s="1272"/>
      <c r="CC16" s="1272"/>
      <c r="CD16" s="1272"/>
      <c r="CE16" s="1272"/>
      <c r="CF16" s="1272"/>
      <c r="CG16" s="1272"/>
      <c r="CH16" s="1272"/>
      <c r="CI16" s="1272"/>
      <c r="CJ16" s="1272"/>
      <c r="CK16" s="1272"/>
      <c r="CL16" s="1272"/>
      <c r="CM16" s="1272"/>
      <c r="CN16" s="1272"/>
      <c r="CO16" s="1272"/>
      <c r="CP16" s="1272"/>
      <c r="CQ16" s="1272"/>
      <c r="CR16" s="1272"/>
      <c r="CS16" s="1272"/>
      <c r="CT16" s="1272"/>
      <c r="CU16" s="1272"/>
      <c r="CV16" s="1272"/>
      <c r="CW16" s="1272"/>
      <c r="CX16" s="1272"/>
      <c r="CY16" s="1272"/>
      <c r="CZ16" s="1272"/>
      <c r="DA16" s="1272"/>
      <c r="DB16" s="1272"/>
      <c r="DC16" s="1272"/>
      <c r="DD16" s="1272"/>
      <c r="DE16" s="1272"/>
      <c r="DF16" s="289"/>
      <c r="DG16" s="289"/>
      <c r="DH16" s="289"/>
      <c r="DI16" s="289"/>
      <c r="DJ16" s="289"/>
      <c r="DK16" s="289"/>
      <c r="DL16" s="289"/>
      <c r="DM16" s="289"/>
      <c r="DN16" s="289"/>
      <c r="DO16" s="289"/>
      <c r="DP16" s="289"/>
      <c r="DQ16" s="289"/>
      <c r="DR16" s="289"/>
      <c r="DS16" s="289"/>
      <c r="DT16" s="289"/>
      <c r="DU16" s="289"/>
      <c r="DV16" s="289"/>
      <c r="DW16" s="289"/>
    </row>
    <row r="17" spans="1:351" s="288" customFormat="1" x14ac:dyDescent="0.15">
      <c r="A17" s="1271"/>
      <c r="B17" s="1272"/>
      <c r="C17" s="1272"/>
      <c r="D17" s="1272"/>
      <c r="E17" s="1272"/>
      <c r="F17" s="1272"/>
      <c r="G17" s="1272"/>
      <c r="H17" s="1272"/>
      <c r="I17" s="1272"/>
      <c r="J17" s="1272"/>
      <c r="K17" s="1272"/>
      <c r="L17" s="1272"/>
      <c r="M17" s="1272"/>
      <c r="N17" s="1272"/>
      <c r="O17" s="1272"/>
      <c r="P17" s="1272"/>
      <c r="Q17" s="1272"/>
      <c r="R17" s="1272"/>
      <c r="S17" s="1272"/>
      <c r="T17" s="1272"/>
      <c r="U17" s="1272"/>
      <c r="V17" s="1272"/>
      <c r="W17" s="1272"/>
      <c r="X17" s="1272"/>
      <c r="Y17" s="1272"/>
      <c r="Z17" s="1272"/>
      <c r="AA17" s="1272"/>
      <c r="AB17" s="1272"/>
      <c r="AC17" s="1272"/>
      <c r="AD17" s="1272"/>
      <c r="AE17" s="1272"/>
      <c r="AF17" s="1272"/>
      <c r="AG17" s="1272"/>
      <c r="AH17" s="1272"/>
      <c r="AI17" s="1272"/>
      <c r="AJ17" s="1272"/>
      <c r="AK17" s="1272"/>
      <c r="AL17" s="1272"/>
      <c r="AM17" s="1272"/>
      <c r="AN17" s="1272"/>
      <c r="AO17" s="1272"/>
      <c r="AP17" s="1272"/>
      <c r="AQ17" s="1272"/>
      <c r="AR17" s="1272"/>
      <c r="AS17" s="1272"/>
      <c r="AT17" s="1272"/>
      <c r="AU17" s="1272"/>
      <c r="AV17" s="1272"/>
      <c r="AW17" s="1272"/>
      <c r="AX17" s="1272"/>
      <c r="AY17" s="1272"/>
      <c r="AZ17" s="1272"/>
      <c r="BA17" s="1272"/>
      <c r="BB17" s="1272"/>
      <c r="BC17" s="1272"/>
      <c r="BD17" s="1272"/>
      <c r="BE17" s="1272"/>
      <c r="BF17" s="1272"/>
      <c r="BG17" s="1272"/>
      <c r="BH17" s="1272"/>
      <c r="BI17" s="1272"/>
      <c r="BJ17" s="1272"/>
      <c r="BK17" s="1272"/>
      <c r="BL17" s="1272"/>
      <c r="BM17" s="1272"/>
      <c r="BN17" s="1272"/>
      <c r="BO17" s="1272"/>
      <c r="BP17" s="1272"/>
      <c r="BQ17" s="1272"/>
      <c r="BR17" s="1272"/>
      <c r="BS17" s="1272"/>
      <c r="BT17" s="1272"/>
      <c r="BU17" s="1272"/>
      <c r="BV17" s="1272"/>
      <c r="BW17" s="1272"/>
      <c r="BX17" s="1272"/>
      <c r="BY17" s="1272"/>
      <c r="BZ17" s="1272"/>
      <c r="CA17" s="1272"/>
      <c r="CB17" s="1272"/>
      <c r="CC17" s="1272"/>
      <c r="CD17" s="1272"/>
      <c r="CE17" s="1272"/>
      <c r="CF17" s="1272"/>
      <c r="CG17" s="1272"/>
      <c r="CH17" s="1272"/>
      <c r="CI17" s="1272"/>
      <c r="CJ17" s="1272"/>
      <c r="CK17" s="1272"/>
      <c r="CL17" s="1272"/>
      <c r="CM17" s="1272"/>
      <c r="CN17" s="1272"/>
      <c r="CO17" s="1272"/>
      <c r="CP17" s="1272"/>
      <c r="CQ17" s="1272"/>
      <c r="CR17" s="1272"/>
      <c r="CS17" s="1272"/>
      <c r="CT17" s="1272"/>
      <c r="CU17" s="1272"/>
      <c r="CV17" s="1272"/>
      <c r="CW17" s="1272"/>
      <c r="CX17" s="1272"/>
      <c r="CY17" s="1272"/>
      <c r="CZ17" s="1272"/>
      <c r="DA17" s="1272"/>
      <c r="DB17" s="1272"/>
      <c r="DC17" s="1272"/>
      <c r="DD17" s="1272"/>
      <c r="DE17" s="1272"/>
      <c r="DF17" s="289"/>
      <c r="DG17" s="289"/>
      <c r="DH17" s="289"/>
      <c r="DI17" s="289"/>
      <c r="DJ17" s="289"/>
      <c r="DK17" s="289"/>
      <c r="DL17" s="289"/>
      <c r="DM17" s="289"/>
      <c r="DN17" s="289"/>
      <c r="DO17" s="289"/>
      <c r="DP17" s="289"/>
      <c r="DQ17" s="289"/>
      <c r="DR17" s="289"/>
      <c r="DS17" s="289"/>
      <c r="DT17" s="289"/>
      <c r="DU17" s="289"/>
      <c r="DV17" s="289"/>
      <c r="DW17" s="289"/>
    </row>
    <row r="18" spans="1:351" s="288" customFormat="1" x14ac:dyDescent="0.15">
      <c r="A18" s="1271"/>
      <c r="B18" s="1272"/>
      <c r="C18" s="1272"/>
      <c r="D18" s="1272"/>
      <c r="E18" s="1272"/>
      <c r="F18" s="1272"/>
      <c r="G18" s="1272"/>
      <c r="H18" s="1272"/>
      <c r="I18" s="1272"/>
      <c r="J18" s="1272"/>
      <c r="K18" s="1272"/>
      <c r="L18" s="1272"/>
      <c r="M18" s="1272"/>
      <c r="N18" s="1272"/>
      <c r="O18" s="1272"/>
      <c r="P18" s="1272"/>
      <c r="Q18" s="1272"/>
      <c r="R18" s="1272"/>
      <c r="S18" s="1272"/>
      <c r="T18" s="1272"/>
      <c r="U18" s="1272"/>
      <c r="V18" s="1272"/>
      <c r="W18" s="1272"/>
      <c r="X18" s="1272"/>
      <c r="Y18" s="1272"/>
      <c r="Z18" s="1272"/>
      <c r="AA18" s="1272"/>
      <c r="AB18" s="1272"/>
      <c r="AC18" s="1272"/>
      <c r="AD18" s="1272"/>
      <c r="AE18" s="1272"/>
      <c r="AF18" s="1272"/>
      <c r="AG18" s="1272"/>
      <c r="AH18" s="1272"/>
      <c r="AI18" s="1272"/>
      <c r="AJ18" s="1272"/>
      <c r="AK18" s="1272"/>
      <c r="AL18" s="1272"/>
      <c r="AM18" s="1272"/>
      <c r="AN18" s="1272"/>
      <c r="AO18" s="1272"/>
      <c r="AP18" s="1272"/>
      <c r="AQ18" s="1272"/>
      <c r="AR18" s="1272"/>
      <c r="AS18" s="1272"/>
      <c r="AT18" s="1272"/>
      <c r="AU18" s="1272"/>
      <c r="AV18" s="1272"/>
      <c r="AW18" s="1272"/>
      <c r="AX18" s="1272"/>
      <c r="AY18" s="1272"/>
      <c r="AZ18" s="1272"/>
      <c r="BA18" s="1272"/>
      <c r="BB18" s="1272"/>
      <c r="BC18" s="1272"/>
      <c r="BD18" s="1272"/>
      <c r="BE18" s="1272"/>
      <c r="BF18" s="1272"/>
      <c r="BG18" s="1272"/>
      <c r="BH18" s="1272"/>
      <c r="BI18" s="1272"/>
      <c r="BJ18" s="1272"/>
      <c r="BK18" s="1272"/>
      <c r="BL18" s="1272"/>
      <c r="BM18" s="1272"/>
      <c r="BN18" s="1272"/>
      <c r="BO18" s="1272"/>
      <c r="BP18" s="1272"/>
      <c r="BQ18" s="1272"/>
      <c r="BR18" s="1272"/>
      <c r="BS18" s="1272"/>
      <c r="BT18" s="1272"/>
      <c r="BU18" s="1272"/>
      <c r="BV18" s="1272"/>
      <c r="BW18" s="1272"/>
      <c r="BX18" s="1272"/>
      <c r="BY18" s="1272"/>
      <c r="BZ18" s="1272"/>
      <c r="CA18" s="1272"/>
      <c r="CB18" s="1272"/>
      <c r="CC18" s="1272"/>
      <c r="CD18" s="1272"/>
      <c r="CE18" s="1272"/>
      <c r="CF18" s="1272"/>
      <c r="CG18" s="1272"/>
      <c r="CH18" s="1272"/>
      <c r="CI18" s="1272"/>
      <c r="CJ18" s="1272"/>
      <c r="CK18" s="1272"/>
      <c r="CL18" s="1272"/>
      <c r="CM18" s="1272"/>
      <c r="CN18" s="1272"/>
      <c r="CO18" s="1272"/>
      <c r="CP18" s="1272"/>
      <c r="CQ18" s="1272"/>
      <c r="CR18" s="1272"/>
      <c r="CS18" s="1272"/>
      <c r="CT18" s="1272"/>
      <c r="CU18" s="1272"/>
      <c r="CV18" s="1272"/>
      <c r="CW18" s="1272"/>
      <c r="CX18" s="1272"/>
      <c r="CY18" s="1272"/>
      <c r="CZ18" s="1272"/>
      <c r="DA18" s="1272"/>
      <c r="DB18" s="1272"/>
      <c r="DC18" s="1272"/>
      <c r="DD18" s="1272"/>
      <c r="DE18" s="1272"/>
      <c r="DF18" s="289"/>
      <c r="DG18" s="289"/>
      <c r="DH18" s="289"/>
      <c r="DI18" s="289"/>
      <c r="DJ18" s="289"/>
      <c r="DK18" s="289"/>
      <c r="DL18" s="289"/>
      <c r="DM18" s="289"/>
      <c r="DN18" s="289"/>
      <c r="DO18" s="289"/>
      <c r="DP18" s="289"/>
      <c r="DQ18" s="289"/>
      <c r="DR18" s="289"/>
      <c r="DS18" s="289"/>
      <c r="DT18" s="289"/>
      <c r="DU18" s="289"/>
      <c r="DV18" s="289"/>
      <c r="DW18" s="289"/>
    </row>
    <row r="19" spans="1:351" x14ac:dyDescent="0.15">
      <c r="DD19" s="1271"/>
      <c r="DE19" s="1271"/>
    </row>
    <row r="20" spans="1:351" x14ac:dyDescent="0.15">
      <c r="DD20" s="1271"/>
      <c r="DE20" s="1271"/>
    </row>
    <row r="21" spans="1:351" ht="17.25" x14ac:dyDescent="0.15">
      <c r="B21" s="1273"/>
      <c r="C21" s="1274"/>
      <c r="D21" s="1274"/>
      <c r="E21" s="1274"/>
      <c r="F21" s="1274"/>
      <c r="G21" s="1274"/>
      <c r="H21" s="1274"/>
      <c r="I21" s="1274"/>
      <c r="J21" s="1274"/>
      <c r="K21" s="1274"/>
      <c r="L21" s="1274"/>
      <c r="M21" s="1274"/>
      <c r="N21" s="1275"/>
      <c r="O21" s="1274"/>
      <c r="P21" s="1274"/>
      <c r="Q21" s="1274"/>
      <c r="R21" s="1274"/>
      <c r="S21" s="1274"/>
      <c r="T21" s="1274"/>
      <c r="U21" s="1274"/>
      <c r="V21" s="1274"/>
      <c r="W21" s="1274"/>
      <c r="X21" s="1274"/>
      <c r="Y21" s="1274"/>
      <c r="Z21" s="1274"/>
      <c r="AA21" s="1274"/>
      <c r="AB21" s="1274"/>
      <c r="AC21" s="1274"/>
      <c r="AD21" s="1274"/>
      <c r="AE21" s="1274"/>
      <c r="AF21" s="1274"/>
      <c r="AG21" s="1274"/>
      <c r="AH21" s="1274"/>
      <c r="AI21" s="1274"/>
      <c r="AJ21" s="1274"/>
      <c r="AK21" s="1274"/>
      <c r="AL21" s="1274"/>
      <c r="AM21" s="1274"/>
      <c r="AN21" s="1274"/>
      <c r="AO21" s="1274"/>
      <c r="AP21" s="1274"/>
      <c r="AQ21" s="1274"/>
      <c r="AR21" s="1274"/>
      <c r="AS21" s="1274"/>
      <c r="AT21" s="1275"/>
      <c r="AU21" s="1274"/>
      <c r="AV21" s="1274"/>
      <c r="AW21" s="1274"/>
      <c r="AX21" s="1274"/>
      <c r="AY21" s="1274"/>
      <c r="AZ21" s="1274"/>
      <c r="BA21" s="1274"/>
      <c r="BB21" s="1274"/>
      <c r="BC21" s="1274"/>
      <c r="BD21" s="1274"/>
      <c r="BE21" s="1274"/>
      <c r="BF21" s="1275"/>
      <c r="BG21" s="1274"/>
      <c r="BH21" s="1274"/>
      <c r="BI21" s="1274"/>
      <c r="BJ21" s="1274"/>
      <c r="BK21" s="1274"/>
      <c r="BL21" s="1274"/>
      <c r="BM21" s="1274"/>
      <c r="BN21" s="1274"/>
      <c r="BO21" s="1274"/>
      <c r="BP21" s="1274"/>
      <c r="BQ21" s="1274"/>
      <c r="BR21" s="1275"/>
      <c r="BS21" s="1274"/>
      <c r="BT21" s="1274"/>
      <c r="BU21" s="1274"/>
      <c r="BV21" s="1274"/>
      <c r="BW21" s="1274"/>
      <c r="BX21" s="1274"/>
      <c r="BY21" s="1274"/>
      <c r="BZ21" s="1274"/>
      <c r="CA21" s="1274"/>
      <c r="CB21" s="1274"/>
      <c r="CC21" s="1274"/>
      <c r="CD21" s="1275"/>
      <c r="CE21" s="1274"/>
      <c r="CF21" s="1274"/>
      <c r="CG21" s="1274"/>
      <c r="CH21" s="1274"/>
      <c r="CI21" s="1274"/>
      <c r="CJ21" s="1274"/>
      <c r="CK21" s="1274"/>
      <c r="CL21" s="1274"/>
      <c r="CM21" s="1274"/>
      <c r="CN21" s="1274"/>
      <c r="CO21" s="1274"/>
      <c r="CP21" s="1275"/>
      <c r="CQ21" s="1274"/>
      <c r="CR21" s="1274"/>
      <c r="CS21" s="1274"/>
      <c r="CT21" s="1274"/>
      <c r="CU21" s="1274"/>
      <c r="CV21" s="1274"/>
      <c r="CW21" s="1274"/>
      <c r="CX21" s="1274"/>
      <c r="CY21" s="1274"/>
      <c r="CZ21" s="1274"/>
      <c r="DA21" s="1274"/>
      <c r="DB21" s="1275"/>
      <c r="DC21" s="1274"/>
      <c r="DD21" s="1276"/>
      <c r="DE21" s="1271"/>
      <c r="MM21" s="1277"/>
    </row>
    <row r="22" spans="1:351" ht="17.25" x14ac:dyDescent="0.15">
      <c r="B22" s="1278"/>
      <c r="MM22" s="1277"/>
    </row>
    <row r="23" spans="1:351" x14ac:dyDescent="0.15">
      <c r="B23" s="1278"/>
    </row>
    <row r="24" spans="1:351" x14ac:dyDescent="0.15">
      <c r="B24" s="1278"/>
    </row>
    <row r="25" spans="1:351" x14ac:dyDescent="0.15">
      <c r="B25" s="1278"/>
    </row>
    <row r="26" spans="1:351" x14ac:dyDescent="0.15">
      <c r="B26" s="1278"/>
    </row>
    <row r="27" spans="1:351" x14ac:dyDescent="0.15">
      <c r="B27" s="1278"/>
    </row>
    <row r="28" spans="1:351" x14ac:dyDescent="0.15">
      <c r="B28" s="1278"/>
    </row>
    <row r="29" spans="1:351" x14ac:dyDescent="0.15">
      <c r="B29" s="1278"/>
    </row>
    <row r="30" spans="1:351" x14ac:dyDescent="0.15">
      <c r="B30" s="1278"/>
    </row>
    <row r="31" spans="1:351" x14ac:dyDescent="0.15">
      <c r="B31" s="1278"/>
    </row>
    <row r="32" spans="1:351" x14ac:dyDescent="0.15">
      <c r="B32" s="1278"/>
    </row>
    <row r="33" spans="2:109" x14ac:dyDescent="0.15">
      <c r="B33" s="1278"/>
    </row>
    <row r="34" spans="2:109" x14ac:dyDescent="0.15">
      <c r="B34" s="1278"/>
    </row>
    <row r="35" spans="2:109" x14ac:dyDescent="0.15">
      <c r="B35" s="1278"/>
    </row>
    <row r="36" spans="2:109" x14ac:dyDescent="0.15">
      <c r="B36" s="1278"/>
    </row>
    <row r="37" spans="2:109" x14ac:dyDescent="0.15">
      <c r="B37" s="1278"/>
    </row>
    <row r="38" spans="2:109" x14ac:dyDescent="0.15">
      <c r="B38" s="1278"/>
    </row>
    <row r="39" spans="2:109" x14ac:dyDescent="0.15">
      <c r="B39" s="1280"/>
      <c r="C39" s="1281"/>
      <c r="D39" s="1281"/>
      <c r="E39" s="1281"/>
      <c r="F39" s="1281"/>
      <c r="G39" s="1281"/>
      <c r="H39" s="1281"/>
      <c r="I39" s="1281"/>
      <c r="J39" s="1281"/>
      <c r="K39" s="1281"/>
      <c r="L39" s="1281"/>
      <c r="M39" s="1281"/>
      <c r="N39" s="1281"/>
      <c r="O39" s="1281"/>
      <c r="P39" s="1281"/>
      <c r="Q39" s="1281"/>
      <c r="R39" s="1281"/>
      <c r="S39" s="1281"/>
      <c r="T39" s="1281"/>
      <c r="U39" s="1281"/>
      <c r="V39" s="1281"/>
      <c r="W39" s="1281"/>
      <c r="X39" s="1281"/>
      <c r="Y39" s="1281"/>
      <c r="Z39" s="1281"/>
      <c r="AA39" s="1281"/>
      <c r="AB39" s="1281"/>
      <c r="AC39" s="1281"/>
      <c r="AD39" s="1281"/>
      <c r="AE39" s="1281"/>
      <c r="AF39" s="1281"/>
      <c r="AG39" s="1281"/>
      <c r="AH39" s="1281"/>
      <c r="AI39" s="1281"/>
      <c r="AJ39" s="1281"/>
      <c r="AK39" s="1281"/>
      <c r="AL39" s="1281"/>
      <c r="AM39" s="1281"/>
      <c r="AN39" s="1281"/>
      <c r="AO39" s="1281"/>
      <c r="AP39" s="1281"/>
      <c r="AQ39" s="1281"/>
      <c r="AR39" s="1281"/>
      <c r="AS39" s="1281"/>
      <c r="AT39" s="1281"/>
      <c r="AU39" s="1281"/>
      <c r="AV39" s="1281"/>
      <c r="AW39" s="1281"/>
      <c r="AX39" s="1281"/>
      <c r="AY39" s="1281"/>
      <c r="AZ39" s="1281"/>
      <c r="BA39" s="1281"/>
      <c r="BB39" s="1281"/>
      <c r="BC39" s="1281"/>
      <c r="BD39" s="1281"/>
      <c r="BE39" s="1281"/>
      <c r="BF39" s="1281"/>
      <c r="BG39" s="1281"/>
      <c r="BH39" s="1281"/>
      <c r="BI39" s="1281"/>
      <c r="BJ39" s="1281"/>
      <c r="BK39" s="1281"/>
      <c r="BL39" s="1281"/>
      <c r="BM39" s="1281"/>
      <c r="BN39" s="1281"/>
      <c r="BO39" s="1281"/>
      <c r="BP39" s="1281"/>
      <c r="BQ39" s="1281"/>
      <c r="BR39" s="1281"/>
      <c r="BS39" s="1281"/>
      <c r="BT39" s="1281"/>
      <c r="BU39" s="1281"/>
      <c r="BV39" s="1281"/>
      <c r="BW39" s="1281"/>
      <c r="BX39" s="1281"/>
      <c r="BY39" s="1281"/>
      <c r="BZ39" s="1281"/>
      <c r="CA39" s="1281"/>
      <c r="CB39" s="1281"/>
      <c r="CC39" s="1281"/>
      <c r="CD39" s="1281"/>
      <c r="CE39" s="1281"/>
      <c r="CF39" s="1281"/>
      <c r="CG39" s="1281"/>
      <c r="CH39" s="1281"/>
      <c r="CI39" s="1281"/>
      <c r="CJ39" s="1281"/>
      <c r="CK39" s="1281"/>
      <c r="CL39" s="1281"/>
      <c r="CM39" s="1281"/>
      <c r="CN39" s="1281"/>
      <c r="CO39" s="1281"/>
      <c r="CP39" s="1281"/>
      <c r="CQ39" s="1281"/>
      <c r="CR39" s="1281"/>
      <c r="CS39" s="1281"/>
      <c r="CT39" s="1281"/>
      <c r="CU39" s="1281"/>
      <c r="CV39" s="1281"/>
      <c r="CW39" s="1281"/>
      <c r="CX39" s="1281"/>
      <c r="CY39" s="1281"/>
      <c r="CZ39" s="1281"/>
      <c r="DA39" s="1281"/>
      <c r="DB39" s="1281"/>
      <c r="DC39" s="1281"/>
      <c r="DD39" s="1282"/>
    </row>
    <row r="40" spans="2:109" x14ac:dyDescent="0.15">
      <c r="B40" s="1283"/>
      <c r="DD40" s="1283"/>
      <c r="DE40" s="1271"/>
    </row>
    <row r="41" spans="2:109" ht="17.25" x14ac:dyDescent="0.15">
      <c r="B41" s="1284" t="s">
        <v>605</v>
      </c>
      <c r="C41" s="1274"/>
      <c r="D41" s="1274"/>
      <c r="E41" s="1274"/>
      <c r="F41" s="1274"/>
      <c r="G41" s="1274"/>
      <c r="H41" s="1274"/>
      <c r="I41" s="1274"/>
      <c r="J41" s="1274"/>
      <c r="K41" s="1274"/>
      <c r="L41" s="1274"/>
      <c r="M41" s="1274"/>
      <c r="N41" s="1274"/>
      <c r="O41" s="1274"/>
      <c r="P41" s="1274"/>
      <c r="Q41" s="1274"/>
      <c r="R41" s="1274"/>
      <c r="S41" s="1274"/>
      <c r="T41" s="1274"/>
      <c r="U41" s="1274"/>
      <c r="V41" s="1274"/>
      <c r="W41" s="1274"/>
      <c r="X41" s="1274"/>
      <c r="Y41" s="1274"/>
      <c r="Z41" s="1274"/>
      <c r="AA41" s="1274"/>
      <c r="AB41" s="1274"/>
      <c r="AC41" s="1274"/>
      <c r="AD41" s="1274"/>
      <c r="AE41" s="1274"/>
      <c r="AF41" s="1274"/>
      <c r="AG41" s="1274"/>
      <c r="AH41" s="1274"/>
      <c r="AI41" s="1274"/>
      <c r="AJ41" s="1274"/>
      <c r="AK41" s="1274"/>
      <c r="AL41" s="1274"/>
      <c r="AM41" s="1274"/>
      <c r="AN41" s="1274"/>
      <c r="AO41" s="1274"/>
      <c r="AP41" s="1274"/>
      <c r="AQ41" s="1274"/>
      <c r="AR41" s="1274"/>
      <c r="AS41" s="1274"/>
      <c r="AT41" s="1274"/>
      <c r="AU41" s="1274"/>
      <c r="AV41" s="1274"/>
      <c r="AW41" s="1274"/>
      <c r="AX41" s="1274"/>
      <c r="AY41" s="1274"/>
      <c r="AZ41" s="1274"/>
      <c r="BA41" s="1274"/>
      <c r="BB41" s="1274"/>
      <c r="BC41" s="1274"/>
      <c r="BD41" s="1274"/>
      <c r="BE41" s="1274"/>
      <c r="BF41" s="1274"/>
      <c r="BG41" s="1274"/>
      <c r="BH41" s="1274"/>
      <c r="BI41" s="1274"/>
      <c r="BJ41" s="1274"/>
      <c r="BK41" s="1274"/>
      <c r="BL41" s="1274"/>
      <c r="BM41" s="1274"/>
      <c r="BN41" s="1274"/>
      <c r="BO41" s="1274"/>
      <c r="BP41" s="1274"/>
      <c r="BQ41" s="1274"/>
      <c r="BR41" s="1274"/>
      <c r="BS41" s="1274"/>
      <c r="BT41" s="1274"/>
      <c r="BU41" s="1274"/>
      <c r="BV41" s="1274"/>
      <c r="BW41" s="1274"/>
      <c r="BX41" s="1274"/>
      <c r="BY41" s="1274"/>
      <c r="BZ41" s="1274"/>
      <c r="CA41" s="1274"/>
      <c r="CB41" s="1274"/>
      <c r="CC41" s="1274"/>
      <c r="CD41" s="1274"/>
      <c r="CE41" s="1274"/>
      <c r="CF41" s="1274"/>
      <c r="CG41" s="1274"/>
      <c r="CH41" s="1274"/>
      <c r="CI41" s="1274"/>
      <c r="CJ41" s="1274"/>
      <c r="CK41" s="1274"/>
      <c r="CL41" s="1274"/>
      <c r="CM41" s="1274"/>
      <c r="CN41" s="1274"/>
      <c r="CO41" s="1274"/>
      <c r="CP41" s="1274"/>
      <c r="CQ41" s="1274"/>
      <c r="CR41" s="1274"/>
      <c r="CS41" s="1274"/>
      <c r="CT41" s="1274"/>
      <c r="CU41" s="1274"/>
      <c r="CV41" s="1274"/>
      <c r="CW41" s="1274"/>
      <c r="CX41" s="1274"/>
      <c r="CY41" s="1274"/>
      <c r="CZ41" s="1274"/>
      <c r="DA41" s="1274"/>
      <c r="DB41" s="1274"/>
      <c r="DC41" s="1274"/>
      <c r="DD41" s="1276"/>
    </row>
    <row r="42" spans="2:109" x14ac:dyDescent="0.15">
      <c r="B42" s="1278"/>
      <c r="G42" s="1285"/>
      <c r="I42" s="1286"/>
      <c r="J42" s="1286"/>
      <c r="K42" s="1286"/>
      <c r="AM42" s="1285"/>
      <c r="AN42" s="1285" t="s">
        <v>606</v>
      </c>
      <c r="AP42" s="1286"/>
      <c r="AQ42" s="1286"/>
      <c r="AR42" s="1286"/>
      <c r="AY42" s="1285"/>
      <c r="BA42" s="1286"/>
      <c r="BB42" s="1286"/>
      <c r="BC42" s="1286"/>
      <c r="BK42" s="1285"/>
      <c r="BM42" s="1286"/>
      <c r="BN42" s="1286"/>
      <c r="BO42" s="1286"/>
      <c r="BW42" s="1285"/>
      <c r="BY42" s="1286"/>
      <c r="BZ42" s="1286"/>
      <c r="CA42" s="1286"/>
      <c r="CI42" s="1285"/>
      <c r="CK42" s="1286"/>
      <c r="CL42" s="1286"/>
      <c r="CM42" s="1286"/>
      <c r="CU42" s="1285"/>
      <c r="CW42" s="1286"/>
      <c r="CX42" s="1286"/>
      <c r="CY42" s="1286"/>
    </row>
    <row r="43" spans="2:109" ht="13.5" customHeight="1" x14ac:dyDescent="0.15">
      <c r="B43" s="1278"/>
      <c r="AN43" s="1287" t="s">
        <v>607</v>
      </c>
      <c r="AO43" s="1288"/>
      <c r="AP43" s="1288"/>
      <c r="AQ43" s="1288"/>
      <c r="AR43" s="1288"/>
      <c r="AS43" s="1288"/>
      <c r="AT43" s="1288"/>
      <c r="AU43" s="1288"/>
      <c r="AV43" s="1288"/>
      <c r="AW43" s="1288"/>
      <c r="AX43" s="1288"/>
      <c r="AY43" s="1288"/>
      <c r="AZ43" s="1288"/>
      <c r="BA43" s="1288"/>
      <c r="BB43" s="1288"/>
      <c r="BC43" s="1288"/>
      <c r="BD43" s="1288"/>
      <c r="BE43" s="1288"/>
      <c r="BF43" s="1288"/>
      <c r="BG43" s="1288"/>
      <c r="BH43" s="1288"/>
      <c r="BI43" s="1288"/>
      <c r="BJ43" s="1288"/>
      <c r="BK43" s="1288"/>
      <c r="BL43" s="1288"/>
      <c r="BM43" s="1288"/>
      <c r="BN43" s="1288"/>
      <c r="BO43" s="1288"/>
      <c r="BP43" s="1288"/>
      <c r="BQ43" s="1288"/>
      <c r="BR43" s="1288"/>
      <c r="BS43" s="1288"/>
      <c r="BT43" s="1288"/>
      <c r="BU43" s="1288"/>
      <c r="BV43" s="1288"/>
      <c r="BW43" s="1288"/>
      <c r="BX43" s="1288"/>
      <c r="BY43" s="1288"/>
      <c r="BZ43" s="1288"/>
      <c r="CA43" s="1288"/>
      <c r="CB43" s="1288"/>
      <c r="CC43" s="1288"/>
      <c r="CD43" s="1288"/>
      <c r="CE43" s="1288"/>
      <c r="CF43" s="1288"/>
      <c r="CG43" s="1288"/>
      <c r="CH43" s="1288"/>
      <c r="CI43" s="1288"/>
      <c r="CJ43" s="1288"/>
      <c r="CK43" s="1288"/>
      <c r="CL43" s="1288"/>
      <c r="CM43" s="1288"/>
      <c r="CN43" s="1288"/>
      <c r="CO43" s="1288"/>
      <c r="CP43" s="1288"/>
      <c r="CQ43" s="1288"/>
      <c r="CR43" s="1288"/>
      <c r="CS43" s="1288"/>
      <c r="CT43" s="1288"/>
      <c r="CU43" s="1288"/>
      <c r="CV43" s="1288"/>
      <c r="CW43" s="1288"/>
      <c r="CX43" s="1288"/>
      <c r="CY43" s="1288"/>
      <c r="CZ43" s="1288"/>
      <c r="DA43" s="1288"/>
      <c r="DB43" s="1288"/>
      <c r="DC43" s="1289"/>
    </row>
    <row r="44" spans="2:109" x14ac:dyDescent="0.15">
      <c r="B44" s="1278"/>
      <c r="AN44" s="1290"/>
      <c r="AO44" s="1291"/>
      <c r="AP44" s="1291"/>
      <c r="AQ44" s="1291"/>
      <c r="AR44" s="1291"/>
      <c r="AS44" s="1291"/>
      <c r="AT44" s="1291"/>
      <c r="AU44" s="1291"/>
      <c r="AV44" s="1291"/>
      <c r="AW44" s="1291"/>
      <c r="AX44" s="1291"/>
      <c r="AY44" s="1291"/>
      <c r="AZ44" s="1291"/>
      <c r="BA44" s="1291"/>
      <c r="BB44" s="1291"/>
      <c r="BC44" s="1291"/>
      <c r="BD44" s="1291"/>
      <c r="BE44" s="1291"/>
      <c r="BF44" s="1291"/>
      <c r="BG44" s="1291"/>
      <c r="BH44" s="1291"/>
      <c r="BI44" s="1291"/>
      <c r="BJ44" s="1291"/>
      <c r="BK44" s="1291"/>
      <c r="BL44" s="1291"/>
      <c r="BM44" s="1291"/>
      <c r="BN44" s="1291"/>
      <c r="BO44" s="1291"/>
      <c r="BP44" s="1291"/>
      <c r="BQ44" s="1291"/>
      <c r="BR44" s="1291"/>
      <c r="BS44" s="1291"/>
      <c r="BT44" s="1291"/>
      <c r="BU44" s="1291"/>
      <c r="BV44" s="1291"/>
      <c r="BW44" s="1291"/>
      <c r="BX44" s="1291"/>
      <c r="BY44" s="1291"/>
      <c r="BZ44" s="1291"/>
      <c r="CA44" s="1291"/>
      <c r="CB44" s="1291"/>
      <c r="CC44" s="1291"/>
      <c r="CD44" s="1291"/>
      <c r="CE44" s="1291"/>
      <c r="CF44" s="1291"/>
      <c r="CG44" s="1291"/>
      <c r="CH44" s="1291"/>
      <c r="CI44" s="1291"/>
      <c r="CJ44" s="1291"/>
      <c r="CK44" s="1291"/>
      <c r="CL44" s="1291"/>
      <c r="CM44" s="1291"/>
      <c r="CN44" s="1291"/>
      <c r="CO44" s="1291"/>
      <c r="CP44" s="1291"/>
      <c r="CQ44" s="1291"/>
      <c r="CR44" s="1291"/>
      <c r="CS44" s="1291"/>
      <c r="CT44" s="1291"/>
      <c r="CU44" s="1291"/>
      <c r="CV44" s="1291"/>
      <c r="CW44" s="1291"/>
      <c r="CX44" s="1291"/>
      <c r="CY44" s="1291"/>
      <c r="CZ44" s="1291"/>
      <c r="DA44" s="1291"/>
      <c r="DB44" s="1291"/>
      <c r="DC44" s="1292"/>
    </row>
    <row r="45" spans="2:109" x14ac:dyDescent="0.15">
      <c r="B45" s="1278"/>
      <c r="AN45" s="1290"/>
      <c r="AO45" s="1291"/>
      <c r="AP45" s="1291"/>
      <c r="AQ45" s="1291"/>
      <c r="AR45" s="1291"/>
      <c r="AS45" s="1291"/>
      <c r="AT45" s="1291"/>
      <c r="AU45" s="1291"/>
      <c r="AV45" s="1291"/>
      <c r="AW45" s="1291"/>
      <c r="AX45" s="1291"/>
      <c r="AY45" s="1291"/>
      <c r="AZ45" s="1291"/>
      <c r="BA45" s="1291"/>
      <c r="BB45" s="1291"/>
      <c r="BC45" s="1291"/>
      <c r="BD45" s="1291"/>
      <c r="BE45" s="1291"/>
      <c r="BF45" s="1291"/>
      <c r="BG45" s="1291"/>
      <c r="BH45" s="1291"/>
      <c r="BI45" s="1291"/>
      <c r="BJ45" s="1291"/>
      <c r="BK45" s="1291"/>
      <c r="BL45" s="1291"/>
      <c r="BM45" s="1291"/>
      <c r="BN45" s="1291"/>
      <c r="BO45" s="1291"/>
      <c r="BP45" s="1291"/>
      <c r="BQ45" s="1291"/>
      <c r="BR45" s="1291"/>
      <c r="BS45" s="1291"/>
      <c r="BT45" s="1291"/>
      <c r="BU45" s="1291"/>
      <c r="BV45" s="1291"/>
      <c r="BW45" s="1291"/>
      <c r="BX45" s="1291"/>
      <c r="BY45" s="1291"/>
      <c r="BZ45" s="1291"/>
      <c r="CA45" s="1291"/>
      <c r="CB45" s="1291"/>
      <c r="CC45" s="1291"/>
      <c r="CD45" s="1291"/>
      <c r="CE45" s="1291"/>
      <c r="CF45" s="1291"/>
      <c r="CG45" s="1291"/>
      <c r="CH45" s="1291"/>
      <c r="CI45" s="1291"/>
      <c r="CJ45" s="1291"/>
      <c r="CK45" s="1291"/>
      <c r="CL45" s="1291"/>
      <c r="CM45" s="1291"/>
      <c r="CN45" s="1291"/>
      <c r="CO45" s="1291"/>
      <c r="CP45" s="1291"/>
      <c r="CQ45" s="1291"/>
      <c r="CR45" s="1291"/>
      <c r="CS45" s="1291"/>
      <c r="CT45" s="1291"/>
      <c r="CU45" s="1291"/>
      <c r="CV45" s="1291"/>
      <c r="CW45" s="1291"/>
      <c r="CX45" s="1291"/>
      <c r="CY45" s="1291"/>
      <c r="CZ45" s="1291"/>
      <c r="DA45" s="1291"/>
      <c r="DB45" s="1291"/>
      <c r="DC45" s="1292"/>
    </row>
    <row r="46" spans="2:109" x14ac:dyDescent="0.15">
      <c r="B46" s="1278"/>
      <c r="AN46" s="1290"/>
      <c r="AO46" s="1291"/>
      <c r="AP46" s="1291"/>
      <c r="AQ46" s="1291"/>
      <c r="AR46" s="1291"/>
      <c r="AS46" s="1291"/>
      <c r="AT46" s="1291"/>
      <c r="AU46" s="1291"/>
      <c r="AV46" s="1291"/>
      <c r="AW46" s="1291"/>
      <c r="AX46" s="1291"/>
      <c r="AY46" s="1291"/>
      <c r="AZ46" s="1291"/>
      <c r="BA46" s="1291"/>
      <c r="BB46" s="1291"/>
      <c r="BC46" s="1291"/>
      <c r="BD46" s="1291"/>
      <c r="BE46" s="1291"/>
      <c r="BF46" s="1291"/>
      <c r="BG46" s="1291"/>
      <c r="BH46" s="1291"/>
      <c r="BI46" s="1291"/>
      <c r="BJ46" s="1291"/>
      <c r="BK46" s="1291"/>
      <c r="BL46" s="1291"/>
      <c r="BM46" s="1291"/>
      <c r="BN46" s="1291"/>
      <c r="BO46" s="1291"/>
      <c r="BP46" s="1291"/>
      <c r="BQ46" s="1291"/>
      <c r="BR46" s="1291"/>
      <c r="BS46" s="1291"/>
      <c r="BT46" s="1291"/>
      <c r="BU46" s="1291"/>
      <c r="BV46" s="1291"/>
      <c r="BW46" s="1291"/>
      <c r="BX46" s="1291"/>
      <c r="BY46" s="1291"/>
      <c r="BZ46" s="1291"/>
      <c r="CA46" s="1291"/>
      <c r="CB46" s="1291"/>
      <c r="CC46" s="1291"/>
      <c r="CD46" s="1291"/>
      <c r="CE46" s="1291"/>
      <c r="CF46" s="1291"/>
      <c r="CG46" s="1291"/>
      <c r="CH46" s="1291"/>
      <c r="CI46" s="1291"/>
      <c r="CJ46" s="1291"/>
      <c r="CK46" s="1291"/>
      <c r="CL46" s="1291"/>
      <c r="CM46" s="1291"/>
      <c r="CN46" s="1291"/>
      <c r="CO46" s="1291"/>
      <c r="CP46" s="1291"/>
      <c r="CQ46" s="1291"/>
      <c r="CR46" s="1291"/>
      <c r="CS46" s="1291"/>
      <c r="CT46" s="1291"/>
      <c r="CU46" s="1291"/>
      <c r="CV46" s="1291"/>
      <c r="CW46" s="1291"/>
      <c r="CX46" s="1291"/>
      <c r="CY46" s="1291"/>
      <c r="CZ46" s="1291"/>
      <c r="DA46" s="1291"/>
      <c r="DB46" s="1291"/>
      <c r="DC46" s="1292"/>
    </row>
    <row r="47" spans="2:109" x14ac:dyDescent="0.15">
      <c r="B47" s="1278"/>
      <c r="AN47" s="1293"/>
      <c r="AO47" s="1294"/>
      <c r="AP47" s="1294"/>
      <c r="AQ47" s="1294"/>
      <c r="AR47" s="1294"/>
      <c r="AS47" s="1294"/>
      <c r="AT47" s="1294"/>
      <c r="AU47" s="1294"/>
      <c r="AV47" s="1294"/>
      <c r="AW47" s="1294"/>
      <c r="AX47" s="1294"/>
      <c r="AY47" s="1294"/>
      <c r="AZ47" s="1294"/>
      <c r="BA47" s="1294"/>
      <c r="BB47" s="1294"/>
      <c r="BC47" s="1294"/>
      <c r="BD47" s="1294"/>
      <c r="BE47" s="1294"/>
      <c r="BF47" s="1294"/>
      <c r="BG47" s="1294"/>
      <c r="BH47" s="1294"/>
      <c r="BI47" s="1294"/>
      <c r="BJ47" s="1294"/>
      <c r="BK47" s="1294"/>
      <c r="BL47" s="1294"/>
      <c r="BM47" s="1294"/>
      <c r="BN47" s="1294"/>
      <c r="BO47" s="1294"/>
      <c r="BP47" s="1294"/>
      <c r="BQ47" s="1294"/>
      <c r="BR47" s="1294"/>
      <c r="BS47" s="1294"/>
      <c r="BT47" s="1294"/>
      <c r="BU47" s="1294"/>
      <c r="BV47" s="1294"/>
      <c r="BW47" s="1294"/>
      <c r="BX47" s="1294"/>
      <c r="BY47" s="1294"/>
      <c r="BZ47" s="1294"/>
      <c r="CA47" s="1294"/>
      <c r="CB47" s="1294"/>
      <c r="CC47" s="1294"/>
      <c r="CD47" s="1294"/>
      <c r="CE47" s="1294"/>
      <c r="CF47" s="1294"/>
      <c r="CG47" s="1294"/>
      <c r="CH47" s="1294"/>
      <c r="CI47" s="1294"/>
      <c r="CJ47" s="1294"/>
      <c r="CK47" s="1294"/>
      <c r="CL47" s="1294"/>
      <c r="CM47" s="1294"/>
      <c r="CN47" s="1294"/>
      <c r="CO47" s="1294"/>
      <c r="CP47" s="1294"/>
      <c r="CQ47" s="1294"/>
      <c r="CR47" s="1294"/>
      <c r="CS47" s="1294"/>
      <c r="CT47" s="1294"/>
      <c r="CU47" s="1294"/>
      <c r="CV47" s="1294"/>
      <c r="CW47" s="1294"/>
      <c r="CX47" s="1294"/>
      <c r="CY47" s="1294"/>
      <c r="CZ47" s="1294"/>
      <c r="DA47" s="1294"/>
      <c r="DB47" s="1294"/>
      <c r="DC47" s="1295"/>
    </row>
    <row r="48" spans="2:109" x14ac:dyDescent="0.15">
      <c r="B48" s="1278"/>
      <c r="H48" s="1296"/>
      <c r="I48" s="1296"/>
      <c r="J48" s="1296"/>
      <c r="AN48" s="1296"/>
      <c r="AO48" s="1296"/>
      <c r="AP48" s="1296"/>
      <c r="AZ48" s="1296"/>
      <c r="BA48" s="1296"/>
      <c r="BB48" s="1296"/>
      <c r="BL48" s="1296"/>
      <c r="BM48" s="1296"/>
      <c r="BN48" s="1296"/>
      <c r="BX48" s="1296"/>
      <c r="BY48" s="1296"/>
      <c r="BZ48" s="1296"/>
      <c r="CJ48" s="1296"/>
      <c r="CK48" s="1296"/>
      <c r="CL48" s="1296"/>
      <c r="CV48" s="1296"/>
      <c r="CW48" s="1296"/>
      <c r="CX48" s="1296"/>
    </row>
    <row r="49" spans="1:109" x14ac:dyDescent="0.15">
      <c r="B49" s="1278"/>
      <c r="AN49" s="1271" t="s">
        <v>608</v>
      </c>
    </row>
    <row r="50" spans="1:109" x14ac:dyDescent="0.15">
      <c r="B50" s="1278"/>
      <c r="G50" s="1297"/>
      <c r="H50" s="1297"/>
      <c r="I50" s="1297"/>
      <c r="J50" s="1297"/>
      <c r="K50" s="1298"/>
      <c r="L50" s="1298"/>
      <c r="M50" s="1299"/>
      <c r="N50" s="1299"/>
      <c r="AN50" s="1300"/>
      <c r="AO50" s="1301"/>
      <c r="AP50" s="1301"/>
      <c r="AQ50" s="1301"/>
      <c r="AR50" s="1301"/>
      <c r="AS50" s="1301"/>
      <c r="AT50" s="1301"/>
      <c r="AU50" s="1301"/>
      <c r="AV50" s="1301"/>
      <c r="AW50" s="1301"/>
      <c r="AX50" s="1301"/>
      <c r="AY50" s="1301"/>
      <c r="AZ50" s="1301"/>
      <c r="BA50" s="1301"/>
      <c r="BB50" s="1301"/>
      <c r="BC50" s="1301"/>
      <c r="BD50" s="1301"/>
      <c r="BE50" s="1301"/>
      <c r="BF50" s="1301"/>
      <c r="BG50" s="1301"/>
      <c r="BH50" s="1301"/>
      <c r="BI50" s="1301"/>
      <c r="BJ50" s="1301"/>
      <c r="BK50" s="1301"/>
      <c r="BL50" s="1301"/>
      <c r="BM50" s="1301"/>
      <c r="BN50" s="1301"/>
      <c r="BO50" s="1302"/>
      <c r="BP50" s="1303" t="s">
        <v>554</v>
      </c>
      <c r="BQ50" s="1303"/>
      <c r="BR50" s="1303"/>
      <c r="BS50" s="1303"/>
      <c r="BT50" s="1303"/>
      <c r="BU50" s="1303"/>
      <c r="BV50" s="1303"/>
      <c r="BW50" s="1303"/>
      <c r="BX50" s="1303" t="s">
        <v>555</v>
      </c>
      <c r="BY50" s="1303"/>
      <c r="BZ50" s="1303"/>
      <c r="CA50" s="1303"/>
      <c r="CB50" s="1303"/>
      <c r="CC50" s="1303"/>
      <c r="CD50" s="1303"/>
      <c r="CE50" s="1303"/>
      <c r="CF50" s="1303" t="s">
        <v>556</v>
      </c>
      <c r="CG50" s="1303"/>
      <c r="CH50" s="1303"/>
      <c r="CI50" s="1303"/>
      <c r="CJ50" s="1303"/>
      <c r="CK50" s="1303"/>
      <c r="CL50" s="1303"/>
      <c r="CM50" s="1303"/>
      <c r="CN50" s="1303" t="s">
        <v>557</v>
      </c>
      <c r="CO50" s="1303"/>
      <c r="CP50" s="1303"/>
      <c r="CQ50" s="1303"/>
      <c r="CR50" s="1303"/>
      <c r="CS50" s="1303"/>
      <c r="CT50" s="1303"/>
      <c r="CU50" s="1303"/>
      <c r="CV50" s="1303" t="s">
        <v>558</v>
      </c>
      <c r="CW50" s="1303"/>
      <c r="CX50" s="1303"/>
      <c r="CY50" s="1303"/>
      <c r="CZ50" s="1303"/>
      <c r="DA50" s="1303"/>
      <c r="DB50" s="1303"/>
      <c r="DC50" s="1303"/>
    </row>
    <row r="51" spans="1:109" ht="13.5" customHeight="1" x14ac:dyDescent="0.15">
      <c r="B51" s="1278"/>
      <c r="G51" s="1304"/>
      <c r="H51" s="1304"/>
      <c r="I51" s="1305"/>
      <c r="J51" s="1305"/>
      <c r="K51" s="1306"/>
      <c r="L51" s="1306"/>
      <c r="M51" s="1306"/>
      <c r="N51" s="1306"/>
      <c r="AM51" s="1296"/>
      <c r="AN51" s="1307" t="s">
        <v>609</v>
      </c>
      <c r="AO51" s="1307"/>
      <c r="AP51" s="1307"/>
      <c r="AQ51" s="1307"/>
      <c r="AR51" s="1307"/>
      <c r="AS51" s="1307"/>
      <c r="AT51" s="1307"/>
      <c r="AU51" s="1307"/>
      <c r="AV51" s="1307"/>
      <c r="AW51" s="1307"/>
      <c r="AX51" s="1307"/>
      <c r="AY51" s="1307"/>
      <c r="AZ51" s="1307"/>
      <c r="BA51" s="1307"/>
      <c r="BB51" s="1307" t="s">
        <v>610</v>
      </c>
      <c r="BC51" s="1307"/>
      <c r="BD51" s="1307"/>
      <c r="BE51" s="1307"/>
      <c r="BF51" s="1307"/>
      <c r="BG51" s="1307"/>
      <c r="BH51" s="1307"/>
      <c r="BI51" s="1307"/>
      <c r="BJ51" s="1307"/>
      <c r="BK51" s="1307"/>
      <c r="BL51" s="1307"/>
      <c r="BM51" s="1307"/>
      <c r="BN51" s="1307"/>
      <c r="BO51" s="1307"/>
      <c r="BP51" s="1308"/>
      <c r="BQ51" s="1309"/>
      <c r="BR51" s="1309"/>
      <c r="BS51" s="1309"/>
      <c r="BT51" s="1309"/>
      <c r="BU51" s="1309"/>
      <c r="BV51" s="1309"/>
      <c r="BW51" s="1309"/>
      <c r="BX51" s="1309"/>
      <c r="BY51" s="1309"/>
      <c r="BZ51" s="1309"/>
      <c r="CA51" s="1309"/>
      <c r="CB51" s="1309"/>
      <c r="CC51" s="1309"/>
      <c r="CD51" s="1309"/>
      <c r="CE51" s="1309"/>
      <c r="CF51" s="1309"/>
      <c r="CG51" s="1309"/>
      <c r="CH51" s="1309"/>
      <c r="CI51" s="1309"/>
      <c r="CJ51" s="1309"/>
      <c r="CK51" s="1309"/>
      <c r="CL51" s="1309"/>
      <c r="CM51" s="1309"/>
      <c r="CN51" s="1309"/>
      <c r="CO51" s="1309"/>
      <c r="CP51" s="1309"/>
      <c r="CQ51" s="1309"/>
      <c r="CR51" s="1309"/>
      <c r="CS51" s="1309"/>
      <c r="CT51" s="1309"/>
      <c r="CU51" s="1309"/>
      <c r="CV51" s="1309"/>
      <c r="CW51" s="1309"/>
      <c r="CX51" s="1309"/>
      <c r="CY51" s="1309"/>
      <c r="CZ51" s="1309"/>
      <c r="DA51" s="1309"/>
      <c r="DB51" s="1309"/>
      <c r="DC51" s="1309"/>
    </row>
    <row r="52" spans="1:109" x14ac:dyDescent="0.15">
      <c r="B52" s="1278"/>
      <c r="G52" s="1304"/>
      <c r="H52" s="1304"/>
      <c r="I52" s="1305"/>
      <c r="J52" s="1305"/>
      <c r="K52" s="1306"/>
      <c r="L52" s="1306"/>
      <c r="M52" s="1306"/>
      <c r="N52" s="1306"/>
      <c r="AM52" s="1296"/>
      <c r="AN52" s="1307"/>
      <c r="AO52" s="1307"/>
      <c r="AP52" s="1307"/>
      <c r="AQ52" s="1307"/>
      <c r="AR52" s="1307"/>
      <c r="AS52" s="1307"/>
      <c r="AT52" s="1307"/>
      <c r="AU52" s="1307"/>
      <c r="AV52" s="1307"/>
      <c r="AW52" s="1307"/>
      <c r="AX52" s="1307"/>
      <c r="AY52" s="1307"/>
      <c r="AZ52" s="1307"/>
      <c r="BA52" s="1307"/>
      <c r="BB52" s="1307"/>
      <c r="BC52" s="1307"/>
      <c r="BD52" s="1307"/>
      <c r="BE52" s="1307"/>
      <c r="BF52" s="1307"/>
      <c r="BG52" s="1307"/>
      <c r="BH52" s="1307"/>
      <c r="BI52" s="1307"/>
      <c r="BJ52" s="1307"/>
      <c r="BK52" s="1307"/>
      <c r="BL52" s="1307"/>
      <c r="BM52" s="1307"/>
      <c r="BN52" s="1307"/>
      <c r="BO52" s="1307"/>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1286"/>
      <c r="B53" s="1278"/>
      <c r="G53" s="1304"/>
      <c r="H53" s="1304"/>
      <c r="I53" s="1297"/>
      <c r="J53" s="1297"/>
      <c r="K53" s="1306"/>
      <c r="L53" s="1306"/>
      <c r="M53" s="1306"/>
      <c r="N53" s="1306"/>
      <c r="AM53" s="1296"/>
      <c r="AN53" s="1307"/>
      <c r="AO53" s="1307"/>
      <c r="AP53" s="1307"/>
      <c r="AQ53" s="1307"/>
      <c r="AR53" s="1307"/>
      <c r="AS53" s="1307"/>
      <c r="AT53" s="1307"/>
      <c r="AU53" s="1307"/>
      <c r="AV53" s="1307"/>
      <c r="AW53" s="1307"/>
      <c r="AX53" s="1307"/>
      <c r="AY53" s="1307"/>
      <c r="AZ53" s="1307"/>
      <c r="BA53" s="1307"/>
      <c r="BB53" s="1307" t="s">
        <v>611</v>
      </c>
      <c r="BC53" s="1307"/>
      <c r="BD53" s="1307"/>
      <c r="BE53" s="1307"/>
      <c r="BF53" s="1307"/>
      <c r="BG53" s="1307"/>
      <c r="BH53" s="1307"/>
      <c r="BI53" s="1307"/>
      <c r="BJ53" s="1307"/>
      <c r="BK53" s="1307"/>
      <c r="BL53" s="1307"/>
      <c r="BM53" s="1307"/>
      <c r="BN53" s="1307"/>
      <c r="BO53" s="1307"/>
      <c r="BP53" s="1308"/>
      <c r="BQ53" s="1309"/>
      <c r="BR53" s="1309"/>
      <c r="BS53" s="1309"/>
      <c r="BT53" s="1309"/>
      <c r="BU53" s="1309"/>
      <c r="BV53" s="1309"/>
      <c r="BW53" s="1309"/>
      <c r="BX53" s="1309">
        <v>59.4</v>
      </c>
      <c r="BY53" s="1309"/>
      <c r="BZ53" s="1309"/>
      <c r="CA53" s="1309"/>
      <c r="CB53" s="1309"/>
      <c r="CC53" s="1309"/>
      <c r="CD53" s="1309"/>
      <c r="CE53" s="1309"/>
      <c r="CF53" s="1309">
        <v>59.3</v>
      </c>
      <c r="CG53" s="1309"/>
      <c r="CH53" s="1309"/>
      <c r="CI53" s="1309"/>
      <c r="CJ53" s="1309"/>
      <c r="CK53" s="1309"/>
      <c r="CL53" s="1309"/>
      <c r="CM53" s="1309"/>
      <c r="CN53" s="1309">
        <v>65</v>
      </c>
      <c r="CO53" s="1309"/>
      <c r="CP53" s="1309"/>
      <c r="CQ53" s="1309"/>
      <c r="CR53" s="1309"/>
      <c r="CS53" s="1309"/>
      <c r="CT53" s="1309"/>
      <c r="CU53" s="1309"/>
      <c r="CV53" s="1309">
        <v>67.900000000000006</v>
      </c>
      <c r="CW53" s="1309"/>
      <c r="CX53" s="1309"/>
      <c r="CY53" s="1309"/>
      <c r="CZ53" s="1309"/>
      <c r="DA53" s="1309"/>
      <c r="DB53" s="1309"/>
      <c r="DC53" s="1309"/>
    </row>
    <row r="54" spans="1:109" x14ac:dyDescent="0.15">
      <c r="A54" s="1286"/>
      <c r="B54" s="1278"/>
      <c r="G54" s="1304"/>
      <c r="H54" s="1304"/>
      <c r="I54" s="1297"/>
      <c r="J54" s="1297"/>
      <c r="K54" s="1306"/>
      <c r="L54" s="1306"/>
      <c r="M54" s="1306"/>
      <c r="N54" s="1306"/>
      <c r="AM54" s="1296"/>
      <c r="AN54" s="1307"/>
      <c r="AO54" s="1307"/>
      <c r="AP54" s="1307"/>
      <c r="AQ54" s="1307"/>
      <c r="AR54" s="1307"/>
      <c r="AS54" s="1307"/>
      <c r="AT54" s="1307"/>
      <c r="AU54" s="1307"/>
      <c r="AV54" s="1307"/>
      <c r="AW54" s="1307"/>
      <c r="AX54" s="1307"/>
      <c r="AY54" s="1307"/>
      <c r="AZ54" s="1307"/>
      <c r="BA54" s="1307"/>
      <c r="BB54" s="1307"/>
      <c r="BC54" s="1307"/>
      <c r="BD54" s="1307"/>
      <c r="BE54" s="1307"/>
      <c r="BF54" s="1307"/>
      <c r="BG54" s="1307"/>
      <c r="BH54" s="1307"/>
      <c r="BI54" s="1307"/>
      <c r="BJ54" s="1307"/>
      <c r="BK54" s="1307"/>
      <c r="BL54" s="1307"/>
      <c r="BM54" s="1307"/>
      <c r="BN54" s="1307"/>
      <c r="BO54" s="1307"/>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1286"/>
      <c r="B55" s="1278"/>
      <c r="G55" s="1297"/>
      <c r="H55" s="1297"/>
      <c r="I55" s="1297"/>
      <c r="J55" s="1297"/>
      <c r="K55" s="1306"/>
      <c r="L55" s="1306"/>
      <c r="M55" s="1306"/>
      <c r="N55" s="1306"/>
      <c r="AN55" s="1303" t="s">
        <v>612</v>
      </c>
      <c r="AO55" s="1303"/>
      <c r="AP55" s="1303"/>
      <c r="AQ55" s="1303"/>
      <c r="AR55" s="1303"/>
      <c r="AS55" s="1303"/>
      <c r="AT55" s="1303"/>
      <c r="AU55" s="1303"/>
      <c r="AV55" s="1303"/>
      <c r="AW55" s="1303"/>
      <c r="AX55" s="1303"/>
      <c r="AY55" s="1303"/>
      <c r="AZ55" s="1303"/>
      <c r="BA55" s="1303"/>
      <c r="BB55" s="1307" t="s">
        <v>610</v>
      </c>
      <c r="BC55" s="1307"/>
      <c r="BD55" s="1307"/>
      <c r="BE55" s="1307"/>
      <c r="BF55" s="1307"/>
      <c r="BG55" s="1307"/>
      <c r="BH55" s="1307"/>
      <c r="BI55" s="1307"/>
      <c r="BJ55" s="1307"/>
      <c r="BK55" s="1307"/>
      <c r="BL55" s="1307"/>
      <c r="BM55" s="1307"/>
      <c r="BN55" s="1307"/>
      <c r="BO55" s="1307"/>
      <c r="BP55" s="1308"/>
      <c r="BQ55" s="1309"/>
      <c r="BR55" s="1309"/>
      <c r="BS55" s="1309"/>
      <c r="BT55" s="1309"/>
      <c r="BU55" s="1309"/>
      <c r="BV55" s="1309"/>
      <c r="BW55" s="1309"/>
      <c r="BX55" s="1309">
        <v>37.299999999999997</v>
      </c>
      <c r="BY55" s="1309"/>
      <c r="BZ55" s="1309"/>
      <c r="CA55" s="1309"/>
      <c r="CB55" s="1309"/>
      <c r="CC55" s="1309"/>
      <c r="CD55" s="1309"/>
      <c r="CE55" s="1309"/>
      <c r="CF55" s="1309">
        <v>33.1</v>
      </c>
      <c r="CG55" s="1309"/>
      <c r="CH55" s="1309"/>
      <c r="CI55" s="1309"/>
      <c r="CJ55" s="1309"/>
      <c r="CK55" s="1309"/>
      <c r="CL55" s="1309"/>
      <c r="CM55" s="1309"/>
      <c r="CN55" s="1309">
        <v>31.3</v>
      </c>
      <c r="CO55" s="1309"/>
      <c r="CP55" s="1309"/>
      <c r="CQ55" s="1309"/>
      <c r="CR55" s="1309"/>
      <c r="CS55" s="1309"/>
      <c r="CT55" s="1309"/>
      <c r="CU55" s="1309"/>
      <c r="CV55" s="1309">
        <v>25.3</v>
      </c>
      <c r="CW55" s="1309"/>
      <c r="CX55" s="1309"/>
      <c r="CY55" s="1309"/>
      <c r="CZ55" s="1309"/>
      <c r="DA55" s="1309"/>
      <c r="DB55" s="1309"/>
      <c r="DC55" s="1309"/>
    </row>
    <row r="56" spans="1:109" x14ac:dyDescent="0.15">
      <c r="A56" s="1286"/>
      <c r="B56" s="1278"/>
      <c r="G56" s="1297"/>
      <c r="H56" s="1297"/>
      <c r="I56" s="1297"/>
      <c r="J56" s="1297"/>
      <c r="K56" s="1306"/>
      <c r="L56" s="1306"/>
      <c r="M56" s="1306"/>
      <c r="N56" s="1306"/>
      <c r="AN56" s="1303"/>
      <c r="AO56" s="1303"/>
      <c r="AP56" s="1303"/>
      <c r="AQ56" s="1303"/>
      <c r="AR56" s="1303"/>
      <c r="AS56" s="1303"/>
      <c r="AT56" s="1303"/>
      <c r="AU56" s="1303"/>
      <c r="AV56" s="1303"/>
      <c r="AW56" s="1303"/>
      <c r="AX56" s="1303"/>
      <c r="AY56" s="1303"/>
      <c r="AZ56" s="1303"/>
      <c r="BA56" s="1303"/>
      <c r="BB56" s="1307"/>
      <c r="BC56" s="1307"/>
      <c r="BD56" s="1307"/>
      <c r="BE56" s="1307"/>
      <c r="BF56" s="1307"/>
      <c r="BG56" s="1307"/>
      <c r="BH56" s="1307"/>
      <c r="BI56" s="1307"/>
      <c r="BJ56" s="1307"/>
      <c r="BK56" s="1307"/>
      <c r="BL56" s="1307"/>
      <c r="BM56" s="1307"/>
      <c r="BN56" s="1307"/>
      <c r="BO56" s="1307"/>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1286" customFormat="1" x14ac:dyDescent="0.15">
      <c r="B57" s="1310"/>
      <c r="G57" s="1297"/>
      <c r="H57" s="1297"/>
      <c r="I57" s="1311"/>
      <c r="J57" s="1311"/>
      <c r="K57" s="1306"/>
      <c r="L57" s="1306"/>
      <c r="M57" s="1306"/>
      <c r="N57" s="1306"/>
      <c r="AM57" s="1271"/>
      <c r="AN57" s="1303"/>
      <c r="AO57" s="1303"/>
      <c r="AP57" s="1303"/>
      <c r="AQ57" s="1303"/>
      <c r="AR57" s="1303"/>
      <c r="AS57" s="1303"/>
      <c r="AT57" s="1303"/>
      <c r="AU57" s="1303"/>
      <c r="AV57" s="1303"/>
      <c r="AW57" s="1303"/>
      <c r="AX57" s="1303"/>
      <c r="AY57" s="1303"/>
      <c r="AZ57" s="1303"/>
      <c r="BA57" s="1303"/>
      <c r="BB57" s="1307" t="s">
        <v>611</v>
      </c>
      <c r="BC57" s="1307"/>
      <c r="BD57" s="1307"/>
      <c r="BE57" s="1307"/>
      <c r="BF57" s="1307"/>
      <c r="BG57" s="1307"/>
      <c r="BH57" s="1307"/>
      <c r="BI57" s="1307"/>
      <c r="BJ57" s="1307"/>
      <c r="BK57" s="1307"/>
      <c r="BL57" s="1307"/>
      <c r="BM57" s="1307"/>
      <c r="BN57" s="1307"/>
      <c r="BO57" s="1307"/>
      <c r="BP57" s="1308"/>
      <c r="BQ57" s="1309"/>
      <c r="BR57" s="1309"/>
      <c r="BS57" s="1309"/>
      <c r="BT57" s="1309"/>
      <c r="BU57" s="1309"/>
      <c r="BV57" s="1309"/>
      <c r="BW57" s="1309"/>
      <c r="BX57" s="1309">
        <v>55.2</v>
      </c>
      <c r="BY57" s="1309"/>
      <c r="BZ57" s="1309"/>
      <c r="CA57" s="1309"/>
      <c r="CB57" s="1309"/>
      <c r="CC57" s="1309"/>
      <c r="CD57" s="1309"/>
      <c r="CE57" s="1309"/>
      <c r="CF57" s="1309">
        <v>57.2</v>
      </c>
      <c r="CG57" s="1309"/>
      <c r="CH57" s="1309"/>
      <c r="CI57" s="1309"/>
      <c r="CJ57" s="1309"/>
      <c r="CK57" s="1309"/>
      <c r="CL57" s="1309"/>
      <c r="CM57" s="1309"/>
      <c r="CN57" s="1309">
        <v>58.5</v>
      </c>
      <c r="CO57" s="1309"/>
      <c r="CP57" s="1309"/>
      <c r="CQ57" s="1309"/>
      <c r="CR57" s="1309"/>
      <c r="CS57" s="1309"/>
      <c r="CT57" s="1309"/>
      <c r="CU57" s="1309"/>
      <c r="CV57" s="1309">
        <v>59.9</v>
      </c>
      <c r="CW57" s="1309"/>
      <c r="CX57" s="1309"/>
      <c r="CY57" s="1309"/>
      <c r="CZ57" s="1309"/>
      <c r="DA57" s="1309"/>
      <c r="DB57" s="1309"/>
      <c r="DC57" s="1309"/>
      <c r="DD57" s="1312"/>
      <c r="DE57" s="1310"/>
    </row>
    <row r="58" spans="1:109" s="1286" customFormat="1" x14ac:dyDescent="0.15">
      <c r="A58" s="1271"/>
      <c r="B58" s="1310"/>
      <c r="G58" s="1297"/>
      <c r="H58" s="1297"/>
      <c r="I58" s="1311"/>
      <c r="J58" s="1311"/>
      <c r="K58" s="1306"/>
      <c r="L58" s="1306"/>
      <c r="M58" s="1306"/>
      <c r="N58" s="1306"/>
      <c r="AM58" s="1271"/>
      <c r="AN58" s="1303"/>
      <c r="AO58" s="1303"/>
      <c r="AP58" s="1303"/>
      <c r="AQ58" s="1303"/>
      <c r="AR58" s="1303"/>
      <c r="AS58" s="1303"/>
      <c r="AT58" s="1303"/>
      <c r="AU58" s="1303"/>
      <c r="AV58" s="1303"/>
      <c r="AW58" s="1303"/>
      <c r="AX58" s="1303"/>
      <c r="AY58" s="1303"/>
      <c r="AZ58" s="1303"/>
      <c r="BA58" s="1303"/>
      <c r="BB58" s="1307"/>
      <c r="BC58" s="1307"/>
      <c r="BD58" s="1307"/>
      <c r="BE58" s="1307"/>
      <c r="BF58" s="1307"/>
      <c r="BG58" s="1307"/>
      <c r="BH58" s="1307"/>
      <c r="BI58" s="1307"/>
      <c r="BJ58" s="1307"/>
      <c r="BK58" s="1307"/>
      <c r="BL58" s="1307"/>
      <c r="BM58" s="1307"/>
      <c r="BN58" s="1307"/>
      <c r="BO58" s="1307"/>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1312"/>
      <c r="DE58" s="1310"/>
    </row>
    <row r="59" spans="1:109" s="1286" customFormat="1" x14ac:dyDescent="0.15">
      <c r="A59" s="1271"/>
      <c r="B59" s="1310"/>
      <c r="K59" s="1313"/>
      <c r="L59" s="1313"/>
      <c r="M59" s="1313"/>
      <c r="N59" s="1313"/>
      <c r="AQ59" s="1313"/>
      <c r="AR59" s="1313"/>
      <c r="AS59" s="1313"/>
      <c r="AT59" s="1313"/>
      <c r="BC59" s="1313"/>
      <c r="BD59" s="1313"/>
      <c r="BE59" s="1313"/>
      <c r="BF59" s="1313"/>
      <c r="BO59" s="1313"/>
      <c r="BP59" s="1313"/>
      <c r="BQ59" s="1313"/>
      <c r="BR59" s="1313"/>
      <c r="CA59" s="1313"/>
      <c r="CB59" s="1313"/>
      <c r="CC59" s="1313"/>
      <c r="CD59" s="1313"/>
      <c r="CM59" s="1313"/>
      <c r="CN59" s="1313"/>
      <c r="CO59" s="1313"/>
      <c r="CP59" s="1313"/>
      <c r="CY59" s="1313"/>
      <c r="CZ59" s="1313"/>
      <c r="DA59" s="1313"/>
      <c r="DB59" s="1313"/>
      <c r="DC59" s="1313"/>
      <c r="DD59" s="1312"/>
      <c r="DE59" s="1310"/>
    </row>
    <row r="60" spans="1:109" s="1286" customFormat="1" x14ac:dyDescent="0.15">
      <c r="A60" s="1271"/>
      <c r="B60" s="1310"/>
      <c r="K60" s="1313"/>
      <c r="L60" s="1313"/>
      <c r="M60" s="1313"/>
      <c r="N60" s="1313"/>
      <c r="AQ60" s="1313"/>
      <c r="AR60" s="1313"/>
      <c r="AS60" s="1313"/>
      <c r="AT60" s="1313"/>
      <c r="BC60" s="1313"/>
      <c r="BD60" s="1313"/>
      <c r="BE60" s="1313"/>
      <c r="BF60" s="1313"/>
      <c r="BO60" s="1313"/>
      <c r="BP60" s="1313"/>
      <c r="BQ60" s="1313"/>
      <c r="BR60" s="1313"/>
      <c r="CA60" s="1313"/>
      <c r="CB60" s="1313"/>
      <c r="CC60" s="1313"/>
      <c r="CD60" s="1313"/>
      <c r="CM60" s="1313"/>
      <c r="CN60" s="1313"/>
      <c r="CO60" s="1313"/>
      <c r="CP60" s="1313"/>
      <c r="CY60" s="1313"/>
      <c r="CZ60" s="1313"/>
      <c r="DA60" s="1313"/>
      <c r="DB60" s="1313"/>
      <c r="DC60" s="1313"/>
      <c r="DD60" s="1312"/>
      <c r="DE60" s="1310"/>
    </row>
    <row r="61" spans="1:109" s="1286" customFormat="1" x14ac:dyDescent="0.15">
      <c r="A61" s="1271"/>
      <c r="B61" s="1314"/>
      <c r="C61" s="1315"/>
      <c r="D61" s="1315"/>
      <c r="E61" s="1315"/>
      <c r="F61" s="1315"/>
      <c r="G61" s="1315"/>
      <c r="H61" s="1315"/>
      <c r="I61" s="1315"/>
      <c r="J61" s="1315"/>
      <c r="K61" s="1315"/>
      <c r="L61" s="1315"/>
      <c r="M61" s="1316"/>
      <c r="N61" s="1316"/>
      <c r="O61" s="1315"/>
      <c r="P61" s="1315"/>
      <c r="Q61" s="1315"/>
      <c r="R61" s="1315"/>
      <c r="S61" s="1315"/>
      <c r="T61" s="1315"/>
      <c r="U61" s="1315"/>
      <c r="V61" s="1315"/>
      <c r="W61" s="1315"/>
      <c r="X61" s="1315"/>
      <c r="Y61" s="1315"/>
      <c r="Z61" s="1315"/>
      <c r="AA61" s="1315"/>
      <c r="AB61" s="1315"/>
      <c r="AC61" s="1315"/>
      <c r="AD61" s="1315"/>
      <c r="AE61" s="1315"/>
      <c r="AF61" s="1315"/>
      <c r="AG61" s="1315"/>
      <c r="AH61" s="1315"/>
      <c r="AI61" s="1315"/>
      <c r="AJ61" s="1315"/>
      <c r="AK61" s="1315"/>
      <c r="AL61" s="1315"/>
      <c r="AM61" s="1315"/>
      <c r="AN61" s="1315"/>
      <c r="AO61" s="1315"/>
      <c r="AP61" s="1315"/>
      <c r="AQ61" s="1315"/>
      <c r="AR61" s="1315"/>
      <c r="AS61" s="1316"/>
      <c r="AT61" s="1316"/>
      <c r="AU61" s="1315"/>
      <c r="AV61" s="1315"/>
      <c r="AW61" s="1315"/>
      <c r="AX61" s="1315"/>
      <c r="AY61" s="1315"/>
      <c r="AZ61" s="1315"/>
      <c r="BA61" s="1315"/>
      <c r="BB61" s="1315"/>
      <c r="BC61" s="1315"/>
      <c r="BD61" s="1315"/>
      <c r="BE61" s="1316"/>
      <c r="BF61" s="1316"/>
      <c r="BG61" s="1315"/>
      <c r="BH61" s="1315"/>
      <c r="BI61" s="1315"/>
      <c r="BJ61" s="1315"/>
      <c r="BK61" s="1315"/>
      <c r="BL61" s="1315"/>
      <c r="BM61" s="1315"/>
      <c r="BN61" s="1315"/>
      <c r="BO61" s="1315"/>
      <c r="BP61" s="1315"/>
      <c r="BQ61" s="1316"/>
      <c r="BR61" s="1316"/>
      <c r="BS61" s="1315"/>
      <c r="BT61" s="1315"/>
      <c r="BU61" s="1315"/>
      <c r="BV61" s="1315"/>
      <c r="BW61" s="1315"/>
      <c r="BX61" s="1315"/>
      <c r="BY61" s="1315"/>
      <c r="BZ61" s="1315"/>
      <c r="CA61" s="1315"/>
      <c r="CB61" s="1315"/>
      <c r="CC61" s="1316"/>
      <c r="CD61" s="1316"/>
      <c r="CE61" s="1315"/>
      <c r="CF61" s="1315"/>
      <c r="CG61" s="1315"/>
      <c r="CH61" s="1315"/>
      <c r="CI61" s="1315"/>
      <c r="CJ61" s="1315"/>
      <c r="CK61" s="1315"/>
      <c r="CL61" s="1315"/>
      <c r="CM61" s="1315"/>
      <c r="CN61" s="1315"/>
      <c r="CO61" s="1316"/>
      <c r="CP61" s="1316"/>
      <c r="CQ61" s="1315"/>
      <c r="CR61" s="1315"/>
      <c r="CS61" s="1315"/>
      <c r="CT61" s="1315"/>
      <c r="CU61" s="1315"/>
      <c r="CV61" s="1315"/>
      <c r="CW61" s="1315"/>
      <c r="CX61" s="1315"/>
      <c r="CY61" s="1315"/>
      <c r="CZ61" s="1315"/>
      <c r="DA61" s="1316"/>
      <c r="DB61" s="1316"/>
      <c r="DC61" s="1316"/>
      <c r="DD61" s="1317"/>
      <c r="DE61" s="1310"/>
    </row>
    <row r="62" spans="1:109" x14ac:dyDescent="0.15">
      <c r="B62" s="1283"/>
      <c r="C62" s="1283"/>
      <c r="D62" s="1283"/>
      <c r="E62" s="1283"/>
      <c r="F62" s="1283"/>
      <c r="G62" s="1283"/>
      <c r="H62" s="1283"/>
      <c r="I62" s="1283"/>
      <c r="J62" s="1283"/>
      <c r="K62" s="1283"/>
      <c r="L62" s="1283"/>
      <c r="M62" s="1283"/>
      <c r="N62" s="1283"/>
      <c r="O62" s="1283"/>
      <c r="P62" s="1283"/>
      <c r="Q62" s="1283"/>
      <c r="R62" s="1283"/>
      <c r="S62" s="1283"/>
      <c r="T62" s="1283"/>
      <c r="U62" s="1283"/>
      <c r="V62" s="1283"/>
      <c r="W62" s="1283"/>
      <c r="X62" s="1283"/>
      <c r="Y62" s="1283"/>
      <c r="Z62" s="1283"/>
      <c r="AA62" s="1283"/>
      <c r="AB62" s="1283"/>
      <c r="AC62" s="1283"/>
      <c r="AD62" s="1283"/>
      <c r="AE62" s="1283"/>
      <c r="AF62" s="1283"/>
      <c r="AG62" s="1283"/>
      <c r="AH62" s="1283"/>
      <c r="AI62" s="1283"/>
      <c r="AJ62" s="1283"/>
      <c r="AK62" s="1283"/>
      <c r="AL62" s="1283"/>
      <c r="AM62" s="1283"/>
      <c r="AN62" s="1283"/>
      <c r="AO62" s="1283"/>
      <c r="AP62" s="1283"/>
      <c r="AQ62" s="1283"/>
      <c r="AR62" s="1283"/>
      <c r="AS62" s="1283"/>
      <c r="AT62" s="1283"/>
      <c r="AU62" s="1283"/>
      <c r="AV62" s="1283"/>
      <c r="AW62" s="1283"/>
      <c r="AX62" s="1283"/>
      <c r="AY62" s="1283"/>
      <c r="AZ62" s="1283"/>
      <c r="BA62" s="1283"/>
      <c r="BB62" s="1283"/>
      <c r="BC62" s="1283"/>
      <c r="BD62" s="1283"/>
      <c r="BE62" s="1283"/>
      <c r="BF62" s="1283"/>
      <c r="BG62" s="1283"/>
      <c r="BH62" s="1283"/>
      <c r="BI62" s="1283"/>
      <c r="BJ62" s="1283"/>
      <c r="BK62" s="1283"/>
      <c r="BL62" s="1283"/>
      <c r="BM62" s="1283"/>
      <c r="BN62" s="1283"/>
      <c r="BO62" s="1283"/>
      <c r="BP62" s="1283"/>
      <c r="BQ62" s="1283"/>
      <c r="BR62" s="1283"/>
      <c r="BS62" s="1283"/>
      <c r="BT62" s="1283"/>
      <c r="BU62" s="1283"/>
      <c r="BV62" s="1283"/>
      <c r="BW62" s="1283"/>
      <c r="BX62" s="1283"/>
      <c r="BY62" s="1283"/>
      <c r="BZ62" s="1283"/>
      <c r="CA62" s="1283"/>
      <c r="CB62" s="1283"/>
      <c r="CC62" s="1283"/>
      <c r="CD62" s="1283"/>
      <c r="CE62" s="1283"/>
      <c r="CF62" s="1283"/>
      <c r="CG62" s="1283"/>
      <c r="CH62" s="1283"/>
      <c r="CI62" s="1283"/>
      <c r="CJ62" s="1283"/>
      <c r="CK62" s="1283"/>
      <c r="CL62" s="1283"/>
      <c r="CM62" s="1283"/>
      <c r="CN62" s="1283"/>
      <c r="CO62" s="1283"/>
      <c r="CP62" s="1283"/>
      <c r="CQ62" s="1283"/>
      <c r="CR62" s="1283"/>
      <c r="CS62" s="1283"/>
      <c r="CT62" s="1283"/>
      <c r="CU62" s="1283"/>
      <c r="CV62" s="1283"/>
      <c r="CW62" s="1283"/>
      <c r="CX62" s="1283"/>
      <c r="CY62" s="1283"/>
      <c r="CZ62" s="1283"/>
      <c r="DA62" s="1283"/>
      <c r="DB62" s="1283"/>
      <c r="DC62" s="1283"/>
      <c r="DD62" s="1283"/>
      <c r="DE62" s="1271"/>
    </row>
    <row r="63" spans="1:109" ht="17.25" x14ac:dyDescent="0.15">
      <c r="B63" s="1318" t="s">
        <v>613</v>
      </c>
    </row>
    <row r="64" spans="1:109" x14ac:dyDescent="0.15">
      <c r="B64" s="1278"/>
      <c r="G64" s="1285"/>
      <c r="I64" s="1319"/>
      <c r="J64" s="1319"/>
      <c r="K64" s="1319"/>
      <c r="L64" s="1319"/>
      <c r="M64" s="1319"/>
      <c r="N64" s="1320"/>
      <c r="AM64" s="1285"/>
      <c r="AN64" s="1285" t="s">
        <v>606</v>
      </c>
      <c r="AP64" s="1286"/>
      <c r="AQ64" s="1286"/>
      <c r="AR64" s="1286"/>
      <c r="AY64" s="1285"/>
      <c r="BA64" s="1286"/>
      <c r="BB64" s="1286"/>
      <c r="BC64" s="1286"/>
      <c r="BK64" s="1285"/>
      <c r="BM64" s="1286"/>
      <c r="BN64" s="1286"/>
      <c r="BO64" s="1286"/>
      <c r="BW64" s="1285"/>
      <c r="BY64" s="1286"/>
      <c r="BZ64" s="1286"/>
      <c r="CA64" s="1286"/>
      <c r="CI64" s="1285"/>
      <c r="CK64" s="1286"/>
      <c r="CL64" s="1286"/>
      <c r="CM64" s="1286"/>
      <c r="CU64" s="1285"/>
      <c r="CW64" s="1286"/>
      <c r="CX64" s="1286"/>
      <c r="CY64" s="1286"/>
    </row>
    <row r="65" spans="2:107" x14ac:dyDescent="0.15">
      <c r="B65" s="1278"/>
      <c r="AN65" s="1287" t="s">
        <v>614</v>
      </c>
      <c r="AO65" s="1288"/>
      <c r="AP65" s="1288"/>
      <c r="AQ65" s="1288"/>
      <c r="AR65" s="1288"/>
      <c r="AS65" s="1288"/>
      <c r="AT65" s="1288"/>
      <c r="AU65" s="1288"/>
      <c r="AV65" s="1288"/>
      <c r="AW65" s="1288"/>
      <c r="AX65" s="1288"/>
      <c r="AY65" s="1288"/>
      <c r="AZ65" s="1288"/>
      <c r="BA65" s="1288"/>
      <c r="BB65" s="1288"/>
      <c r="BC65" s="1288"/>
      <c r="BD65" s="1288"/>
      <c r="BE65" s="1288"/>
      <c r="BF65" s="1288"/>
      <c r="BG65" s="1288"/>
      <c r="BH65" s="1288"/>
      <c r="BI65" s="1288"/>
      <c r="BJ65" s="1288"/>
      <c r="BK65" s="1288"/>
      <c r="BL65" s="1288"/>
      <c r="BM65" s="1288"/>
      <c r="BN65" s="1288"/>
      <c r="BO65" s="1288"/>
      <c r="BP65" s="1288"/>
      <c r="BQ65" s="1288"/>
      <c r="BR65" s="1288"/>
      <c r="BS65" s="1288"/>
      <c r="BT65" s="1288"/>
      <c r="BU65" s="1288"/>
      <c r="BV65" s="1288"/>
      <c r="BW65" s="1288"/>
      <c r="BX65" s="1288"/>
      <c r="BY65" s="1288"/>
      <c r="BZ65" s="1288"/>
      <c r="CA65" s="1288"/>
      <c r="CB65" s="1288"/>
      <c r="CC65" s="1288"/>
      <c r="CD65" s="1288"/>
      <c r="CE65" s="1288"/>
      <c r="CF65" s="1288"/>
      <c r="CG65" s="1288"/>
      <c r="CH65" s="1288"/>
      <c r="CI65" s="1288"/>
      <c r="CJ65" s="1288"/>
      <c r="CK65" s="1288"/>
      <c r="CL65" s="1288"/>
      <c r="CM65" s="1288"/>
      <c r="CN65" s="1288"/>
      <c r="CO65" s="1288"/>
      <c r="CP65" s="1288"/>
      <c r="CQ65" s="1288"/>
      <c r="CR65" s="1288"/>
      <c r="CS65" s="1288"/>
      <c r="CT65" s="1288"/>
      <c r="CU65" s="1288"/>
      <c r="CV65" s="1288"/>
      <c r="CW65" s="1288"/>
      <c r="CX65" s="1288"/>
      <c r="CY65" s="1288"/>
      <c r="CZ65" s="1288"/>
      <c r="DA65" s="1288"/>
      <c r="DB65" s="1288"/>
      <c r="DC65" s="1289"/>
    </row>
    <row r="66" spans="2:107" x14ac:dyDescent="0.15">
      <c r="B66" s="1278"/>
      <c r="AN66" s="1290"/>
      <c r="AO66" s="1291"/>
      <c r="AP66" s="1291"/>
      <c r="AQ66" s="1291"/>
      <c r="AR66" s="1291"/>
      <c r="AS66" s="1291"/>
      <c r="AT66" s="1291"/>
      <c r="AU66" s="1291"/>
      <c r="AV66" s="1291"/>
      <c r="AW66" s="1291"/>
      <c r="AX66" s="1291"/>
      <c r="AY66" s="1291"/>
      <c r="AZ66" s="1291"/>
      <c r="BA66" s="1291"/>
      <c r="BB66" s="1291"/>
      <c r="BC66" s="1291"/>
      <c r="BD66" s="1291"/>
      <c r="BE66" s="1291"/>
      <c r="BF66" s="1291"/>
      <c r="BG66" s="1291"/>
      <c r="BH66" s="1291"/>
      <c r="BI66" s="1291"/>
      <c r="BJ66" s="1291"/>
      <c r="BK66" s="1291"/>
      <c r="BL66" s="1291"/>
      <c r="BM66" s="1291"/>
      <c r="BN66" s="1291"/>
      <c r="BO66" s="1291"/>
      <c r="BP66" s="1291"/>
      <c r="BQ66" s="1291"/>
      <c r="BR66" s="1291"/>
      <c r="BS66" s="1291"/>
      <c r="BT66" s="1291"/>
      <c r="BU66" s="1291"/>
      <c r="BV66" s="1291"/>
      <c r="BW66" s="1291"/>
      <c r="BX66" s="1291"/>
      <c r="BY66" s="1291"/>
      <c r="BZ66" s="1291"/>
      <c r="CA66" s="1291"/>
      <c r="CB66" s="1291"/>
      <c r="CC66" s="1291"/>
      <c r="CD66" s="1291"/>
      <c r="CE66" s="1291"/>
      <c r="CF66" s="1291"/>
      <c r="CG66" s="1291"/>
      <c r="CH66" s="1291"/>
      <c r="CI66" s="1291"/>
      <c r="CJ66" s="1291"/>
      <c r="CK66" s="1291"/>
      <c r="CL66" s="1291"/>
      <c r="CM66" s="1291"/>
      <c r="CN66" s="1291"/>
      <c r="CO66" s="1291"/>
      <c r="CP66" s="1291"/>
      <c r="CQ66" s="1291"/>
      <c r="CR66" s="1291"/>
      <c r="CS66" s="1291"/>
      <c r="CT66" s="1291"/>
      <c r="CU66" s="1291"/>
      <c r="CV66" s="1291"/>
      <c r="CW66" s="1291"/>
      <c r="CX66" s="1291"/>
      <c r="CY66" s="1291"/>
      <c r="CZ66" s="1291"/>
      <c r="DA66" s="1291"/>
      <c r="DB66" s="1291"/>
      <c r="DC66" s="1292"/>
    </row>
    <row r="67" spans="2:107" x14ac:dyDescent="0.15">
      <c r="B67" s="1278"/>
      <c r="AN67" s="1290"/>
      <c r="AO67" s="1291"/>
      <c r="AP67" s="1291"/>
      <c r="AQ67" s="1291"/>
      <c r="AR67" s="1291"/>
      <c r="AS67" s="1291"/>
      <c r="AT67" s="1291"/>
      <c r="AU67" s="1291"/>
      <c r="AV67" s="1291"/>
      <c r="AW67" s="1291"/>
      <c r="AX67" s="1291"/>
      <c r="AY67" s="1291"/>
      <c r="AZ67" s="1291"/>
      <c r="BA67" s="1291"/>
      <c r="BB67" s="1291"/>
      <c r="BC67" s="1291"/>
      <c r="BD67" s="1291"/>
      <c r="BE67" s="1291"/>
      <c r="BF67" s="1291"/>
      <c r="BG67" s="1291"/>
      <c r="BH67" s="1291"/>
      <c r="BI67" s="1291"/>
      <c r="BJ67" s="1291"/>
      <c r="BK67" s="1291"/>
      <c r="BL67" s="1291"/>
      <c r="BM67" s="1291"/>
      <c r="BN67" s="1291"/>
      <c r="BO67" s="1291"/>
      <c r="BP67" s="1291"/>
      <c r="BQ67" s="1291"/>
      <c r="BR67" s="1291"/>
      <c r="BS67" s="1291"/>
      <c r="BT67" s="1291"/>
      <c r="BU67" s="1291"/>
      <c r="BV67" s="1291"/>
      <c r="BW67" s="1291"/>
      <c r="BX67" s="1291"/>
      <c r="BY67" s="1291"/>
      <c r="BZ67" s="1291"/>
      <c r="CA67" s="1291"/>
      <c r="CB67" s="1291"/>
      <c r="CC67" s="1291"/>
      <c r="CD67" s="1291"/>
      <c r="CE67" s="1291"/>
      <c r="CF67" s="1291"/>
      <c r="CG67" s="1291"/>
      <c r="CH67" s="1291"/>
      <c r="CI67" s="1291"/>
      <c r="CJ67" s="1291"/>
      <c r="CK67" s="1291"/>
      <c r="CL67" s="1291"/>
      <c r="CM67" s="1291"/>
      <c r="CN67" s="1291"/>
      <c r="CO67" s="1291"/>
      <c r="CP67" s="1291"/>
      <c r="CQ67" s="1291"/>
      <c r="CR67" s="1291"/>
      <c r="CS67" s="1291"/>
      <c r="CT67" s="1291"/>
      <c r="CU67" s="1291"/>
      <c r="CV67" s="1291"/>
      <c r="CW67" s="1291"/>
      <c r="CX67" s="1291"/>
      <c r="CY67" s="1291"/>
      <c r="CZ67" s="1291"/>
      <c r="DA67" s="1291"/>
      <c r="DB67" s="1291"/>
      <c r="DC67" s="1292"/>
    </row>
    <row r="68" spans="2:107" x14ac:dyDescent="0.15">
      <c r="B68" s="1278"/>
      <c r="AN68" s="1290"/>
      <c r="AO68" s="1291"/>
      <c r="AP68" s="1291"/>
      <c r="AQ68" s="1291"/>
      <c r="AR68" s="1291"/>
      <c r="AS68" s="1291"/>
      <c r="AT68" s="1291"/>
      <c r="AU68" s="1291"/>
      <c r="AV68" s="1291"/>
      <c r="AW68" s="1291"/>
      <c r="AX68" s="1291"/>
      <c r="AY68" s="1291"/>
      <c r="AZ68" s="1291"/>
      <c r="BA68" s="1291"/>
      <c r="BB68" s="1291"/>
      <c r="BC68" s="1291"/>
      <c r="BD68" s="1291"/>
      <c r="BE68" s="1291"/>
      <c r="BF68" s="1291"/>
      <c r="BG68" s="1291"/>
      <c r="BH68" s="1291"/>
      <c r="BI68" s="1291"/>
      <c r="BJ68" s="1291"/>
      <c r="BK68" s="1291"/>
      <c r="BL68" s="1291"/>
      <c r="BM68" s="1291"/>
      <c r="BN68" s="1291"/>
      <c r="BO68" s="1291"/>
      <c r="BP68" s="1291"/>
      <c r="BQ68" s="1291"/>
      <c r="BR68" s="1291"/>
      <c r="BS68" s="1291"/>
      <c r="BT68" s="1291"/>
      <c r="BU68" s="1291"/>
      <c r="BV68" s="1291"/>
      <c r="BW68" s="1291"/>
      <c r="BX68" s="1291"/>
      <c r="BY68" s="1291"/>
      <c r="BZ68" s="1291"/>
      <c r="CA68" s="1291"/>
      <c r="CB68" s="1291"/>
      <c r="CC68" s="1291"/>
      <c r="CD68" s="1291"/>
      <c r="CE68" s="1291"/>
      <c r="CF68" s="1291"/>
      <c r="CG68" s="1291"/>
      <c r="CH68" s="1291"/>
      <c r="CI68" s="1291"/>
      <c r="CJ68" s="1291"/>
      <c r="CK68" s="1291"/>
      <c r="CL68" s="1291"/>
      <c r="CM68" s="1291"/>
      <c r="CN68" s="1291"/>
      <c r="CO68" s="1291"/>
      <c r="CP68" s="1291"/>
      <c r="CQ68" s="1291"/>
      <c r="CR68" s="1291"/>
      <c r="CS68" s="1291"/>
      <c r="CT68" s="1291"/>
      <c r="CU68" s="1291"/>
      <c r="CV68" s="1291"/>
      <c r="CW68" s="1291"/>
      <c r="CX68" s="1291"/>
      <c r="CY68" s="1291"/>
      <c r="CZ68" s="1291"/>
      <c r="DA68" s="1291"/>
      <c r="DB68" s="1291"/>
      <c r="DC68" s="1292"/>
    </row>
    <row r="69" spans="2:107" x14ac:dyDescent="0.15">
      <c r="B69" s="1278"/>
      <c r="AN69" s="1293"/>
      <c r="AO69" s="1294"/>
      <c r="AP69" s="1294"/>
      <c r="AQ69" s="1294"/>
      <c r="AR69" s="1294"/>
      <c r="AS69" s="1294"/>
      <c r="AT69" s="1294"/>
      <c r="AU69" s="1294"/>
      <c r="AV69" s="1294"/>
      <c r="AW69" s="1294"/>
      <c r="AX69" s="1294"/>
      <c r="AY69" s="1294"/>
      <c r="AZ69" s="1294"/>
      <c r="BA69" s="1294"/>
      <c r="BB69" s="1294"/>
      <c r="BC69" s="1294"/>
      <c r="BD69" s="1294"/>
      <c r="BE69" s="1294"/>
      <c r="BF69" s="1294"/>
      <c r="BG69" s="1294"/>
      <c r="BH69" s="1294"/>
      <c r="BI69" s="1294"/>
      <c r="BJ69" s="1294"/>
      <c r="BK69" s="1294"/>
      <c r="BL69" s="1294"/>
      <c r="BM69" s="1294"/>
      <c r="BN69" s="1294"/>
      <c r="BO69" s="1294"/>
      <c r="BP69" s="1294"/>
      <c r="BQ69" s="1294"/>
      <c r="BR69" s="1294"/>
      <c r="BS69" s="1294"/>
      <c r="BT69" s="1294"/>
      <c r="BU69" s="1294"/>
      <c r="BV69" s="1294"/>
      <c r="BW69" s="1294"/>
      <c r="BX69" s="1294"/>
      <c r="BY69" s="1294"/>
      <c r="BZ69" s="1294"/>
      <c r="CA69" s="1294"/>
      <c r="CB69" s="1294"/>
      <c r="CC69" s="1294"/>
      <c r="CD69" s="1294"/>
      <c r="CE69" s="1294"/>
      <c r="CF69" s="1294"/>
      <c r="CG69" s="1294"/>
      <c r="CH69" s="1294"/>
      <c r="CI69" s="1294"/>
      <c r="CJ69" s="1294"/>
      <c r="CK69" s="1294"/>
      <c r="CL69" s="1294"/>
      <c r="CM69" s="1294"/>
      <c r="CN69" s="1294"/>
      <c r="CO69" s="1294"/>
      <c r="CP69" s="1294"/>
      <c r="CQ69" s="1294"/>
      <c r="CR69" s="1294"/>
      <c r="CS69" s="1294"/>
      <c r="CT69" s="1294"/>
      <c r="CU69" s="1294"/>
      <c r="CV69" s="1294"/>
      <c r="CW69" s="1294"/>
      <c r="CX69" s="1294"/>
      <c r="CY69" s="1294"/>
      <c r="CZ69" s="1294"/>
      <c r="DA69" s="1294"/>
      <c r="DB69" s="1294"/>
      <c r="DC69" s="1295"/>
    </row>
    <row r="70" spans="2:107" x14ac:dyDescent="0.15">
      <c r="B70" s="1278"/>
      <c r="H70" s="1321"/>
      <c r="I70" s="1321"/>
      <c r="J70" s="1322"/>
      <c r="K70" s="1322"/>
      <c r="L70" s="1323"/>
      <c r="M70" s="1322"/>
      <c r="N70" s="1323"/>
      <c r="AN70" s="1296"/>
      <c r="AO70" s="1296"/>
      <c r="AP70" s="1296"/>
      <c r="AZ70" s="1296"/>
      <c r="BA70" s="1296"/>
      <c r="BB70" s="1296"/>
      <c r="BL70" s="1296"/>
      <c r="BM70" s="1296"/>
      <c r="BN70" s="1296"/>
      <c r="BX70" s="1296"/>
      <c r="BY70" s="1296"/>
      <c r="BZ70" s="1296"/>
      <c r="CJ70" s="1296"/>
      <c r="CK70" s="1296"/>
      <c r="CL70" s="1296"/>
      <c r="CV70" s="1296"/>
      <c r="CW70" s="1296"/>
      <c r="CX70" s="1296"/>
    </row>
    <row r="71" spans="2:107" x14ac:dyDescent="0.15">
      <c r="B71" s="1278"/>
      <c r="G71" s="1324"/>
      <c r="I71" s="1325"/>
      <c r="J71" s="1322"/>
      <c r="K71" s="1322"/>
      <c r="L71" s="1323"/>
      <c r="M71" s="1322"/>
      <c r="N71" s="1323"/>
      <c r="AM71" s="1324"/>
      <c r="AN71" s="1271" t="s">
        <v>608</v>
      </c>
    </row>
    <row r="72" spans="2:107" x14ac:dyDescent="0.15">
      <c r="B72" s="1278"/>
      <c r="G72" s="1297"/>
      <c r="H72" s="1297"/>
      <c r="I72" s="1297"/>
      <c r="J72" s="1297"/>
      <c r="K72" s="1298"/>
      <c r="L72" s="1298"/>
      <c r="M72" s="1299"/>
      <c r="N72" s="1299"/>
      <c r="AN72" s="1300"/>
      <c r="AO72" s="1301"/>
      <c r="AP72" s="1301"/>
      <c r="AQ72" s="1301"/>
      <c r="AR72" s="1301"/>
      <c r="AS72" s="1301"/>
      <c r="AT72" s="1301"/>
      <c r="AU72" s="1301"/>
      <c r="AV72" s="1301"/>
      <c r="AW72" s="1301"/>
      <c r="AX72" s="1301"/>
      <c r="AY72" s="1301"/>
      <c r="AZ72" s="1301"/>
      <c r="BA72" s="1301"/>
      <c r="BB72" s="1301"/>
      <c r="BC72" s="1301"/>
      <c r="BD72" s="1301"/>
      <c r="BE72" s="1301"/>
      <c r="BF72" s="1301"/>
      <c r="BG72" s="1301"/>
      <c r="BH72" s="1301"/>
      <c r="BI72" s="1301"/>
      <c r="BJ72" s="1301"/>
      <c r="BK72" s="1301"/>
      <c r="BL72" s="1301"/>
      <c r="BM72" s="1301"/>
      <c r="BN72" s="1301"/>
      <c r="BO72" s="1302"/>
      <c r="BP72" s="1303" t="s">
        <v>554</v>
      </c>
      <c r="BQ72" s="1303"/>
      <c r="BR72" s="1303"/>
      <c r="BS72" s="1303"/>
      <c r="BT72" s="1303"/>
      <c r="BU72" s="1303"/>
      <c r="BV72" s="1303"/>
      <c r="BW72" s="1303"/>
      <c r="BX72" s="1303" t="s">
        <v>555</v>
      </c>
      <c r="BY72" s="1303"/>
      <c r="BZ72" s="1303"/>
      <c r="CA72" s="1303"/>
      <c r="CB72" s="1303"/>
      <c r="CC72" s="1303"/>
      <c r="CD72" s="1303"/>
      <c r="CE72" s="1303"/>
      <c r="CF72" s="1303" t="s">
        <v>556</v>
      </c>
      <c r="CG72" s="1303"/>
      <c r="CH72" s="1303"/>
      <c r="CI72" s="1303"/>
      <c r="CJ72" s="1303"/>
      <c r="CK72" s="1303"/>
      <c r="CL72" s="1303"/>
      <c r="CM72" s="1303"/>
      <c r="CN72" s="1303" t="s">
        <v>557</v>
      </c>
      <c r="CO72" s="1303"/>
      <c r="CP72" s="1303"/>
      <c r="CQ72" s="1303"/>
      <c r="CR72" s="1303"/>
      <c r="CS72" s="1303"/>
      <c r="CT72" s="1303"/>
      <c r="CU72" s="1303"/>
      <c r="CV72" s="1303" t="s">
        <v>558</v>
      </c>
      <c r="CW72" s="1303"/>
      <c r="CX72" s="1303"/>
      <c r="CY72" s="1303"/>
      <c r="CZ72" s="1303"/>
      <c r="DA72" s="1303"/>
      <c r="DB72" s="1303"/>
      <c r="DC72" s="1303"/>
    </row>
    <row r="73" spans="2:107" x14ac:dyDescent="0.15">
      <c r="B73" s="1278"/>
      <c r="G73" s="1304"/>
      <c r="H73" s="1304"/>
      <c r="I73" s="1304"/>
      <c r="J73" s="1304"/>
      <c r="K73" s="1326"/>
      <c r="L73" s="1326"/>
      <c r="M73" s="1326"/>
      <c r="N73" s="1326"/>
      <c r="AM73" s="1296"/>
      <c r="AN73" s="1307" t="s">
        <v>609</v>
      </c>
      <c r="AO73" s="1307"/>
      <c r="AP73" s="1307"/>
      <c r="AQ73" s="1307"/>
      <c r="AR73" s="1307"/>
      <c r="AS73" s="1307"/>
      <c r="AT73" s="1307"/>
      <c r="AU73" s="1307"/>
      <c r="AV73" s="1307"/>
      <c r="AW73" s="1307"/>
      <c r="AX73" s="1307"/>
      <c r="AY73" s="1307"/>
      <c r="AZ73" s="1307"/>
      <c r="BA73" s="1307"/>
      <c r="BB73" s="1307" t="s">
        <v>610</v>
      </c>
      <c r="BC73" s="1307"/>
      <c r="BD73" s="1307"/>
      <c r="BE73" s="1307"/>
      <c r="BF73" s="1307"/>
      <c r="BG73" s="1307"/>
      <c r="BH73" s="1307"/>
      <c r="BI73" s="1307"/>
      <c r="BJ73" s="1307"/>
      <c r="BK73" s="1307"/>
      <c r="BL73" s="1307"/>
      <c r="BM73" s="1307"/>
      <c r="BN73" s="1307"/>
      <c r="BO73" s="1307"/>
      <c r="BP73" s="1309"/>
      <c r="BQ73" s="1309"/>
      <c r="BR73" s="1309"/>
      <c r="BS73" s="1309"/>
      <c r="BT73" s="1309"/>
      <c r="BU73" s="1309"/>
      <c r="BV73" s="1309"/>
      <c r="BW73" s="1309"/>
      <c r="BX73" s="1309"/>
      <c r="BY73" s="1309"/>
      <c r="BZ73" s="1309"/>
      <c r="CA73" s="1309"/>
      <c r="CB73" s="1309"/>
      <c r="CC73" s="1309"/>
      <c r="CD73" s="1309"/>
      <c r="CE73" s="1309"/>
      <c r="CF73" s="1309"/>
      <c r="CG73" s="1309"/>
      <c r="CH73" s="1309"/>
      <c r="CI73" s="1309"/>
      <c r="CJ73" s="1309"/>
      <c r="CK73" s="1309"/>
      <c r="CL73" s="1309"/>
      <c r="CM73" s="1309"/>
      <c r="CN73" s="1309"/>
      <c r="CO73" s="1309"/>
      <c r="CP73" s="1309"/>
      <c r="CQ73" s="1309"/>
      <c r="CR73" s="1309"/>
      <c r="CS73" s="1309"/>
      <c r="CT73" s="1309"/>
      <c r="CU73" s="1309"/>
      <c r="CV73" s="1309"/>
      <c r="CW73" s="1309"/>
      <c r="CX73" s="1309"/>
      <c r="CY73" s="1309"/>
      <c r="CZ73" s="1309"/>
      <c r="DA73" s="1309"/>
      <c r="DB73" s="1309"/>
      <c r="DC73" s="1309"/>
    </row>
    <row r="74" spans="2:107" x14ac:dyDescent="0.15">
      <c r="B74" s="1278"/>
      <c r="G74" s="1304"/>
      <c r="H74" s="1304"/>
      <c r="I74" s="1304"/>
      <c r="J74" s="1304"/>
      <c r="K74" s="1326"/>
      <c r="L74" s="1326"/>
      <c r="M74" s="1326"/>
      <c r="N74" s="1326"/>
      <c r="AM74" s="1296"/>
      <c r="AN74" s="1307"/>
      <c r="AO74" s="1307"/>
      <c r="AP74" s="1307"/>
      <c r="AQ74" s="1307"/>
      <c r="AR74" s="1307"/>
      <c r="AS74" s="1307"/>
      <c r="AT74" s="1307"/>
      <c r="AU74" s="1307"/>
      <c r="AV74" s="1307"/>
      <c r="AW74" s="1307"/>
      <c r="AX74" s="1307"/>
      <c r="AY74" s="1307"/>
      <c r="AZ74" s="1307"/>
      <c r="BA74" s="1307"/>
      <c r="BB74" s="1307"/>
      <c r="BC74" s="1307"/>
      <c r="BD74" s="1307"/>
      <c r="BE74" s="1307"/>
      <c r="BF74" s="1307"/>
      <c r="BG74" s="1307"/>
      <c r="BH74" s="1307"/>
      <c r="BI74" s="1307"/>
      <c r="BJ74" s="1307"/>
      <c r="BK74" s="1307"/>
      <c r="BL74" s="1307"/>
      <c r="BM74" s="1307"/>
      <c r="BN74" s="1307"/>
      <c r="BO74" s="1307"/>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1278"/>
      <c r="G75" s="1304"/>
      <c r="H75" s="1304"/>
      <c r="I75" s="1297"/>
      <c r="J75" s="1297"/>
      <c r="K75" s="1306"/>
      <c r="L75" s="1306"/>
      <c r="M75" s="1306"/>
      <c r="N75" s="1306"/>
      <c r="AM75" s="1296"/>
      <c r="AN75" s="1307"/>
      <c r="AO75" s="1307"/>
      <c r="AP75" s="1307"/>
      <c r="AQ75" s="1307"/>
      <c r="AR75" s="1307"/>
      <c r="AS75" s="1307"/>
      <c r="AT75" s="1307"/>
      <c r="AU75" s="1307"/>
      <c r="AV75" s="1307"/>
      <c r="AW75" s="1307"/>
      <c r="AX75" s="1307"/>
      <c r="AY75" s="1307"/>
      <c r="AZ75" s="1307"/>
      <c r="BA75" s="1307"/>
      <c r="BB75" s="1307" t="s">
        <v>615</v>
      </c>
      <c r="BC75" s="1307"/>
      <c r="BD75" s="1307"/>
      <c r="BE75" s="1307"/>
      <c r="BF75" s="1307"/>
      <c r="BG75" s="1307"/>
      <c r="BH75" s="1307"/>
      <c r="BI75" s="1307"/>
      <c r="BJ75" s="1307"/>
      <c r="BK75" s="1307"/>
      <c r="BL75" s="1307"/>
      <c r="BM75" s="1307"/>
      <c r="BN75" s="1307"/>
      <c r="BO75" s="1307"/>
      <c r="BP75" s="1309">
        <v>7.2</v>
      </c>
      <c r="BQ75" s="1309"/>
      <c r="BR75" s="1309"/>
      <c r="BS75" s="1309"/>
      <c r="BT75" s="1309"/>
      <c r="BU75" s="1309"/>
      <c r="BV75" s="1309"/>
      <c r="BW75" s="1309"/>
      <c r="BX75" s="1309">
        <v>6.1</v>
      </c>
      <c r="BY75" s="1309"/>
      <c r="BZ75" s="1309"/>
      <c r="CA75" s="1309"/>
      <c r="CB75" s="1309"/>
      <c r="CC75" s="1309"/>
      <c r="CD75" s="1309"/>
      <c r="CE75" s="1309"/>
      <c r="CF75" s="1309">
        <v>4.7</v>
      </c>
      <c r="CG75" s="1309"/>
      <c r="CH75" s="1309"/>
      <c r="CI75" s="1309"/>
      <c r="CJ75" s="1309"/>
      <c r="CK75" s="1309"/>
      <c r="CL75" s="1309"/>
      <c r="CM75" s="1309"/>
      <c r="CN75" s="1309">
        <v>3.9</v>
      </c>
      <c r="CO75" s="1309"/>
      <c r="CP75" s="1309"/>
      <c r="CQ75" s="1309"/>
      <c r="CR75" s="1309"/>
      <c r="CS75" s="1309"/>
      <c r="CT75" s="1309"/>
      <c r="CU75" s="1309"/>
      <c r="CV75" s="1309">
        <v>3.7</v>
      </c>
      <c r="CW75" s="1309"/>
      <c r="CX75" s="1309"/>
      <c r="CY75" s="1309"/>
      <c r="CZ75" s="1309"/>
      <c r="DA75" s="1309"/>
      <c r="DB75" s="1309"/>
      <c r="DC75" s="1309"/>
    </row>
    <row r="76" spans="2:107" x14ac:dyDescent="0.15">
      <c r="B76" s="1278"/>
      <c r="G76" s="1304"/>
      <c r="H76" s="1304"/>
      <c r="I76" s="1297"/>
      <c r="J76" s="1297"/>
      <c r="K76" s="1306"/>
      <c r="L76" s="1306"/>
      <c r="M76" s="1306"/>
      <c r="N76" s="1306"/>
      <c r="AM76" s="1296"/>
      <c r="AN76" s="1307"/>
      <c r="AO76" s="1307"/>
      <c r="AP76" s="1307"/>
      <c r="AQ76" s="1307"/>
      <c r="AR76" s="1307"/>
      <c r="AS76" s="1307"/>
      <c r="AT76" s="1307"/>
      <c r="AU76" s="1307"/>
      <c r="AV76" s="1307"/>
      <c r="AW76" s="1307"/>
      <c r="AX76" s="1307"/>
      <c r="AY76" s="1307"/>
      <c r="AZ76" s="1307"/>
      <c r="BA76" s="1307"/>
      <c r="BB76" s="1307"/>
      <c r="BC76" s="1307"/>
      <c r="BD76" s="1307"/>
      <c r="BE76" s="1307"/>
      <c r="BF76" s="1307"/>
      <c r="BG76" s="1307"/>
      <c r="BH76" s="1307"/>
      <c r="BI76" s="1307"/>
      <c r="BJ76" s="1307"/>
      <c r="BK76" s="1307"/>
      <c r="BL76" s="1307"/>
      <c r="BM76" s="1307"/>
      <c r="BN76" s="1307"/>
      <c r="BO76" s="1307"/>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1278"/>
      <c r="G77" s="1297"/>
      <c r="H77" s="1297"/>
      <c r="I77" s="1297"/>
      <c r="J77" s="1297"/>
      <c r="K77" s="1326"/>
      <c r="L77" s="1326"/>
      <c r="M77" s="1326"/>
      <c r="N77" s="1326"/>
      <c r="AN77" s="1303" t="s">
        <v>612</v>
      </c>
      <c r="AO77" s="1303"/>
      <c r="AP77" s="1303"/>
      <c r="AQ77" s="1303"/>
      <c r="AR77" s="1303"/>
      <c r="AS77" s="1303"/>
      <c r="AT77" s="1303"/>
      <c r="AU77" s="1303"/>
      <c r="AV77" s="1303"/>
      <c r="AW77" s="1303"/>
      <c r="AX77" s="1303"/>
      <c r="AY77" s="1303"/>
      <c r="AZ77" s="1303"/>
      <c r="BA77" s="1303"/>
      <c r="BB77" s="1307" t="s">
        <v>610</v>
      </c>
      <c r="BC77" s="1307"/>
      <c r="BD77" s="1307"/>
      <c r="BE77" s="1307"/>
      <c r="BF77" s="1307"/>
      <c r="BG77" s="1307"/>
      <c r="BH77" s="1307"/>
      <c r="BI77" s="1307"/>
      <c r="BJ77" s="1307"/>
      <c r="BK77" s="1307"/>
      <c r="BL77" s="1307"/>
      <c r="BM77" s="1307"/>
      <c r="BN77" s="1307"/>
      <c r="BO77" s="1307"/>
      <c r="BP77" s="1309">
        <v>33</v>
      </c>
      <c r="BQ77" s="1309"/>
      <c r="BR77" s="1309"/>
      <c r="BS77" s="1309"/>
      <c r="BT77" s="1309"/>
      <c r="BU77" s="1309"/>
      <c r="BV77" s="1309"/>
      <c r="BW77" s="1309"/>
      <c r="BX77" s="1309">
        <v>37.299999999999997</v>
      </c>
      <c r="BY77" s="1309"/>
      <c r="BZ77" s="1309"/>
      <c r="CA77" s="1309"/>
      <c r="CB77" s="1309"/>
      <c r="CC77" s="1309"/>
      <c r="CD77" s="1309"/>
      <c r="CE77" s="1309"/>
      <c r="CF77" s="1309">
        <v>33.1</v>
      </c>
      <c r="CG77" s="1309"/>
      <c r="CH77" s="1309"/>
      <c r="CI77" s="1309"/>
      <c r="CJ77" s="1309"/>
      <c r="CK77" s="1309"/>
      <c r="CL77" s="1309"/>
      <c r="CM77" s="1309"/>
      <c r="CN77" s="1309">
        <v>31.3</v>
      </c>
      <c r="CO77" s="1309"/>
      <c r="CP77" s="1309"/>
      <c r="CQ77" s="1309"/>
      <c r="CR77" s="1309"/>
      <c r="CS77" s="1309"/>
      <c r="CT77" s="1309"/>
      <c r="CU77" s="1309"/>
      <c r="CV77" s="1309">
        <v>25.3</v>
      </c>
      <c r="CW77" s="1309"/>
      <c r="CX77" s="1309"/>
      <c r="CY77" s="1309"/>
      <c r="CZ77" s="1309"/>
      <c r="DA77" s="1309"/>
      <c r="DB77" s="1309"/>
      <c r="DC77" s="1309"/>
    </row>
    <row r="78" spans="2:107" x14ac:dyDescent="0.15">
      <c r="B78" s="1278"/>
      <c r="G78" s="1297"/>
      <c r="H78" s="1297"/>
      <c r="I78" s="1297"/>
      <c r="J78" s="1297"/>
      <c r="K78" s="1326"/>
      <c r="L78" s="1326"/>
      <c r="M78" s="1326"/>
      <c r="N78" s="1326"/>
      <c r="AN78" s="1303"/>
      <c r="AO78" s="1303"/>
      <c r="AP78" s="1303"/>
      <c r="AQ78" s="1303"/>
      <c r="AR78" s="1303"/>
      <c r="AS78" s="1303"/>
      <c r="AT78" s="1303"/>
      <c r="AU78" s="1303"/>
      <c r="AV78" s="1303"/>
      <c r="AW78" s="1303"/>
      <c r="AX78" s="1303"/>
      <c r="AY78" s="1303"/>
      <c r="AZ78" s="1303"/>
      <c r="BA78" s="1303"/>
      <c r="BB78" s="1307"/>
      <c r="BC78" s="1307"/>
      <c r="BD78" s="1307"/>
      <c r="BE78" s="1307"/>
      <c r="BF78" s="1307"/>
      <c r="BG78" s="1307"/>
      <c r="BH78" s="1307"/>
      <c r="BI78" s="1307"/>
      <c r="BJ78" s="1307"/>
      <c r="BK78" s="1307"/>
      <c r="BL78" s="1307"/>
      <c r="BM78" s="1307"/>
      <c r="BN78" s="1307"/>
      <c r="BO78" s="1307"/>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1278"/>
      <c r="G79" s="1297"/>
      <c r="H79" s="1297"/>
      <c r="I79" s="1311"/>
      <c r="J79" s="1311"/>
      <c r="K79" s="1327"/>
      <c r="L79" s="1327"/>
      <c r="M79" s="1327"/>
      <c r="N79" s="1327"/>
      <c r="AN79" s="1303"/>
      <c r="AO79" s="1303"/>
      <c r="AP79" s="1303"/>
      <c r="AQ79" s="1303"/>
      <c r="AR79" s="1303"/>
      <c r="AS79" s="1303"/>
      <c r="AT79" s="1303"/>
      <c r="AU79" s="1303"/>
      <c r="AV79" s="1303"/>
      <c r="AW79" s="1303"/>
      <c r="AX79" s="1303"/>
      <c r="AY79" s="1303"/>
      <c r="AZ79" s="1303"/>
      <c r="BA79" s="1303"/>
      <c r="BB79" s="1307" t="s">
        <v>615</v>
      </c>
      <c r="BC79" s="1307"/>
      <c r="BD79" s="1307"/>
      <c r="BE79" s="1307"/>
      <c r="BF79" s="1307"/>
      <c r="BG79" s="1307"/>
      <c r="BH79" s="1307"/>
      <c r="BI79" s="1307"/>
      <c r="BJ79" s="1307"/>
      <c r="BK79" s="1307"/>
      <c r="BL79" s="1307"/>
      <c r="BM79" s="1307"/>
      <c r="BN79" s="1307"/>
      <c r="BO79" s="1307"/>
      <c r="BP79" s="1309">
        <v>8.5</v>
      </c>
      <c r="BQ79" s="1309"/>
      <c r="BR79" s="1309"/>
      <c r="BS79" s="1309"/>
      <c r="BT79" s="1309"/>
      <c r="BU79" s="1309"/>
      <c r="BV79" s="1309"/>
      <c r="BW79" s="1309"/>
      <c r="BX79" s="1309">
        <v>7.8</v>
      </c>
      <c r="BY79" s="1309"/>
      <c r="BZ79" s="1309"/>
      <c r="CA79" s="1309"/>
      <c r="CB79" s="1309"/>
      <c r="CC79" s="1309"/>
      <c r="CD79" s="1309"/>
      <c r="CE79" s="1309"/>
      <c r="CF79" s="1309">
        <v>7.5</v>
      </c>
      <c r="CG79" s="1309"/>
      <c r="CH79" s="1309"/>
      <c r="CI79" s="1309"/>
      <c r="CJ79" s="1309"/>
      <c r="CK79" s="1309"/>
      <c r="CL79" s="1309"/>
      <c r="CM79" s="1309"/>
      <c r="CN79" s="1309">
        <v>7.2</v>
      </c>
      <c r="CO79" s="1309"/>
      <c r="CP79" s="1309"/>
      <c r="CQ79" s="1309"/>
      <c r="CR79" s="1309"/>
      <c r="CS79" s="1309"/>
      <c r="CT79" s="1309"/>
      <c r="CU79" s="1309"/>
      <c r="CV79" s="1309">
        <v>6.9</v>
      </c>
      <c r="CW79" s="1309"/>
      <c r="CX79" s="1309"/>
      <c r="CY79" s="1309"/>
      <c r="CZ79" s="1309"/>
      <c r="DA79" s="1309"/>
      <c r="DB79" s="1309"/>
      <c r="DC79" s="1309"/>
    </row>
    <row r="80" spans="2:107" x14ac:dyDescent="0.15">
      <c r="B80" s="1278"/>
      <c r="G80" s="1297"/>
      <c r="H80" s="1297"/>
      <c r="I80" s="1311"/>
      <c r="J80" s="1311"/>
      <c r="K80" s="1327"/>
      <c r="L80" s="1327"/>
      <c r="M80" s="1327"/>
      <c r="N80" s="1327"/>
      <c r="AN80" s="1303"/>
      <c r="AO80" s="1303"/>
      <c r="AP80" s="1303"/>
      <c r="AQ80" s="1303"/>
      <c r="AR80" s="1303"/>
      <c r="AS80" s="1303"/>
      <c r="AT80" s="1303"/>
      <c r="AU80" s="1303"/>
      <c r="AV80" s="1303"/>
      <c r="AW80" s="1303"/>
      <c r="AX80" s="1303"/>
      <c r="AY80" s="1303"/>
      <c r="AZ80" s="1303"/>
      <c r="BA80" s="1303"/>
      <c r="BB80" s="1307"/>
      <c r="BC80" s="1307"/>
      <c r="BD80" s="1307"/>
      <c r="BE80" s="1307"/>
      <c r="BF80" s="1307"/>
      <c r="BG80" s="1307"/>
      <c r="BH80" s="1307"/>
      <c r="BI80" s="1307"/>
      <c r="BJ80" s="1307"/>
      <c r="BK80" s="1307"/>
      <c r="BL80" s="1307"/>
      <c r="BM80" s="1307"/>
      <c r="BN80" s="1307"/>
      <c r="BO80" s="1307"/>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1278"/>
    </row>
    <row r="82" spans="2:109" ht="17.25" x14ac:dyDescent="0.15">
      <c r="B82" s="1278"/>
      <c r="K82" s="1328"/>
      <c r="L82" s="1328"/>
      <c r="M82" s="1328"/>
      <c r="N82" s="1328"/>
      <c r="AQ82" s="1328"/>
      <c r="AR82" s="1328"/>
      <c r="AS82" s="1328"/>
      <c r="AT82" s="1328"/>
      <c r="BC82" s="1328"/>
      <c r="BD82" s="1328"/>
      <c r="BE82" s="1328"/>
      <c r="BF82" s="1328"/>
      <c r="BO82" s="1328"/>
      <c r="BP82" s="1328"/>
      <c r="BQ82" s="1328"/>
      <c r="BR82" s="1328"/>
      <c r="CA82" s="1328"/>
      <c r="CB82" s="1328"/>
      <c r="CC82" s="1328"/>
      <c r="CD82" s="1328"/>
      <c r="CM82" s="1328"/>
      <c r="CN82" s="1328"/>
      <c r="CO82" s="1328"/>
      <c r="CP82" s="1328"/>
      <c r="CY82" s="1328"/>
      <c r="CZ82" s="1328"/>
      <c r="DA82" s="1328"/>
      <c r="DB82" s="1328"/>
      <c r="DC82" s="1328"/>
    </row>
    <row r="83" spans="2:109" x14ac:dyDescent="0.15">
      <c r="B83" s="1280"/>
      <c r="C83" s="1281"/>
      <c r="D83" s="1281"/>
      <c r="E83" s="1281"/>
      <c r="F83" s="1281"/>
      <c r="G83" s="1281"/>
      <c r="H83" s="1281"/>
      <c r="I83" s="1281"/>
      <c r="J83" s="1281"/>
      <c r="K83" s="1281"/>
      <c r="L83" s="1281"/>
      <c r="M83" s="1281"/>
      <c r="N83" s="1281"/>
      <c r="O83" s="1281"/>
      <c r="P83" s="1281"/>
      <c r="Q83" s="1281"/>
      <c r="R83" s="1281"/>
      <c r="S83" s="1281"/>
      <c r="T83" s="1281"/>
      <c r="U83" s="1281"/>
      <c r="V83" s="1281"/>
      <c r="W83" s="1281"/>
      <c r="X83" s="1281"/>
      <c r="Y83" s="1281"/>
      <c r="Z83" s="1281"/>
      <c r="AA83" s="1281"/>
      <c r="AB83" s="1281"/>
      <c r="AC83" s="1281"/>
      <c r="AD83" s="1281"/>
      <c r="AE83" s="1281"/>
      <c r="AF83" s="1281"/>
      <c r="AG83" s="1281"/>
      <c r="AH83" s="1281"/>
      <c r="AI83" s="1281"/>
      <c r="AJ83" s="1281"/>
      <c r="AK83" s="1281"/>
      <c r="AL83" s="1281"/>
      <c r="AM83" s="1281"/>
      <c r="AN83" s="1281"/>
      <c r="AO83" s="1281"/>
      <c r="AP83" s="1281"/>
      <c r="AQ83" s="1281"/>
      <c r="AR83" s="1281"/>
      <c r="AS83" s="1281"/>
      <c r="AT83" s="1281"/>
      <c r="AU83" s="1281"/>
      <c r="AV83" s="1281"/>
      <c r="AW83" s="1281"/>
      <c r="AX83" s="1281"/>
      <c r="AY83" s="1281"/>
      <c r="AZ83" s="1281"/>
      <c r="BA83" s="1281"/>
      <c r="BB83" s="1281"/>
      <c r="BC83" s="1281"/>
      <c r="BD83" s="1281"/>
      <c r="BE83" s="1281"/>
      <c r="BF83" s="1281"/>
      <c r="BG83" s="1281"/>
      <c r="BH83" s="1281"/>
      <c r="BI83" s="1281"/>
      <c r="BJ83" s="1281"/>
      <c r="BK83" s="1281"/>
      <c r="BL83" s="1281"/>
      <c r="BM83" s="1281"/>
      <c r="BN83" s="1281"/>
      <c r="BO83" s="1281"/>
      <c r="BP83" s="1281"/>
      <c r="BQ83" s="1281"/>
      <c r="BR83" s="1281"/>
      <c r="BS83" s="1281"/>
      <c r="BT83" s="1281"/>
      <c r="BU83" s="1281"/>
      <c r="BV83" s="1281"/>
      <c r="BW83" s="1281"/>
      <c r="BX83" s="1281"/>
      <c r="BY83" s="1281"/>
      <c r="BZ83" s="1281"/>
      <c r="CA83" s="1281"/>
      <c r="CB83" s="1281"/>
      <c r="CC83" s="1281"/>
      <c r="CD83" s="1281"/>
      <c r="CE83" s="1281"/>
      <c r="CF83" s="1281"/>
      <c r="CG83" s="1281"/>
      <c r="CH83" s="1281"/>
      <c r="CI83" s="1281"/>
      <c r="CJ83" s="1281"/>
      <c r="CK83" s="1281"/>
      <c r="CL83" s="1281"/>
      <c r="CM83" s="1281"/>
      <c r="CN83" s="1281"/>
      <c r="CO83" s="1281"/>
      <c r="CP83" s="1281"/>
      <c r="CQ83" s="1281"/>
      <c r="CR83" s="1281"/>
      <c r="CS83" s="1281"/>
      <c r="CT83" s="1281"/>
      <c r="CU83" s="1281"/>
      <c r="CV83" s="1281"/>
      <c r="CW83" s="1281"/>
      <c r="CX83" s="1281"/>
      <c r="CY83" s="1281"/>
      <c r="CZ83" s="1281"/>
      <c r="DA83" s="1281"/>
      <c r="DB83" s="1281"/>
      <c r="DC83" s="1281"/>
      <c r="DD83" s="1282"/>
    </row>
    <row r="84" spans="2:109" x14ac:dyDescent="0.15">
      <c r="DD84" s="1271"/>
      <c r="DE84" s="1271"/>
    </row>
    <row r="85" spans="2:109" x14ac:dyDescent="0.15">
      <c r="DD85" s="1271"/>
      <c r="DE85" s="1271"/>
    </row>
    <row r="86" spans="2:109" hidden="1" x14ac:dyDescent="0.15">
      <c r="DD86" s="1271"/>
      <c r="DE86" s="1271"/>
    </row>
    <row r="87" spans="2:109" hidden="1" x14ac:dyDescent="0.15">
      <c r="K87" s="1329"/>
      <c r="AQ87" s="1329"/>
      <c r="BC87" s="1329"/>
      <c r="BO87" s="1329"/>
      <c r="CA87" s="1329"/>
      <c r="CM87" s="1329"/>
      <c r="CY87" s="1329"/>
      <c r="DD87" s="1271"/>
      <c r="DE87" s="1271"/>
    </row>
    <row r="88" spans="2:109" hidden="1" x14ac:dyDescent="0.15">
      <c r="DD88" s="1271"/>
      <c r="DE88" s="1271"/>
    </row>
    <row r="89" spans="2:109" hidden="1" x14ac:dyDescent="0.15">
      <c r="DD89" s="1271"/>
      <c r="DE89" s="1271"/>
    </row>
    <row r="90" spans="2:109" hidden="1" x14ac:dyDescent="0.15">
      <c r="DD90" s="1271"/>
      <c r="DE90" s="1271"/>
    </row>
    <row r="91" spans="2:109" hidden="1" x14ac:dyDescent="0.15">
      <c r="DD91" s="1271"/>
      <c r="DE91" s="1271"/>
    </row>
    <row r="92" spans="2:109" ht="13.5" hidden="1" customHeight="1" x14ac:dyDescent="0.15">
      <c r="DD92" s="1271"/>
      <c r="DE92" s="1271"/>
    </row>
    <row r="93" spans="2:109" ht="13.5" hidden="1" customHeight="1" x14ac:dyDescent="0.15">
      <c r="DD93" s="1271"/>
      <c r="DE93" s="1271"/>
    </row>
    <row r="94" spans="2:109" ht="13.5" hidden="1" customHeight="1" x14ac:dyDescent="0.15">
      <c r="DD94" s="1271"/>
      <c r="DE94" s="1271"/>
    </row>
    <row r="95" spans="2:109" ht="13.5" hidden="1" customHeight="1" x14ac:dyDescent="0.15">
      <c r="DD95" s="1271"/>
      <c r="DE95" s="1271"/>
    </row>
    <row r="96" spans="2:109" ht="13.5" hidden="1" customHeight="1" x14ac:dyDescent="0.15">
      <c r="DD96" s="1271"/>
      <c r="DE96" s="1271"/>
    </row>
    <row r="97" spans="108:109" ht="13.5" hidden="1" customHeight="1" x14ac:dyDescent="0.15">
      <c r="DD97" s="1271"/>
      <c r="DE97" s="1271"/>
    </row>
    <row r="98" spans="108:109" ht="13.5" hidden="1" customHeight="1" x14ac:dyDescent="0.15">
      <c r="DD98" s="1271"/>
      <c r="DE98" s="1271"/>
    </row>
    <row r="99" spans="108:109" ht="13.5" hidden="1" customHeight="1" x14ac:dyDescent="0.15">
      <c r="DD99" s="1271"/>
      <c r="DE99" s="1271"/>
    </row>
    <row r="100" spans="108:109" ht="13.5" hidden="1" customHeight="1" x14ac:dyDescent="0.15">
      <c r="DD100" s="1271"/>
      <c r="DE100" s="1271"/>
    </row>
    <row r="101" spans="108:109" ht="13.5" hidden="1" customHeight="1" x14ac:dyDescent="0.15">
      <c r="DD101" s="1271"/>
      <c r="DE101" s="1271"/>
    </row>
    <row r="102" spans="108:109" ht="13.5" hidden="1" customHeight="1" x14ac:dyDescent="0.15">
      <c r="DD102" s="1271"/>
      <c r="DE102" s="1271"/>
    </row>
    <row r="103" spans="108:109" ht="13.5" hidden="1" customHeight="1" x14ac:dyDescent="0.15">
      <c r="DD103" s="1271"/>
      <c r="DE103" s="1271"/>
    </row>
    <row r="104" spans="108:109" ht="13.5" hidden="1" customHeight="1" x14ac:dyDescent="0.15">
      <c r="DD104" s="1271"/>
      <c r="DE104" s="1271"/>
    </row>
    <row r="105" spans="108:109" ht="13.5" hidden="1" customHeight="1" x14ac:dyDescent="0.15">
      <c r="DD105" s="1271"/>
      <c r="DE105" s="1271"/>
    </row>
    <row r="106" spans="108:109" ht="13.5" hidden="1" customHeight="1" x14ac:dyDescent="0.15">
      <c r="DD106" s="1271"/>
      <c r="DE106" s="1271"/>
    </row>
    <row r="107" spans="108:109" ht="13.5" hidden="1" customHeight="1" x14ac:dyDescent="0.15">
      <c r="DD107" s="1271"/>
      <c r="DE107" s="1271"/>
    </row>
    <row r="108" spans="108:109" ht="13.5" hidden="1" customHeight="1" x14ac:dyDescent="0.15">
      <c r="DD108" s="1271"/>
      <c r="DE108" s="1271"/>
    </row>
    <row r="109" spans="108:109" ht="13.5" hidden="1" customHeight="1" x14ac:dyDescent="0.15">
      <c r="DD109" s="1271"/>
      <c r="DE109" s="1271"/>
    </row>
    <row r="110" spans="108:109" ht="13.5" hidden="1" customHeight="1" x14ac:dyDescent="0.15">
      <c r="DD110" s="1271"/>
      <c r="DE110" s="1271"/>
    </row>
    <row r="111" spans="108:109" ht="13.5" hidden="1" customHeight="1" x14ac:dyDescent="0.15">
      <c r="DD111" s="1271"/>
      <c r="DE111" s="1271"/>
    </row>
    <row r="112" spans="108:109" ht="13.5" hidden="1" customHeight="1" x14ac:dyDescent="0.15">
      <c r="DD112" s="1271"/>
      <c r="DE112" s="1271"/>
    </row>
    <row r="113" spans="108:109" ht="13.5" hidden="1" customHeight="1" x14ac:dyDescent="0.15">
      <c r="DD113" s="1271"/>
      <c r="DE113" s="1271"/>
    </row>
    <row r="114" spans="108:109" ht="13.5" hidden="1" customHeight="1" x14ac:dyDescent="0.15">
      <c r="DD114" s="1271"/>
      <c r="DE114" s="1271"/>
    </row>
    <row r="115" spans="108:109" ht="13.5" hidden="1" customHeight="1" x14ac:dyDescent="0.15">
      <c r="DD115" s="1271"/>
      <c r="DE115" s="1271"/>
    </row>
    <row r="116" spans="108:109" ht="13.5" hidden="1" customHeight="1" x14ac:dyDescent="0.15">
      <c r="DD116" s="1271"/>
      <c r="DE116" s="1271"/>
    </row>
    <row r="117" spans="108:109" ht="13.5" hidden="1" customHeight="1" x14ac:dyDescent="0.15">
      <c r="DD117" s="1271"/>
      <c r="DE117" s="1271"/>
    </row>
    <row r="118" spans="108:109" ht="13.5" hidden="1" customHeight="1" x14ac:dyDescent="0.15">
      <c r="DD118" s="1271"/>
      <c r="DE118" s="1271"/>
    </row>
    <row r="119" spans="108:109" ht="13.5" hidden="1" customHeight="1" x14ac:dyDescent="0.15">
      <c r="DD119" s="1271"/>
      <c r="DE119" s="1271"/>
    </row>
    <row r="120" spans="108:109" ht="13.5" hidden="1" customHeight="1" x14ac:dyDescent="0.15">
      <c r="DD120" s="1271"/>
      <c r="DE120" s="1271"/>
    </row>
    <row r="121" spans="108:109" ht="13.5" hidden="1" customHeight="1" x14ac:dyDescent="0.15">
      <c r="DD121" s="1271"/>
      <c r="DE121" s="1271"/>
    </row>
    <row r="122" spans="108:109" ht="13.5" hidden="1" customHeight="1" x14ac:dyDescent="0.15">
      <c r="DD122" s="1271"/>
      <c r="DE122" s="1271"/>
    </row>
    <row r="123" spans="108:109" ht="13.5" hidden="1" customHeight="1" x14ac:dyDescent="0.15">
      <c r="DD123" s="1271"/>
      <c r="DE123" s="1271"/>
    </row>
    <row r="124" spans="108:109" ht="13.5" hidden="1" customHeight="1" x14ac:dyDescent="0.15">
      <c r="DD124" s="1271"/>
      <c r="DE124" s="1271"/>
    </row>
    <row r="125" spans="108:109" ht="13.5" hidden="1" customHeight="1" x14ac:dyDescent="0.15">
      <c r="DD125" s="1271"/>
      <c r="DE125" s="1271"/>
    </row>
    <row r="126" spans="108:109" ht="13.5" hidden="1" customHeight="1" x14ac:dyDescent="0.15">
      <c r="DD126" s="1271"/>
      <c r="DE126" s="1271"/>
    </row>
    <row r="127" spans="108:109" ht="13.5" hidden="1" customHeight="1" x14ac:dyDescent="0.15">
      <c r="DD127" s="1271"/>
      <c r="DE127" s="1271"/>
    </row>
    <row r="128" spans="108:109" ht="13.5" hidden="1" customHeight="1" x14ac:dyDescent="0.15">
      <c r="DD128" s="1271"/>
      <c r="DE128" s="1271"/>
    </row>
    <row r="129" spans="108:109" ht="13.5" hidden="1" customHeight="1" x14ac:dyDescent="0.15">
      <c r="DD129" s="1271"/>
      <c r="DE129" s="1271"/>
    </row>
    <row r="130" spans="108:109" ht="13.5" hidden="1" customHeight="1" x14ac:dyDescent="0.15">
      <c r="DD130" s="1271"/>
      <c r="DE130" s="1271"/>
    </row>
    <row r="131" spans="108:109" ht="13.5" hidden="1" customHeight="1" x14ac:dyDescent="0.15">
      <c r="DD131" s="1271"/>
      <c r="DE131" s="1271"/>
    </row>
    <row r="132" spans="108:109" ht="13.5" hidden="1" customHeight="1" x14ac:dyDescent="0.15">
      <c r="DD132" s="1271"/>
      <c r="DE132" s="1271"/>
    </row>
    <row r="133" spans="108:109" ht="13.5" hidden="1" customHeight="1" x14ac:dyDescent="0.15">
      <c r="DD133" s="1271"/>
      <c r="DE133" s="1271"/>
    </row>
    <row r="134" spans="108:109" ht="13.5" hidden="1" customHeight="1" x14ac:dyDescent="0.15">
      <c r="DD134" s="1271"/>
      <c r="DE134" s="1271"/>
    </row>
    <row r="135" spans="108:109" ht="13.5" hidden="1" customHeight="1" x14ac:dyDescent="0.15">
      <c r="DD135" s="1271"/>
      <c r="DE135" s="1271"/>
    </row>
    <row r="136" spans="108:109" ht="13.5" hidden="1" customHeight="1" x14ac:dyDescent="0.15">
      <c r="DD136" s="1271"/>
      <c r="DE136" s="1271"/>
    </row>
    <row r="137" spans="108:109" ht="13.5" hidden="1" customHeight="1" x14ac:dyDescent="0.15">
      <c r="DD137" s="1271"/>
      <c r="DE137" s="1271"/>
    </row>
    <row r="138" spans="108:109" ht="13.5" hidden="1" customHeight="1" x14ac:dyDescent="0.15">
      <c r="DD138" s="1271"/>
      <c r="DE138" s="1271"/>
    </row>
    <row r="139" spans="108:109" ht="13.5" hidden="1" customHeight="1" x14ac:dyDescent="0.15">
      <c r="DD139" s="1271"/>
      <c r="DE139" s="1271"/>
    </row>
    <row r="140" spans="108:109" ht="13.5" hidden="1" customHeight="1" x14ac:dyDescent="0.15">
      <c r="DD140" s="1271"/>
      <c r="DE140" s="1271"/>
    </row>
    <row r="141" spans="108:109" ht="13.5" hidden="1" customHeight="1" x14ac:dyDescent="0.15">
      <c r="DD141" s="1271"/>
      <c r="DE141" s="1271"/>
    </row>
    <row r="142" spans="108:109" ht="13.5" hidden="1" customHeight="1" x14ac:dyDescent="0.15">
      <c r="DD142" s="1271"/>
      <c r="DE142" s="1271"/>
    </row>
    <row r="143" spans="108:109" ht="13.5" hidden="1" customHeight="1" x14ac:dyDescent="0.15">
      <c r="DD143" s="1271"/>
      <c r="DE143" s="1271"/>
    </row>
    <row r="144" spans="108:109" ht="13.5" hidden="1" customHeight="1" x14ac:dyDescent="0.15">
      <c r="DD144" s="1271"/>
      <c r="DE144" s="1271"/>
    </row>
    <row r="145" spans="108:109" ht="13.5" hidden="1" customHeight="1" x14ac:dyDescent="0.15">
      <c r="DD145" s="1271"/>
      <c r="DE145" s="1271"/>
    </row>
    <row r="146" spans="108:109" ht="13.5" hidden="1" customHeight="1" x14ac:dyDescent="0.15">
      <c r="DD146" s="1271"/>
      <c r="DE146" s="1271"/>
    </row>
    <row r="147" spans="108:109" ht="13.5" hidden="1" customHeight="1" x14ac:dyDescent="0.15">
      <c r="DD147" s="1271"/>
      <c r="DE147" s="1271"/>
    </row>
    <row r="148" spans="108:109" ht="13.5" hidden="1" customHeight="1" x14ac:dyDescent="0.15">
      <c r="DD148" s="1271"/>
      <c r="DE148" s="1271"/>
    </row>
    <row r="149" spans="108:109" ht="13.5" hidden="1" customHeight="1" x14ac:dyDescent="0.15">
      <c r="DD149" s="1271"/>
      <c r="DE149" s="1271"/>
    </row>
    <row r="150" spans="108:109" ht="13.5" hidden="1" customHeight="1" x14ac:dyDescent="0.15">
      <c r="DD150" s="1271"/>
      <c r="DE150" s="1271"/>
    </row>
    <row r="151" spans="108:109" ht="13.5" hidden="1" customHeight="1" x14ac:dyDescent="0.15">
      <c r="DD151" s="1271"/>
      <c r="DE151" s="1271"/>
    </row>
    <row r="152" spans="108:109" ht="13.5" hidden="1" customHeight="1" x14ac:dyDescent="0.15">
      <c r="DD152" s="1271"/>
      <c r="DE152" s="1271"/>
    </row>
    <row r="153" spans="108:109" ht="13.5" hidden="1" customHeight="1" x14ac:dyDescent="0.15">
      <c r="DD153" s="1271"/>
      <c r="DE153" s="1271"/>
    </row>
    <row r="154" spans="108:109" ht="13.5" hidden="1" customHeight="1" x14ac:dyDescent="0.15">
      <c r="DD154" s="1271"/>
      <c r="DE154" s="1271"/>
    </row>
    <row r="155" spans="108:109" ht="13.5" hidden="1" customHeight="1" x14ac:dyDescent="0.15">
      <c r="DD155" s="1271"/>
      <c r="DE155" s="1271"/>
    </row>
    <row r="156" spans="108:109" ht="13.5" hidden="1" customHeight="1" x14ac:dyDescent="0.15">
      <c r="DD156" s="1271"/>
      <c r="DE156" s="1271"/>
    </row>
    <row r="157" spans="108:109" ht="13.5" hidden="1" customHeight="1" x14ac:dyDescent="0.15">
      <c r="DD157" s="1271"/>
      <c r="DE157" s="1271"/>
    </row>
    <row r="158" spans="108:109" ht="13.5" hidden="1" customHeight="1" x14ac:dyDescent="0.15">
      <c r="DD158" s="1271"/>
      <c r="DE158" s="1271"/>
    </row>
    <row r="159" spans="108:109" ht="13.5" hidden="1" customHeight="1" x14ac:dyDescent="0.15">
      <c r="DD159" s="1271"/>
      <c r="DE159" s="1271"/>
    </row>
    <row r="160" spans="108:109" ht="13.5" hidden="1" customHeight="1" x14ac:dyDescent="0.15">
      <c r="DD160" s="1271"/>
      <c r="DE160" s="1271"/>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1WrFJ0aVDpOq5vaZcI/OBKDYVhslM56Uwhp2Gm1dvE/i48gDSH+jMAdikDcJT4fZSUY1U0rLzVHcEaKmbWL6bQ==" saltValue="ffGCS62GGQzJK7B4zlyDI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x14ac:dyDescent="0.15"/>
  <cols>
    <col min="1" max="34" width="2.5" style="289" customWidth="1"/>
    <col min="35" max="122" width="2.5" style="288" customWidth="1"/>
    <col min="123" max="16384" width="2.5" style="288" hidden="1"/>
  </cols>
  <sheetData>
    <row r="1" spans="2:34" ht="13.5" customHeight="1" x14ac:dyDescent="0.15">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row>
    <row r="2" spans="2:34" x14ac:dyDescent="0.15">
      <c r="S2" s="288"/>
      <c r="AH2" s="288"/>
    </row>
    <row r="3" spans="2:34" x14ac:dyDescent="0.15">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row>
    <row r="4" spans="2:34" x14ac:dyDescent="0.15"/>
    <row r="5" spans="2:34" x14ac:dyDescent="0.15"/>
    <row r="6" spans="2:34" x14ac:dyDescent="0.15"/>
    <row r="7" spans="2:34" x14ac:dyDescent="0.15"/>
    <row r="8" spans="2:34" x14ac:dyDescent="0.15"/>
    <row r="9" spans="2:34" x14ac:dyDescent="0.15">
      <c r="AH9" s="288"/>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8"/>
    </row>
    <row r="18" spans="12:34" x14ac:dyDescent="0.15"/>
    <row r="19" spans="12:34" x14ac:dyDescent="0.15"/>
    <row r="20" spans="12:34" x14ac:dyDescent="0.15">
      <c r="AH20" s="288"/>
    </row>
    <row r="21" spans="12:34" x14ac:dyDescent="0.15">
      <c r="AH21" s="288"/>
    </row>
    <row r="22" spans="12:34" x14ac:dyDescent="0.15"/>
    <row r="23" spans="12:34" x14ac:dyDescent="0.15"/>
    <row r="24" spans="12:34" x14ac:dyDescent="0.15">
      <c r="Q24" s="288"/>
    </row>
    <row r="25" spans="12:34" x14ac:dyDescent="0.15"/>
    <row r="26" spans="12:34" x14ac:dyDescent="0.15"/>
    <row r="27" spans="12:34" x14ac:dyDescent="0.15"/>
    <row r="28" spans="12:34" x14ac:dyDescent="0.15">
      <c r="O28" s="288"/>
      <c r="T28" s="288"/>
      <c r="AH28" s="288"/>
    </row>
    <row r="29" spans="12:34" x14ac:dyDescent="0.15"/>
    <row r="30" spans="12:34" x14ac:dyDescent="0.15"/>
    <row r="31" spans="12:34" x14ac:dyDescent="0.15">
      <c r="Q31" s="288"/>
    </row>
    <row r="32" spans="12:34" x14ac:dyDescent="0.15">
      <c r="L32" s="288"/>
    </row>
    <row r="33" spans="2:34" x14ac:dyDescent="0.15">
      <c r="C33" s="288"/>
      <c r="E33" s="288"/>
      <c r="G33" s="288"/>
      <c r="I33" s="288"/>
      <c r="X33" s="288"/>
    </row>
    <row r="34" spans="2:34" x14ac:dyDescent="0.15">
      <c r="B34" s="288"/>
      <c r="P34" s="288"/>
      <c r="R34" s="288"/>
      <c r="T34" s="288"/>
    </row>
    <row r="35" spans="2:34" x14ac:dyDescent="0.15">
      <c r="D35" s="288"/>
      <c r="W35" s="288"/>
      <c r="AC35" s="288"/>
      <c r="AD35" s="288"/>
      <c r="AE35" s="288"/>
      <c r="AF35" s="288"/>
      <c r="AG35" s="288"/>
      <c r="AH35" s="288"/>
    </row>
    <row r="36" spans="2:34" x14ac:dyDescent="0.15">
      <c r="H36" s="288"/>
      <c r="J36" s="288"/>
      <c r="K36" s="288"/>
      <c r="M36" s="288"/>
      <c r="Y36" s="288"/>
      <c r="Z36" s="288"/>
      <c r="AA36" s="288"/>
      <c r="AB36" s="288"/>
      <c r="AC36" s="288"/>
      <c r="AD36" s="288"/>
      <c r="AE36" s="288"/>
      <c r="AF36" s="288"/>
      <c r="AG36" s="288"/>
      <c r="AH36" s="288"/>
    </row>
    <row r="37" spans="2:34" x14ac:dyDescent="0.15">
      <c r="AH37" s="288"/>
    </row>
    <row r="38" spans="2:34" x14ac:dyDescent="0.15">
      <c r="AG38" s="288"/>
      <c r="AH38" s="288"/>
    </row>
    <row r="39" spans="2:34" x14ac:dyDescent="0.15"/>
    <row r="40" spans="2:34" x14ac:dyDescent="0.15">
      <c r="X40" s="288"/>
    </row>
    <row r="41" spans="2:34" x14ac:dyDescent="0.15">
      <c r="R41" s="288"/>
    </row>
    <row r="42" spans="2:34" x14ac:dyDescent="0.15">
      <c r="W42" s="288"/>
    </row>
    <row r="43" spans="2:34" x14ac:dyDescent="0.15">
      <c r="Y43" s="288"/>
      <c r="Z43" s="288"/>
      <c r="AA43" s="288"/>
      <c r="AB43" s="288"/>
      <c r="AC43" s="288"/>
      <c r="AD43" s="288"/>
      <c r="AE43" s="288"/>
      <c r="AF43" s="288"/>
      <c r="AG43" s="288"/>
      <c r="AH43" s="288"/>
    </row>
    <row r="44" spans="2:34" x14ac:dyDescent="0.15">
      <c r="AH44" s="288"/>
    </row>
    <row r="45" spans="2:34" x14ac:dyDescent="0.15">
      <c r="X45" s="288"/>
    </row>
    <row r="46" spans="2:34" x14ac:dyDescent="0.15"/>
    <row r="47" spans="2:34" x14ac:dyDescent="0.15"/>
    <row r="48" spans="2:34" x14ac:dyDescent="0.15">
      <c r="W48" s="288"/>
      <c r="Y48" s="288"/>
      <c r="Z48" s="288"/>
      <c r="AA48" s="288"/>
      <c r="AB48" s="288"/>
      <c r="AC48" s="288"/>
      <c r="AD48" s="288"/>
      <c r="AE48" s="288"/>
      <c r="AF48" s="288"/>
      <c r="AG48" s="288"/>
      <c r="AH48" s="288"/>
    </row>
    <row r="49" spans="28:34" x14ac:dyDescent="0.15"/>
    <row r="50" spans="28:34" x14ac:dyDescent="0.15">
      <c r="AE50" s="288"/>
      <c r="AF50" s="288"/>
      <c r="AG50" s="288"/>
      <c r="AH50" s="288"/>
    </row>
    <row r="51" spans="28:34" x14ac:dyDescent="0.15">
      <c r="AC51" s="288"/>
      <c r="AD51" s="288"/>
      <c r="AE51" s="288"/>
      <c r="AF51" s="288"/>
      <c r="AG51" s="288"/>
      <c r="AH51" s="288"/>
    </row>
    <row r="52" spans="28:34" x14ac:dyDescent="0.15"/>
    <row r="53" spans="28:34" x14ac:dyDescent="0.15">
      <c r="AF53" s="288"/>
      <c r="AG53" s="288"/>
      <c r="AH53" s="288"/>
    </row>
    <row r="54" spans="28:34" x14ac:dyDescent="0.15">
      <c r="AH54" s="288"/>
    </row>
    <row r="55" spans="28:34" x14ac:dyDescent="0.15"/>
    <row r="56" spans="28:34" x14ac:dyDescent="0.15">
      <c r="AB56" s="288"/>
      <c r="AC56" s="288"/>
      <c r="AD56" s="288"/>
      <c r="AE56" s="288"/>
      <c r="AF56" s="288"/>
      <c r="AG56" s="288"/>
      <c r="AH56" s="288"/>
    </row>
    <row r="57" spans="28:34" x14ac:dyDescent="0.15">
      <c r="AH57" s="288"/>
    </row>
    <row r="58" spans="28:34" x14ac:dyDescent="0.15">
      <c r="AH58" s="288"/>
    </row>
    <row r="59" spans="28:34" x14ac:dyDescent="0.15"/>
    <row r="60" spans="28:34" x14ac:dyDescent="0.15"/>
    <row r="61" spans="28:34" x14ac:dyDescent="0.15"/>
    <row r="62" spans="28:34" x14ac:dyDescent="0.15"/>
    <row r="63" spans="28:34" x14ac:dyDescent="0.15">
      <c r="AH63" s="288"/>
    </row>
    <row r="64" spans="28:34" x14ac:dyDescent="0.15">
      <c r="AG64" s="288"/>
      <c r="AH64" s="288"/>
    </row>
    <row r="65" spans="28:34" x14ac:dyDescent="0.15"/>
    <row r="66" spans="28:34" x14ac:dyDescent="0.15"/>
    <row r="67" spans="28:34" x14ac:dyDescent="0.15"/>
    <row r="68" spans="28:34" x14ac:dyDescent="0.15">
      <c r="AB68" s="288"/>
      <c r="AC68" s="288"/>
      <c r="AD68" s="288"/>
      <c r="AE68" s="288"/>
      <c r="AF68" s="288"/>
      <c r="AG68" s="288"/>
      <c r="AH68" s="288"/>
    </row>
    <row r="69" spans="28:34" x14ac:dyDescent="0.15">
      <c r="AF69" s="288"/>
      <c r="AG69" s="288"/>
      <c r="AH69" s="288"/>
    </row>
    <row r="70" spans="28:34" x14ac:dyDescent="0.15"/>
    <row r="71" spans="28:34" x14ac:dyDescent="0.15"/>
    <row r="72" spans="28:34" x14ac:dyDescent="0.15"/>
    <row r="73" spans="28:34" x14ac:dyDescent="0.15"/>
    <row r="74" spans="28:34" x14ac:dyDescent="0.15"/>
    <row r="75" spans="28:34" x14ac:dyDescent="0.15">
      <c r="AH75" s="288"/>
    </row>
    <row r="76" spans="28:34" x14ac:dyDescent="0.15">
      <c r="AF76" s="288"/>
      <c r="AG76" s="288"/>
      <c r="AH76" s="288"/>
    </row>
    <row r="77" spans="28:34" x14ac:dyDescent="0.15">
      <c r="AG77" s="288"/>
      <c r="AH77" s="288"/>
    </row>
    <row r="78" spans="28:34" x14ac:dyDescent="0.15"/>
    <row r="79" spans="28:34" x14ac:dyDescent="0.15"/>
    <row r="80" spans="28:34" x14ac:dyDescent="0.15"/>
    <row r="81" spans="25:34" x14ac:dyDescent="0.15"/>
    <row r="82" spans="25:34" x14ac:dyDescent="0.15">
      <c r="Y82" s="288"/>
    </row>
    <row r="83" spans="25:34" x14ac:dyDescent="0.15">
      <c r="Y83" s="288"/>
      <c r="Z83" s="288"/>
      <c r="AA83" s="288"/>
      <c r="AB83" s="288"/>
      <c r="AC83" s="288"/>
      <c r="AD83" s="288"/>
      <c r="AE83" s="288"/>
      <c r="AF83" s="288"/>
      <c r="AG83" s="288"/>
      <c r="AH83" s="288"/>
    </row>
    <row r="84" spans="25:34" x14ac:dyDescent="0.15"/>
    <row r="85" spans="25:34" x14ac:dyDescent="0.15"/>
    <row r="86" spans="25:34" x14ac:dyDescent="0.15"/>
    <row r="87" spans="25:34" x14ac:dyDescent="0.15"/>
    <row r="88" spans="25:34" x14ac:dyDescent="0.15">
      <c r="AH88" s="28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8"/>
      <c r="AG94" s="288"/>
      <c r="AH94" s="288"/>
    </row>
    <row r="95" spans="25:34" ht="13.5" customHeight="1" x14ac:dyDescent="0.15">
      <c r="AH95" s="28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8"/>
    </row>
    <row r="102" spans="33:34" ht="13.5" customHeight="1" x14ac:dyDescent="0.15"/>
    <row r="103" spans="33:34" ht="13.5" customHeight="1" x14ac:dyDescent="0.15"/>
    <row r="104" spans="33:34" ht="13.5" customHeight="1" x14ac:dyDescent="0.15">
      <c r="AG104" s="288"/>
      <c r="AH104" s="28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8"/>
    </row>
    <row r="117" spans="34:122" ht="13.5" customHeight="1" x14ac:dyDescent="0.15"/>
    <row r="118" spans="34:122" ht="13.5" customHeight="1" x14ac:dyDescent="0.15"/>
    <row r="119" spans="34:122" ht="13.5" customHeight="1" x14ac:dyDescent="0.15"/>
    <row r="120" spans="34:122" ht="13.5" customHeight="1" x14ac:dyDescent="0.15">
      <c r="AH120" s="288"/>
    </row>
    <row r="121" spans="34:122" ht="13.5" customHeight="1" x14ac:dyDescent="0.15">
      <c r="AH121" s="288"/>
    </row>
    <row r="122" spans="34:122" ht="13.5" customHeight="1" x14ac:dyDescent="0.15"/>
    <row r="123" spans="34:122" ht="13.5" customHeight="1" x14ac:dyDescent="0.15"/>
    <row r="124" spans="34:122" ht="13.5" customHeight="1" x14ac:dyDescent="0.15"/>
    <row r="125" spans="34:122" ht="13.5" customHeight="1" x14ac:dyDescent="0.15">
      <c r="DR125" s="288" t="s">
        <v>500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FjbVPfEjQqb/IoZeR+NH4WkoVWkEEyeTQ0nsDGe7JCQsEAQLkVRCmpl2HiMeoeXMJ0y7K7nwJBQVa++8mQiNwg==" saltValue="2tj9BCrnevn+QVrSqNQJq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x14ac:dyDescent="0.15"/>
  <cols>
    <col min="1" max="34" width="2.5" style="289" customWidth="1"/>
    <col min="35" max="122" width="2.5" style="288" customWidth="1"/>
    <col min="123" max="16384" width="2.5" style="288" hidden="1"/>
  </cols>
  <sheetData>
    <row r="1" spans="2:34" ht="13.5" customHeight="1" x14ac:dyDescent="0.15">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row>
    <row r="2" spans="2:34" x14ac:dyDescent="0.15">
      <c r="S2" s="288"/>
      <c r="AH2" s="288"/>
    </row>
    <row r="3" spans="2:34" x14ac:dyDescent="0.15">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row>
    <row r="4" spans="2:34" x14ac:dyDescent="0.15"/>
    <row r="5" spans="2:34" x14ac:dyDescent="0.15"/>
    <row r="6" spans="2:34" x14ac:dyDescent="0.15"/>
    <row r="7" spans="2:34" x14ac:dyDescent="0.15"/>
    <row r="8" spans="2:34" x14ac:dyDescent="0.15"/>
    <row r="9" spans="2:34" x14ac:dyDescent="0.15">
      <c r="AH9" s="288"/>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8"/>
    </row>
    <row r="18" spans="12:34" x14ac:dyDescent="0.15"/>
    <row r="19" spans="12:34" x14ac:dyDescent="0.15"/>
    <row r="20" spans="12:34" x14ac:dyDescent="0.15">
      <c r="AH20" s="288"/>
    </row>
    <row r="21" spans="12:34" x14ac:dyDescent="0.15">
      <c r="AH21" s="288"/>
    </row>
    <row r="22" spans="12:34" x14ac:dyDescent="0.15"/>
    <row r="23" spans="12:34" x14ac:dyDescent="0.15"/>
    <row r="24" spans="12:34" x14ac:dyDescent="0.15">
      <c r="Q24" s="288"/>
    </row>
    <row r="25" spans="12:34" x14ac:dyDescent="0.15"/>
    <row r="26" spans="12:34" x14ac:dyDescent="0.15"/>
    <row r="27" spans="12:34" x14ac:dyDescent="0.15"/>
    <row r="28" spans="12:34" x14ac:dyDescent="0.15">
      <c r="O28" s="288"/>
      <c r="T28" s="288"/>
      <c r="AH28" s="288"/>
    </row>
    <row r="29" spans="12:34" x14ac:dyDescent="0.15"/>
    <row r="30" spans="12:34" x14ac:dyDescent="0.15"/>
    <row r="31" spans="12:34" x14ac:dyDescent="0.15">
      <c r="Q31" s="288"/>
    </row>
    <row r="32" spans="12:34" x14ac:dyDescent="0.15">
      <c r="L32" s="288"/>
    </row>
    <row r="33" spans="2:34" x14ac:dyDescent="0.15">
      <c r="C33" s="288"/>
      <c r="E33" s="288"/>
      <c r="G33" s="288"/>
      <c r="I33" s="288"/>
      <c r="X33" s="288"/>
    </row>
    <row r="34" spans="2:34" x14ac:dyDescent="0.15">
      <c r="B34" s="288"/>
      <c r="P34" s="288"/>
      <c r="R34" s="288"/>
      <c r="T34" s="288"/>
    </row>
    <row r="35" spans="2:34" x14ac:dyDescent="0.15">
      <c r="D35" s="288"/>
      <c r="W35" s="288"/>
      <c r="AC35" s="288"/>
      <c r="AD35" s="288"/>
      <c r="AE35" s="288"/>
      <c r="AF35" s="288"/>
      <c r="AG35" s="288"/>
      <c r="AH35" s="288"/>
    </row>
    <row r="36" spans="2:34" x14ac:dyDescent="0.15">
      <c r="H36" s="288"/>
      <c r="J36" s="288"/>
      <c r="K36" s="288"/>
      <c r="M36" s="288"/>
      <c r="Y36" s="288"/>
      <c r="Z36" s="288"/>
      <c r="AA36" s="288"/>
      <c r="AB36" s="288"/>
      <c r="AC36" s="288"/>
      <c r="AD36" s="288"/>
      <c r="AE36" s="288"/>
      <c r="AF36" s="288"/>
      <c r="AG36" s="288"/>
      <c r="AH36" s="288"/>
    </row>
    <row r="37" spans="2:34" x14ac:dyDescent="0.15">
      <c r="AH37" s="288"/>
    </row>
    <row r="38" spans="2:34" x14ac:dyDescent="0.15">
      <c r="AG38" s="288"/>
      <c r="AH38" s="288"/>
    </row>
    <row r="39" spans="2:34" x14ac:dyDescent="0.15"/>
    <row r="40" spans="2:34" x14ac:dyDescent="0.15">
      <c r="X40" s="288"/>
    </row>
    <row r="41" spans="2:34" x14ac:dyDescent="0.15">
      <c r="R41" s="288"/>
    </row>
    <row r="42" spans="2:34" x14ac:dyDescent="0.15">
      <c r="W42" s="288"/>
    </row>
    <row r="43" spans="2:34" x14ac:dyDescent="0.15">
      <c r="Y43" s="288"/>
      <c r="Z43" s="288"/>
      <c r="AA43" s="288"/>
      <c r="AB43" s="288"/>
      <c r="AC43" s="288"/>
      <c r="AD43" s="288"/>
      <c r="AE43" s="288"/>
      <c r="AF43" s="288"/>
      <c r="AG43" s="288"/>
      <c r="AH43" s="288"/>
    </row>
    <row r="44" spans="2:34" x14ac:dyDescent="0.15">
      <c r="AH44" s="288"/>
    </row>
    <row r="45" spans="2:34" x14ac:dyDescent="0.15">
      <c r="X45" s="288"/>
    </row>
    <row r="46" spans="2:34" x14ac:dyDescent="0.15"/>
    <row r="47" spans="2:34" x14ac:dyDescent="0.15"/>
    <row r="48" spans="2:34" x14ac:dyDescent="0.15">
      <c r="W48" s="288"/>
      <c r="Y48" s="288"/>
      <c r="Z48" s="288"/>
      <c r="AA48" s="288"/>
      <c r="AB48" s="288"/>
      <c r="AC48" s="288"/>
      <c r="AD48" s="288"/>
      <c r="AE48" s="288"/>
      <c r="AF48" s="288"/>
      <c r="AG48" s="288"/>
      <c r="AH48" s="288"/>
    </row>
    <row r="49" spans="28:34" x14ac:dyDescent="0.15"/>
    <row r="50" spans="28:34" x14ac:dyDescent="0.15">
      <c r="AE50" s="288"/>
      <c r="AF50" s="288"/>
      <c r="AG50" s="288"/>
      <c r="AH50" s="288"/>
    </row>
    <row r="51" spans="28:34" x14ac:dyDescent="0.15">
      <c r="AC51" s="288"/>
      <c r="AD51" s="288"/>
      <c r="AE51" s="288"/>
      <c r="AF51" s="288"/>
      <c r="AG51" s="288"/>
      <c r="AH51" s="288"/>
    </row>
    <row r="52" spans="28:34" x14ac:dyDescent="0.15"/>
    <row r="53" spans="28:34" x14ac:dyDescent="0.15">
      <c r="AF53" s="288"/>
      <c r="AG53" s="288"/>
      <c r="AH53" s="288"/>
    </row>
    <row r="54" spans="28:34" x14ac:dyDescent="0.15">
      <c r="AH54" s="288"/>
    </row>
    <row r="55" spans="28:34" x14ac:dyDescent="0.15"/>
    <row r="56" spans="28:34" x14ac:dyDescent="0.15">
      <c r="AB56" s="288"/>
      <c r="AC56" s="288"/>
      <c r="AD56" s="288"/>
      <c r="AE56" s="288"/>
      <c r="AF56" s="288"/>
      <c r="AG56" s="288"/>
      <c r="AH56" s="288"/>
    </row>
    <row r="57" spans="28:34" x14ac:dyDescent="0.15">
      <c r="AH57" s="288"/>
    </row>
    <row r="58" spans="28:34" x14ac:dyDescent="0.15">
      <c r="AH58" s="288"/>
    </row>
    <row r="59" spans="28:34" x14ac:dyDescent="0.15">
      <c r="AG59" s="288"/>
      <c r="AH59" s="288"/>
    </row>
    <row r="60" spans="28:34" x14ac:dyDescent="0.15"/>
    <row r="61" spans="28:34" x14ac:dyDescent="0.15"/>
    <row r="62" spans="28:34" x14ac:dyDescent="0.15"/>
    <row r="63" spans="28:34" x14ac:dyDescent="0.15">
      <c r="AH63" s="288"/>
    </row>
    <row r="64" spans="28:34" x14ac:dyDescent="0.15">
      <c r="AG64" s="288"/>
      <c r="AH64" s="288"/>
    </row>
    <row r="65" spans="28:34" x14ac:dyDescent="0.15"/>
    <row r="66" spans="28:34" x14ac:dyDescent="0.15"/>
    <row r="67" spans="28:34" x14ac:dyDescent="0.15"/>
    <row r="68" spans="28:34" x14ac:dyDescent="0.15">
      <c r="AB68" s="288"/>
      <c r="AC68" s="288"/>
      <c r="AD68" s="288"/>
      <c r="AE68" s="288"/>
      <c r="AF68" s="288"/>
      <c r="AG68" s="288"/>
      <c r="AH68" s="288"/>
    </row>
    <row r="69" spans="28:34" x14ac:dyDescent="0.15">
      <c r="AF69" s="288"/>
      <c r="AG69" s="288"/>
      <c r="AH69" s="288"/>
    </row>
    <row r="70" spans="28:34" x14ac:dyDescent="0.15"/>
    <row r="71" spans="28:34" x14ac:dyDescent="0.15"/>
    <row r="72" spans="28:34" x14ac:dyDescent="0.15"/>
    <row r="73" spans="28:34" x14ac:dyDescent="0.15"/>
    <row r="74" spans="28:34" x14ac:dyDescent="0.15"/>
    <row r="75" spans="28:34" x14ac:dyDescent="0.15">
      <c r="AH75" s="288"/>
    </row>
    <row r="76" spans="28:34" x14ac:dyDescent="0.15">
      <c r="AF76" s="288"/>
      <c r="AG76" s="288"/>
      <c r="AH76" s="288"/>
    </row>
    <row r="77" spans="28:34" x14ac:dyDescent="0.15">
      <c r="AG77" s="288"/>
      <c r="AH77" s="288"/>
    </row>
    <row r="78" spans="28:34" x14ac:dyDescent="0.15"/>
    <row r="79" spans="28:34" x14ac:dyDescent="0.15"/>
    <row r="80" spans="28:34" x14ac:dyDescent="0.15"/>
    <row r="81" spans="25:34" x14ac:dyDescent="0.15"/>
    <row r="82" spans="25:34" x14ac:dyDescent="0.15">
      <c r="Y82" s="288"/>
    </row>
    <row r="83" spans="25:34" x14ac:dyDescent="0.15">
      <c r="Y83" s="288"/>
      <c r="Z83" s="288"/>
      <c r="AA83" s="288"/>
      <c r="AB83" s="288"/>
      <c r="AC83" s="288"/>
      <c r="AD83" s="288"/>
      <c r="AE83" s="288"/>
      <c r="AF83" s="288"/>
      <c r="AG83" s="288"/>
      <c r="AH83" s="288"/>
    </row>
    <row r="84" spans="25:34" x14ac:dyDescent="0.15"/>
    <row r="85" spans="25:34" x14ac:dyDescent="0.15"/>
    <row r="86" spans="25:34" x14ac:dyDescent="0.15"/>
    <row r="87" spans="25:34" x14ac:dyDescent="0.15"/>
    <row r="88" spans="25:34" x14ac:dyDescent="0.15">
      <c r="AH88" s="28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8"/>
      <c r="AG94" s="288"/>
      <c r="AH94" s="288"/>
    </row>
    <row r="95" spans="25:34" ht="13.5" customHeight="1" x14ac:dyDescent="0.15">
      <c r="AH95" s="28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8"/>
    </row>
    <row r="102" spans="33:34" ht="13.5" customHeight="1" x14ac:dyDescent="0.15"/>
    <row r="103" spans="33:34" ht="13.5" customHeight="1" x14ac:dyDescent="0.15"/>
    <row r="104" spans="33:34" ht="13.5" customHeight="1" x14ac:dyDescent="0.15">
      <c r="AG104" s="288"/>
      <c r="AH104" s="28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8"/>
    </row>
    <row r="117" spans="34:122" ht="13.5" customHeight="1" x14ac:dyDescent="0.15"/>
    <row r="118" spans="34:122" ht="13.5" customHeight="1" x14ac:dyDescent="0.15"/>
    <row r="119" spans="34:122" ht="13.5" customHeight="1" x14ac:dyDescent="0.15"/>
    <row r="120" spans="34:122" ht="13.5" customHeight="1" x14ac:dyDescent="0.15">
      <c r="AH120" s="288"/>
    </row>
    <row r="121" spans="34:122" ht="13.5" customHeight="1" x14ac:dyDescent="0.15">
      <c r="AH121" s="288"/>
    </row>
    <row r="122" spans="34:122" ht="13.5" customHeight="1" x14ac:dyDescent="0.15"/>
    <row r="123" spans="34:122" ht="13.5" customHeight="1" x14ac:dyDescent="0.15"/>
    <row r="124" spans="34:122" ht="13.5" customHeight="1" x14ac:dyDescent="0.15"/>
    <row r="125" spans="34:122" ht="13.5" customHeight="1" x14ac:dyDescent="0.15">
      <c r="DR125" s="288" t="s">
        <v>500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qSAQ1UbhMStnYmZlbqMqZnKMtw2VRBK3l++WWgzE29w0lPummu/EwqxSu/oFvG5/9DT5n+gFVHw48bCK5/pNcA==" saltValue="XEL3G6YYA0dk8ybug079R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7" customWidth="1"/>
    <col min="2" max="8" width="13.375" style="147" customWidth="1"/>
    <col min="9" max="16384" width="11.125" style="147"/>
  </cols>
  <sheetData>
    <row r="1" spans="1:8" x14ac:dyDescent="0.15">
      <c r="A1" s="141"/>
      <c r="B1" s="142"/>
      <c r="C1" s="143"/>
      <c r="D1" s="144"/>
      <c r="E1" s="145"/>
      <c r="F1" s="145"/>
      <c r="G1" s="145"/>
      <c r="H1" s="146"/>
    </row>
    <row r="2" spans="1:8" x14ac:dyDescent="0.15">
      <c r="A2" s="148"/>
      <c r="B2" s="149"/>
      <c r="C2" s="150"/>
      <c r="D2" s="151" t="s">
        <v>52</v>
      </c>
      <c r="E2" s="152"/>
      <c r="F2" s="153" t="s">
        <v>551</v>
      </c>
      <c r="G2" s="154"/>
      <c r="H2" s="155"/>
    </row>
    <row r="3" spans="1:8" x14ac:dyDescent="0.15">
      <c r="A3" s="151" t="s">
        <v>544</v>
      </c>
      <c r="B3" s="156"/>
      <c r="C3" s="157"/>
      <c r="D3" s="158">
        <v>126344</v>
      </c>
      <c r="E3" s="159"/>
      <c r="F3" s="160">
        <v>65988</v>
      </c>
      <c r="G3" s="161"/>
      <c r="H3" s="162"/>
    </row>
    <row r="4" spans="1:8" x14ac:dyDescent="0.15">
      <c r="A4" s="163"/>
      <c r="B4" s="164"/>
      <c r="C4" s="165"/>
      <c r="D4" s="166">
        <v>76674</v>
      </c>
      <c r="E4" s="167"/>
      <c r="F4" s="168">
        <v>36473</v>
      </c>
      <c r="G4" s="169"/>
      <c r="H4" s="170"/>
    </row>
    <row r="5" spans="1:8" x14ac:dyDescent="0.15">
      <c r="A5" s="151" t="s">
        <v>546</v>
      </c>
      <c r="B5" s="156"/>
      <c r="C5" s="157"/>
      <c r="D5" s="158">
        <v>136345</v>
      </c>
      <c r="E5" s="159"/>
      <c r="F5" s="160">
        <v>54227</v>
      </c>
      <c r="G5" s="161"/>
      <c r="H5" s="162"/>
    </row>
    <row r="6" spans="1:8" x14ac:dyDescent="0.15">
      <c r="A6" s="163"/>
      <c r="B6" s="164"/>
      <c r="C6" s="165"/>
      <c r="D6" s="166">
        <v>94694</v>
      </c>
      <c r="E6" s="167"/>
      <c r="F6" s="168">
        <v>29694</v>
      </c>
      <c r="G6" s="169"/>
      <c r="H6" s="170"/>
    </row>
    <row r="7" spans="1:8" x14ac:dyDescent="0.15">
      <c r="A7" s="151" t="s">
        <v>547</v>
      </c>
      <c r="B7" s="156"/>
      <c r="C7" s="157"/>
      <c r="D7" s="158">
        <v>155345</v>
      </c>
      <c r="E7" s="159"/>
      <c r="F7" s="160">
        <v>57295</v>
      </c>
      <c r="G7" s="161"/>
      <c r="H7" s="162"/>
    </row>
    <row r="8" spans="1:8" x14ac:dyDescent="0.15">
      <c r="A8" s="163"/>
      <c r="B8" s="164"/>
      <c r="C8" s="165"/>
      <c r="D8" s="166">
        <v>104251</v>
      </c>
      <c r="E8" s="167"/>
      <c r="F8" s="168">
        <v>32771</v>
      </c>
      <c r="G8" s="169"/>
      <c r="H8" s="170"/>
    </row>
    <row r="9" spans="1:8" x14ac:dyDescent="0.15">
      <c r="A9" s="151" t="s">
        <v>548</v>
      </c>
      <c r="B9" s="156"/>
      <c r="C9" s="157"/>
      <c r="D9" s="158">
        <v>117617</v>
      </c>
      <c r="E9" s="159"/>
      <c r="F9" s="160">
        <v>54110</v>
      </c>
      <c r="G9" s="161"/>
      <c r="H9" s="162"/>
    </row>
    <row r="10" spans="1:8" x14ac:dyDescent="0.15">
      <c r="A10" s="163"/>
      <c r="B10" s="164"/>
      <c r="C10" s="165"/>
      <c r="D10" s="166">
        <v>61899</v>
      </c>
      <c r="E10" s="167"/>
      <c r="F10" s="168">
        <v>30620</v>
      </c>
      <c r="G10" s="169"/>
      <c r="H10" s="170"/>
    </row>
    <row r="11" spans="1:8" x14ac:dyDescent="0.15">
      <c r="A11" s="151" t="s">
        <v>549</v>
      </c>
      <c r="B11" s="156"/>
      <c r="C11" s="157"/>
      <c r="D11" s="158">
        <v>76055</v>
      </c>
      <c r="E11" s="159"/>
      <c r="F11" s="160">
        <v>54684</v>
      </c>
      <c r="G11" s="161"/>
      <c r="H11" s="162"/>
    </row>
    <row r="12" spans="1:8" x14ac:dyDescent="0.15">
      <c r="A12" s="163"/>
      <c r="B12" s="164"/>
      <c r="C12" s="171"/>
      <c r="D12" s="166">
        <v>34118</v>
      </c>
      <c r="E12" s="167"/>
      <c r="F12" s="168">
        <v>32829</v>
      </c>
      <c r="G12" s="169"/>
      <c r="H12" s="170"/>
    </row>
    <row r="13" spans="1:8" x14ac:dyDescent="0.15">
      <c r="A13" s="151"/>
      <c r="B13" s="156"/>
      <c r="C13" s="172"/>
      <c r="D13" s="173">
        <v>122341</v>
      </c>
      <c r="E13" s="174"/>
      <c r="F13" s="175">
        <v>57261</v>
      </c>
      <c r="G13" s="176"/>
      <c r="H13" s="162"/>
    </row>
    <row r="14" spans="1:8" x14ac:dyDescent="0.15">
      <c r="A14" s="163"/>
      <c r="B14" s="164"/>
      <c r="C14" s="165"/>
      <c r="D14" s="166">
        <v>74327</v>
      </c>
      <c r="E14" s="167"/>
      <c r="F14" s="168">
        <v>32477</v>
      </c>
      <c r="G14" s="169"/>
      <c r="H14" s="170"/>
    </row>
    <row r="17" spans="1:11" x14ac:dyDescent="0.15">
      <c r="A17" s="147" t="s">
        <v>53</v>
      </c>
    </row>
    <row r="18" spans="1:11" x14ac:dyDescent="0.15">
      <c r="A18" s="177"/>
      <c r="B18" s="177" t="str">
        <f>実質収支比率等に係る経年分析!F$46</f>
        <v>H26</v>
      </c>
      <c r="C18" s="177" t="str">
        <f>実質収支比率等に係る経年分析!G$46</f>
        <v>H27</v>
      </c>
      <c r="D18" s="177" t="str">
        <f>実質収支比率等に係る経年分析!H$46</f>
        <v>H28</v>
      </c>
      <c r="E18" s="177" t="str">
        <f>実質収支比率等に係る経年分析!I$46</f>
        <v>H29</v>
      </c>
      <c r="F18" s="177" t="str">
        <f>実質収支比率等に係る経年分析!J$46</f>
        <v>H30</v>
      </c>
    </row>
    <row r="19" spans="1:11" x14ac:dyDescent="0.15">
      <c r="A19" s="177" t="s">
        <v>54</v>
      </c>
      <c r="B19" s="177">
        <f>ROUND(VALUE(SUBSTITUTE(実質収支比率等に係る経年分析!F$48,"▲","-")),2)</f>
        <v>7.46</v>
      </c>
      <c r="C19" s="177">
        <f>ROUND(VALUE(SUBSTITUTE(実質収支比率等に係る経年分析!G$48,"▲","-")),2)</f>
        <v>9.17</v>
      </c>
      <c r="D19" s="177">
        <f>ROUND(VALUE(SUBSTITUTE(実質収支比率等に係る経年分析!H$48,"▲","-")),2)</f>
        <v>7.32</v>
      </c>
      <c r="E19" s="177">
        <f>ROUND(VALUE(SUBSTITUTE(実質収支比率等に係る経年分析!I$48,"▲","-")),2)</f>
        <v>7.24</v>
      </c>
      <c r="F19" s="177">
        <f>ROUND(VALUE(SUBSTITUTE(実質収支比率等に係る経年分析!J$48,"▲","-")),2)</f>
        <v>8.56</v>
      </c>
    </row>
    <row r="20" spans="1:11" x14ac:dyDescent="0.15">
      <c r="A20" s="177" t="s">
        <v>55</v>
      </c>
      <c r="B20" s="177">
        <f>ROUND(VALUE(SUBSTITUTE(実質収支比率等に係る経年分析!F$47,"▲","-")),2)</f>
        <v>27.93</v>
      </c>
      <c r="C20" s="177">
        <f>ROUND(VALUE(SUBSTITUTE(実質収支比率等に係る経年分析!G$47,"▲","-")),2)</f>
        <v>26.73</v>
      </c>
      <c r="D20" s="177">
        <f>ROUND(VALUE(SUBSTITUTE(実質収支比率等に係る経年分析!H$47,"▲","-")),2)</f>
        <v>27.28</v>
      </c>
      <c r="E20" s="177">
        <f>ROUND(VALUE(SUBSTITUTE(実質収支比率等に係る経年分析!I$47,"▲","-")),2)</f>
        <v>14.46</v>
      </c>
      <c r="F20" s="177">
        <f>ROUND(VALUE(SUBSTITUTE(実質収支比率等に係る経年分析!J$47,"▲","-")),2)</f>
        <v>16.53</v>
      </c>
    </row>
    <row r="21" spans="1:11" x14ac:dyDescent="0.15">
      <c r="A21" s="177" t="s">
        <v>56</v>
      </c>
      <c r="B21" s="177">
        <f>IF(ISNUMBER(VALUE(SUBSTITUTE(実質収支比率等に係る経年分析!F$49,"▲","-"))),ROUND(VALUE(SUBSTITUTE(実質収支比率等に係る経年分析!F$49,"▲","-")),2),NA())</f>
        <v>4.95</v>
      </c>
      <c r="C21" s="177">
        <f>IF(ISNUMBER(VALUE(SUBSTITUTE(実質収支比率等に係る経年分析!G$49,"▲","-"))),ROUND(VALUE(SUBSTITUTE(実質収支比率等に係る経年分析!G$49,"▲","-")),2),NA())</f>
        <v>4.4400000000000004</v>
      </c>
      <c r="D21" s="177">
        <f>IF(ISNUMBER(VALUE(SUBSTITUTE(実質収支比率等に係る経年分析!H$49,"▲","-"))),ROUND(VALUE(SUBSTITUTE(実質収支比率等に係る経年分析!H$49,"▲","-")),2),NA())</f>
        <v>2.5</v>
      </c>
      <c r="E21" s="177">
        <f>IF(ISNUMBER(VALUE(SUBSTITUTE(実質収支比率等に係る経年分析!I$49,"▲","-"))),ROUND(VALUE(SUBSTITUTE(実質収支比率等に係る経年分析!I$49,"▲","-")),2),NA())</f>
        <v>-5.29</v>
      </c>
      <c r="F21" s="177">
        <f>IF(ISNUMBER(VALUE(SUBSTITUTE(実質収支比率等に係る経年分析!J$49,"▲","-"))),ROUND(VALUE(SUBSTITUTE(実質収支比率等に係る経年分析!J$49,"▲","-")),2),NA())</f>
        <v>6.91</v>
      </c>
    </row>
    <row r="24" spans="1:11" x14ac:dyDescent="0.15">
      <c r="A24" s="147" t="s">
        <v>57</v>
      </c>
    </row>
    <row r="25" spans="1:11" x14ac:dyDescent="0.15">
      <c r="A25" s="178"/>
      <c r="B25" s="178" t="str">
        <f>連結実質赤字比率に係る赤字・黒字の構成分析!F$33</f>
        <v>H26</v>
      </c>
      <c r="C25" s="178"/>
      <c r="D25" s="178" t="str">
        <f>連結実質赤字比率に係る赤字・黒字の構成分析!G$33</f>
        <v>H27</v>
      </c>
      <c r="E25" s="178"/>
      <c r="F25" s="178" t="str">
        <f>連結実質赤字比率に係る赤字・黒字の構成分析!H$33</f>
        <v>H28</v>
      </c>
      <c r="G25" s="178"/>
      <c r="H25" s="178" t="str">
        <f>連結実質赤字比率に係る赤字・黒字の構成分析!I$33</f>
        <v>H29</v>
      </c>
      <c r="I25" s="178"/>
      <c r="J25" s="178" t="str">
        <f>連結実質赤字比率に係る赤字・黒字の構成分析!J$33</f>
        <v>H30</v>
      </c>
      <c r="K25" s="178"/>
    </row>
    <row r="26" spans="1:11" x14ac:dyDescent="0.15">
      <c r="A26" s="178"/>
      <c r="B26" s="178" t="s">
        <v>58</v>
      </c>
      <c r="C26" s="178" t="s">
        <v>59</v>
      </c>
      <c r="D26" s="178" t="s">
        <v>58</v>
      </c>
      <c r="E26" s="178" t="s">
        <v>59</v>
      </c>
      <c r="F26" s="178" t="s">
        <v>58</v>
      </c>
      <c r="G26" s="178" t="s">
        <v>59</v>
      </c>
      <c r="H26" s="178" t="s">
        <v>58</v>
      </c>
      <c r="I26" s="178" t="s">
        <v>59</v>
      </c>
      <c r="J26" s="178" t="s">
        <v>58</v>
      </c>
      <c r="K26" s="178" t="s">
        <v>59</v>
      </c>
    </row>
    <row r="27" spans="1:11" x14ac:dyDescent="0.15">
      <c r="A27" s="178" t="str">
        <f>IF(連結実質赤字比率に係る赤字・黒字の構成分析!C$43="",NA(),連結実質赤字比率に係る赤字・黒字の構成分析!C$43)</f>
        <v>その他会計（黒字）</v>
      </c>
      <c r="B27" s="178" t="e">
        <f>IF(ROUND(VALUE(SUBSTITUTE(連結実質赤字比率に係る赤字・黒字の構成分析!F$43,"▲", "-")), 2) &lt; 0, ABS(ROUND(VALUE(SUBSTITUTE(連結実質赤字比率に係る赤字・黒字の構成分析!F$43,"▲", "-")), 2)), NA())</f>
        <v>#N/A</v>
      </c>
      <c r="C27" s="178">
        <f>IF(ROUND(VALUE(SUBSTITUTE(連結実質赤字比率に係る赤字・黒字の構成分析!F$43,"▲", "-")), 2) &gt;= 0, ABS(ROUND(VALUE(SUBSTITUTE(連結実質赤字比率に係る赤字・黒字の構成分析!F$43,"▲", "-")), 2)), NA())</f>
        <v>7.0000000000000007E-2</v>
      </c>
      <c r="D27" s="178" t="e">
        <f>IF(ROUND(VALUE(SUBSTITUTE(連結実質赤字比率に係る赤字・黒字の構成分析!G$43,"▲", "-")), 2) &lt; 0, ABS(ROUND(VALUE(SUBSTITUTE(連結実質赤字比率に係る赤字・黒字の構成分析!G$43,"▲", "-")), 2)), NA())</f>
        <v>#N/A</v>
      </c>
      <c r="E27" s="178">
        <f>IF(ROUND(VALUE(SUBSTITUTE(連結実質赤字比率に係る赤字・黒字の構成分析!G$43,"▲", "-")), 2) &gt;= 0, ABS(ROUND(VALUE(SUBSTITUTE(連結実質赤字比率に係る赤字・黒字の構成分析!G$43,"▲", "-")), 2)), NA())</f>
        <v>0.05</v>
      </c>
      <c r="F27" s="178" t="e">
        <f>IF(ROUND(VALUE(SUBSTITUTE(連結実質赤字比率に係る赤字・黒字の構成分析!H$43,"▲", "-")), 2) &lt; 0, ABS(ROUND(VALUE(SUBSTITUTE(連結実質赤字比率に係る赤字・黒字の構成分析!H$43,"▲", "-")), 2)), NA())</f>
        <v>#N/A</v>
      </c>
      <c r="G27" s="178">
        <f>IF(ROUND(VALUE(SUBSTITUTE(連結実質赤字比率に係る赤字・黒字の構成分析!H$43,"▲", "-")), 2) &gt;= 0, ABS(ROUND(VALUE(SUBSTITUTE(連結実質赤字比率に係る赤字・黒字の構成分析!H$43,"▲", "-")), 2)), NA())</f>
        <v>0.03</v>
      </c>
      <c r="H27" s="178" t="e">
        <f>IF(ROUND(VALUE(SUBSTITUTE(連結実質赤字比率に係る赤字・黒字の構成分析!I$43,"▲", "-")), 2) &lt; 0, ABS(ROUND(VALUE(SUBSTITUTE(連結実質赤字比率に係る赤字・黒字の構成分析!I$43,"▲", "-")), 2)), NA())</f>
        <v>#N/A</v>
      </c>
      <c r="I27" s="178">
        <f>IF(ROUND(VALUE(SUBSTITUTE(連結実質赤字比率に係る赤字・黒字の構成分析!I$43,"▲", "-")), 2) &gt;= 0, ABS(ROUND(VALUE(SUBSTITUTE(連結実質赤字比率に係る赤字・黒字の構成分析!I$43,"▲", "-")), 2)), NA())</f>
        <v>0.03</v>
      </c>
      <c r="J27" s="178" t="e">
        <f>IF(ROUND(VALUE(SUBSTITUTE(連結実質赤字比率に係る赤字・黒字の構成分析!J$43,"▲", "-")), 2) &lt; 0, ABS(ROUND(VALUE(SUBSTITUTE(連結実質赤字比率に係る赤字・黒字の構成分析!J$43,"▲", "-")), 2)), NA())</f>
        <v>#N/A</v>
      </c>
      <c r="K27" s="178">
        <f>IF(ROUND(VALUE(SUBSTITUTE(連結実質赤字比率に係る赤字・黒字の構成分析!J$43,"▲", "-")), 2) &gt;= 0, ABS(ROUND(VALUE(SUBSTITUTE(連結実質赤字比率に係る赤字・黒字の構成分析!J$43,"▲", "-")), 2)), NA())</f>
        <v>0.04</v>
      </c>
    </row>
    <row r="28" spans="1:11" x14ac:dyDescent="0.15">
      <c r="A28" s="178" t="str">
        <f>IF(連結実質赤字比率に係る赤字・黒字の構成分析!C$42="",NA(),連結実質赤字比率に係る赤字・黒字の構成分析!C$42)</f>
        <v>その他会計（赤字）</v>
      </c>
      <c r="B28" s="178" t="e">
        <f>IF(ROUND(VALUE(SUBSTITUTE(連結実質赤字比率に係る赤字・黒字の構成分析!F$42,"▲", "-")), 2) &lt; 0, ABS(ROUND(VALUE(SUBSTITUTE(連結実質赤字比率に係る赤字・黒字の構成分析!F$42,"▲", "-")), 2)), NA())</f>
        <v>#VALUE!</v>
      </c>
      <c r="C28" s="178" t="e">
        <f>IF(ROUND(VALUE(SUBSTITUTE(連結実質赤字比率に係る赤字・黒字の構成分析!F$42,"▲", "-")), 2) &gt;= 0, ABS(ROUND(VALUE(SUBSTITUTE(連結実質赤字比率に係る赤字・黒字の構成分析!F$42,"▲", "-")), 2)), NA())</f>
        <v>#VALUE!</v>
      </c>
      <c r="D28" s="178" t="e">
        <f>IF(ROUND(VALUE(SUBSTITUTE(連結実質赤字比率に係る赤字・黒字の構成分析!G$42,"▲", "-")), 2) &lt; 0, ABS(ROUND(VALUE(SUBSTITUTE(連結実質赤字比率に係る赤字・黒字の構成分析!G$42,"▲", "-")), 2)), NA())</f>
        <v>#VALUE!</v>
      </c>
      <c r="E28" s="178" t="e">
        <f>IF(ROUND(VALUE(SUBSTITUTE(連結実質赤字比率に係る赤字・黒字の構成分析!G$42,"▲", "-")), 2) &gt;= 0, ABS(ROUND(VALUE(SUBSTITUTE(連結実質赤字比率に係る赤字・黒字の構成分析!G$42,"▲", "-")), 2)), NA())</f>
        <v>#VALUE!</v>
      </c>
      <c r="F28" s="178" t="e">
        <f>IF(ROUND(VALUE(SUBSTITUTE(連結実質赤字比率に係る赤字・黒字の構成分析!H$42,"▲", "-")), 2) &lt; 0, ABS(ROUND(VALUE(SUBSTITUTE(連結実質赤字比率に係る赤字・黒字の構成分析!H$42,"▲", "-")), 2)), NA())</f>
        <v>#VALUE!</v>
      </c>
      <c r="G28" s="178" t="e">
        <f>IF(ROUND(VALUE(SUBSTITUTE(連結実質赤字比率に係る赤字・黒字の構成分析!H$42,"▲", "-")), 2) &gt;= 0, ABS(ROUND(VALUE(SUBSTITUTE(連結実質赤字比率に係る赤字・黒字の構成分析!H$42,"▲", "-")), 2)), NA())</f>
        <v>#VALUE!</v>
      </c>
      <c r="H28" s="178" t="e">
        <f>IF(ROUND(VALUE(SUBSTITUTE(連結実質赤字比率に係る赤字・黒字の構成分析!I$42,"▲", "-")), 2) &lt; 0, ABS(ROUND(VALUE(SUBSTITUTE(連結実質赤字比率に係る赤字・黒字の構成分析!I$42,"▲", "-")), 2)), NA())</f>
        <v>#VALUE!</v>
      </c>
      <c r="I28" s="178" t="e">
        <f>IF(ROUND(VALUE(SUBSTITUTE(連結実質赤字比率に係る赤字・黒字の構成分析!I$42,"▲", "-")), 2) &gt;= 0, ABS(ROUND(VALUE(SUBSTITUTE(連結実質赤字比率に係る赤字・黒字の構成分析!I$42,"▲", "-")), 2)), NA())</f>
        <v>#VALUE!</v>
      </c>
      <c r="J28" s="178" t="e">
        <f>IF(ROUND(VALUE(SUBSTITUTE(連結実質赤字比率に係る赤字・黒字の構成分析!J$42,"▲", "-")), 2) &lt; 0, ABS(ROUND(VALUE(SUBSTITUTE(連結実質赤字比率に係る赤字・黒字の構成分析!J$42,"▲", "-")), 2)), NA())</f>
        <v>#VALUE!</v>
      </c>
      <c r="K28" s="178" t="e">
        <f>IF(ROUND(VALUE(SUBSTITUTE(連結実質赤字比率に係る赤字・黒字の構成分析!J$42,"▲", "-")), 2) &gt;= 0, ABS(ROUND(VALUE(SUBSTITUTE(連結実質赤字比率に係る赤字・黒字の構成分析!J$42,"▲", "-")), 2)), NA())</f>
        <v>#VALUE!</v>
      </c>
    </row>
    <row r="29" spans="1:11" x14ac:dyDescent="0.15">
      <c r="A29" s="178" t="str">
        <f>IF(連結実質赤字比率に係る赤字・黒字の構成分析!C$41="",NA(),連結実質赤字比率に係る赤字・黒字の構成分析!C$41)</f>
        <v>訪問看護事業特別会計</v>
      </c>
      <c r="B29" s="178" t="e">
        <f>IF(ROUND(VALUE(SUBSTITUTE(連結実質赤字比率に係る赤字・黒字の構成分析!F$41,"▲", "-")), 2) &lt; 0, ABS(ROUND(VALUE(SUBSTITUTE(連結実質赤字比率に係る赤字・黒字の構成分析!F$41,"▲", "-")), 2)), NA())</f>
        <v>#N/A</v>
      </c>
      <c r="C29" s="178">
        <f>IF(ROUND(VALUE(SUBSTITUTE(連結実質赤字比率に係る赤字・黒字の構成分析!F$41,"▲", "-")), 2) &gt;= 0, ABS(ROUND(VALUE(SUBSTITUTE(連結実質赤字比率に係る赤字・黒字の構成分析!F$41,"▲", "-")), 2)), NA())</f>
        <v>7.0000000000000007E-2</v>
      </c>
      <c r="D29" s="178" t="e">
        <f>IF(ROUND(VALUE(SUBSTITUTE(連結実質赤字比率に係る赤字・黒字の構成分析!G$41,"▲", "-")), 2) &lt; 0, ABS(ROUND(VALUE(SUBSTITUTE(連結実質赤字比率に係る赤字・黒字の構成分析!G$41,"▲", "-")), 2)), NA())</f>
        <v>#N/A</v>
      </c>
      <c r="E29" s="178">
        <f>IF(ROUND(VALUE(SUBSTITUTE(連結実質赤字比率に係る赤字・黒字の構成分析!G$41,"▲", "-")), 2) &gt;= 0, ABS(ROUND(VALUE(SUBSTITUTE(連結実質赤字比率に係る赤字・黒字の構成分析!G$41,"▲", "-")), 2)), NA())</f>
        <v>0.03</v>
      </c>
      <c r="F29" s="178" t="e">
        <f>IF(ROUND(VALUE(SUBSTITUTE(連結実質赤字比率に係る赤字・黒字の構成分析!H$41,"▲", "-")), 2) &lt; 0, ABS(ROUND(VALUE(SUBSTITUTE(連結実質赤字比率に係る赤字・黒字の構成分析!H$41,"▲", "-")), 2)), NA())</f>
        <v>#N/A</v>
      </c>
      <c r="G29" s="178">
        <f>IF(ROUND(VALUE(SUBSTITUTE(連結実質赤字比率に係る赤字・黒字の構成分析!H$41,"▲", "-")), 2) &gt;= 0, ABS(ROUND(VALUE(SUBSTITUTE(連結実質赤字比率に係る赤字・黒字の構成分析!H$41,"▲", "-")), 2)), NA())</f>
        <v>7.0000000000000007E-2</v>
      </c>
      <c r="H29" s="178" t="e">
        <f>IF(ROUND(VALUE(SUBSTITUTE(連結実質赤字比率に係る赤字・黒字の構成分析!I$41,"▲", "-")), 2) &lt; 0, ABS(ROUND(VALUE(SUBSTITUTE(連結実質赤字比率に係る赤字・黒字の構成分析!I$41,"▲", "-")), 2)), NA())</f>
        <v>#N/A</v>
      </c>
      <c r="I29" s="178">
        <f>IF(ROUND(VALUE(SUBSTITUTE(連結実質赤字比率に係る赤字・黒字の構成分析!I$41,"▲", "-")), 2) &gt;= 0, ABS(ROUND(VALUE(SUBSTITUTE(連結実質赤字比率に係る赤字・黒字の構成分析!I$41,"▲", "-")), 2)), NA())</f>
        <v>0.04</v>
      </c>
      <c r="J29" s="178" t="e">
        <f>IF(ROUND(VALUE(SUBSTITUTE(連結実質赤字比率に係る赤字・黒字の構成分析!J$41,"▲", "-")), 2) &lt; 0, ABS(ROUND(VALUE(SUBSTITUTE(連結実質赤字比率に係る赤字・黒字の構成分析!J$41,"▲", "-")), 2)), NA())</f>
        <v>#N/A</v>
      </c>
      <c r="K29" s="178">
        <f>IF(ROUND(VALUE(SUBSTITUTE(連結実質赤字比率に係る赤字・黒字の構成分析!J$41,"▲", "-")), 2) &gt;= 0, ABS(ROUND(VALUE(SUBSTITUTE(連結実質赤字比率に係る赤字・黒字の構成分析!J$41,"▲", "-")), 2)), NA())</f>
        <v>0.06</v>
      </c>
    </row>
    <row r="30" spans="1:11" x14ac:dyDescent="0.15">
      <c r="A30" s="178" t="str">
        <f>IF(連結実質赤字比率に係る赤字・黒字の構成分析!C$40="",NA(),連結実質赤字比率に係る赤字・黒字の構成分析!C$40)</f>
        <v>バス事業特別会計</v>
      </c>
      <c r="B30" s="178" t="e">
        <f>IF(ROUND(VALUE(SUBSTITUTE(連結実質赤字比率に係る赤字・黒字の構成分析!F$40,"▲", "-")), 2) &lt; 0, ABS(ROUND(VALUE(SUBSTITUTE(連結実質赤字比率に係る赤字・黒字の構成分析!F$40,"▲", "-")), 2)), NA())</f>
        <v>#N/A</v>
      </c>
      <c r="C30" s="178">
        <f>IF(ROUND(VALUE(SUBSTITUTE(連結実質赤字比率に係る赤字・黒字の構成分析!F$40,"▲", "-")), 2) &gt;= 0, ABS(ROUND(VALUE(SUBSTITUTE(連結実質赤字比率に係る赤字・黒字の構成分析!F$40,"▲", "-")), 2)), NA())</f>
        <v>0.04</v>
      </c>
      <c r="D30" s="178" t="e">
        <f>IF(ROUND(VALUE(SUBSTITUTE(連結実質赤字比率に係る赤字・黒字の構成分析!G$40,"▲", "-")), 2) &lt; 0, ABS(ROUND(VALUE(SUBSTITUTE(連結実質赤字比率に係る赤字・黒字の構成分析!G$40,"▲", "-")), 2)), NA())</f>
        <v>#N/A</v>
      </c>
      <c r="E30" s="178">
        <f>IF(ROUND(VALUE(SUBSTITUTE(連結実質赤字比率に係る赤字・黒字の構成分析!G$40,"▲", "-")), 2) &gt;= 0, ABS(ROUND(VALUE(SUBSTITUTE(連結実質赤字比率に係る赤字・黒字の構成分析!G$40,"▲", "-")), 2)), NA())</f>
        <v>0.05</v>
      </c>
      <c r="F30" s="178" t="e">
        <f>IF(ROUND(VALUE(SUBSTITUTE(連結実質赤字比率に係る赤字・黒字の構成分析!H$40,"▲", "-")), 2) &lt; 0, ABS(ROUND(VALUE(SUBSTITUTE(連結実質赤字比率に係る赤字・黒字の構成分析!H$40,"▲", "-")), 2)), NA())</f>
        <v>#N/A</v>
      </c>
      <c r="G30" s="178">
        <f>IF(ROUND(VALUE(SUBSTITUTE(連結実質赤字比率に係る赤字・黒字の構成分析!H$40,"▲", "-")), 2) &gt;= 0, ABS(ROUND(VALUE(SUBSTITUTE(連結実質赤字比率に係る赤字・黒字の構成分析!H$40,"▲", "-")), 2)), NA())</f>
        <v>7.0000000000000007E-2</v>
      </c>
      <c r="H30" s="178" t="e">
        <f>IF(ROUND(VALUE(SUBSTITUTE(連結実質赤字比率に係る赤字・黒字の構成分析!I$40,"▲", "-")), 2) &lt; 0, ABS(ROUND(VALUE(SUBSTITUTE(連結実質赤字比率に係る赤字・黒字の構成分析!I$40,"▲", "-")), 2)), NA())</f>
        <v>#N/A</v>
      </c>
      <c r="I30" s="178">
        <f>IF(ROUND(VALUE(SUBSTITUTE(連結実質赤字比率に係る赤字・黒字の構成分析!I$40,"▲", "-")), 2) &gt;= 0, ABS(ROUND(VALUE(SUBSTITUTE(連結実質赤字比率に係る赤字・黒字の構成分析!I$40,"▲", "-")), 2)), NA())</f>
        <v>0.09</v>
      </c>
      <c r="J30" s="178" t="e">
        <f>IF(ROUND(VALUE(SUBSTITUTE(連結実質赤字比率に係る赤字・黒字の構成分析!J$40,"▲", "-")), 2) &lt; 0, ABS(ROUND(VALUE(SUBSTITUTE(連結実質赤字比率に係る赤字・黒字の構成分析!J$40,"▲", "-")), 2)), NA())</f>
        <v>#N/A</v>
      </c>
      <c r="K30" s="178">
        <f>IF(ROUND(VALUE(SUBSTITUTE(連結実質赤字比率に係る赤字・黒字の構成分析!J$40,"▲", "-")), 2) &gt;= 0, ABS(ROUND(VALUE(SUBSTITUTE(連結実質赤字比率に係る赤字・黒字の構成分析!J$40,"▲", "-")), 2)), NA())</f>
        <v>0.1</v>
      </c>
    </row>
    <row r="31" spans="1:11" x14ac:dyDescent="0.15">
      <c r="A31" s="178" t="str">
        <f>IF(連結実質赤字比率に係る赤字・黒字の構成分析!C$39="",NA(),連結実質赤字比率に係る赤字・黒字の構成分析!C$39)</f>
        <v>介護事業特別会計</v>
      </c>
      <c r="B31" s="178" t="e">
        <f>IF(ROUND(VALUE(SUBSTITUTE(連結実質赤字比率に係る赤字・黒字の構成分析!F$39,"▲", "-")), 2) &lt; 0, ABS(ROUND(VALUE(SUBSTITUTE(連結実質赤字比率に係る赤字・黒字の構成分析!F$39,"▲", "-")), 2)), NA())</f>
        <v>#N/A</v>
      </c>
      <c r="C31" s="178">
        <f>IF(ROUND(VALUE(SUBSTITUTE(連結実質赤字比率に係る赤字・黒字の構成分析!F$39,"▲", "-")), 2) &gt;= 0, ABS(ROUND(VALUE(SUBSTITUTE(連結実質赤字比率に係る赤字・黒字の構成分析!F$39,"▲", "-")), 2)), NA())</f>
        <v>0.13</v>
      </c>
      <c r="D31" s="178" t="e">
        <f>IF(ROUND(VALUE(SUBSTITUTE(連結実質赤字比率に係る赤字・黒字の構成分析!G$39,"▲", "-")), 2) &lt; 0, ABS(ROUND(VALUE(SUBSTITUTE(連結実質赤字比率に係る赤字・黒字の構成分析!G$39,"▲", "-")), 2)), NA())</f>
        <v>#N/A</v>
      </c>
      <c r="E31" s="178">
        <f>IF(ROUND(VALUE(SUBSTITUTE(連結実質赤字比率に係る赤字・黒字の構成分析!G$39,"▲", "-")), 2) &gt;= 0, ABS(ROUND(VALUE(SUBSTITUTE(連結実質赤字比率に係る赤字・黒字の構成分析!G$39,"▲", "-")), 2)), NA())</f>
        <v>0.15</v>
      </c>
      <c r="F31" s="178" t="e">
        <f>IF(ROUND(VALUE(SUBSTITUTE(連結実質赤字比率に係る赤字・黒字の構成分析!H$39,"▲", "-")), 2) &lt; 0, ABS(ROUND(VALUE(SUBSTITUTE(連結実質赤字比率に係る赤字・黒字の構成分析!H$39,"▲", "-")), 2)), NA())</f>
        <v>#N/A</v>
      </c>
      <c r="G31" s="178">
        <f>IF(ROUND(VALUE(SUBSTITUTE(連結実質赤字比率に係る赤字・黒字の構成分析!H$39,"▲", "-")), 2) &gt;= 0, ABS(ROUND(VALUE(SUBSTITUTE(連結実質赤字比率に係る赤字・黒字の構成分析!H$39,"▲", "-")), 2)), NA())</f>
        <v>0.16</v>
      </c>
      <c r="H31" s="178" t="e">
        <f>IF(ROUND(VALUE(SUBSTITUTE(連結実質赤字比率に係る赤字・黒字の構成分析!I$39,"▲", "-")), 2) &lt; 0, ABS(ROUND(VALUE(SUBSTITUTE(連結実質赤字比率に係る赤字・黒字の構成分析!I$39,"▲", "-")), 2)), NA())</f>
        <v>#N/A</v>
      </c>
      <c r="I31" s="178">
        <f>IF(ROUND(VALUE(SUBSTITUTE(連結実質赤字比率に係る赤字・黒字の構成分析!I$39,"▲", "-")), 2) &gt;= 0, ABS(ROUND(VALUE(SUBSTITUTE(連結実質赤字比率に係る赤字・黒字の構成分析!I$39,"▲", "-")), 2)), NA())</f>
        <v>0.15</v>
      </c>
      <c r="J31" s="178" t="e">
        <f>IF(ROUND(VALUE(SUBSTITUTE(連結実質赤字比率に係る赤字・黒字の構成分析!J$39,"▲", "-")), 2) &lt; 0, ABS(ROUND(VALUE(SUBSTITUTE(連結実質赤字比率に係る赤字・黒字の構成分析!J$39,"▲", "-")), 2)), NA())</f>
        <v>#N/A</v>
      </c>
      <c r="K31" s="178">
        <f>IF(ROUND(VALUE(SUBSTITUTE(連結実質赤字比率に係る赤字・黒字の構成分析!J$39,"▲", "-")), 2) &gt;= 0, ABS(ROUND(VALUE(SUBSTITUTE(連結実質赤字比率に係る赤字・黒字の構成分析!J$39,"▲", "-")), 2)), NA())</f>
        <v>0.12</v>
      </c>
    </row>
    <row r="32" spans="1:11" x14ac:dyDescent="0.15">
      <c r="A32" s="178" t="str">
        <f>IF(連結実質赤字比率に係る赤字・黒字の構成分析!C$38="",NA(),連結実質赤字比率に係る赤字・黒字の構成分析!C$38)</f>
        <v>国民健康保険事業特別会計</v>
      </c>
      <c r="B32" s="178" t="e">
        <f>IF(ROUND(VALUE(SUBSTITUTE(連結実質赤字比率に係る赤字・黒字の構成分析!F$38,"▲", "-")), 2) &lt; 0, ABS(ROUND(VALUE(SUBSTITUTE(連結実質赤字比率に係る赤字・黒字の構成分析!F$38,"▲", "-")), 2)), NA())</f>
        <v>#N/A</v>
      </c>
      <c r="C32" s="178">
        <f>IF(ROUND(VALUE(SUBSTITUTE(連結実質赤字比率に係る赤字・黒字の構成分析!F$38,"▲", "-")), 2) &gt;= 0, ABS(ROUND(VALUE(SUBSTITUTE(連結実質赤字比率に係る赤字・黒字の構成分析!F$38,"▲", "-")), 2)), NA())</f>
        <v>1.8</v>
      </c>
      <c r="D32" s="178" t="e">
        <f>IF(ROUND(VALUE(SUBSTITUTE(連結実質赤字比率に係る赤字・黒字の構成分析!G$38,"▲", "-")), 2) &lt; 0, ABS(ROUND(VALUE(SUBSTITUTE(連結実質赤字比率に係る赤字・黒字の構成分析!G$38,"▲", "-")), 2)), NA())</f>
        <v>#N/A</v>
      </c>
      <c r="E32" s="178">
        <f>IF(ROUND(VALUE(SUBSTITUTE(連結実質赤字比率に係る赤字・黒字の構成分析!G$38,"▲", "-")), 2) &gt;= 0, ABS(ROUND(VALUE(SUBSTITUTE(連結実質赤字比率に係る赤字・黒字の構成分析!G$38,"▲", "-")), 2)), NA())</f>
        <v>0.85</v>
      </c>
      <c r="F32" s="178" t="e">
        <f>IF(ROUND(VALUE(SUBSTITUTE(連結実質赤字比率に係る赤字・黒字の構成分析!H$38,"▲", "-")), 2) &lt; 0, ABS(ROUND(VALUE(SUBSTITUTE(連結実質赤字比率に係る赤字・黒字の構成分析!H$38,"▲", "-")), 2)), NA())</f>
        <v>#N/A</v>
      </c>
      <c r="G32" s="178">
        <f>IF(ROUND(VALUE(SUBSTITUTE(連結実質赤字比率に係る赤字・黒字の構成分析!H$38,"▲", "-")), 2) &gt;= 0, ABS(ROUND(VALUE(SUBSTITUTE(連結実質赤字比率に係る赤字・黒字の構成分析!H$38,"▲", "-")), 2)), NA())</f>
        <v>1.23</v>
      </c>
      <c r="H32" s="178" t="e">
        <f>IF(ROUND(VALUE(SUBSTITUTE(連結実質赤字比率に係る赤字・黒字の構成分析!I$38,"▲", "-")), 2) &lt; 0, ABS(ROUND(VALUE(SUBSTITUTE(連結実質赤字比率に係る赤字・黒字の構成分析!I$38,"▲", "-")), 2)), NA())</f>
        <v>#N/A</v>
      </c>
      <c r="I32" s="178">
        <f>IF(ROUND(VALUE(SUBSTITUTE(連結実質赤字比率に係る赤字・黒字の構成分析!I$38,"▲", "-")), 2) &gt;= 0, ABS(ROUND(VALUE(SUBSTITUTE(連結実質赤字比率に係る赤字・黒字の構成分析!I$38,"▲", "-")), 2)), NA())</f>
        <v>0.98</v>
      </c>
      <c r="J32" s="178" t="e">
        <f>IF(ROUND(VALUE(SUBSTITUTE(連結実質赤字比率に係る赤字・黒字の構成分析!J$38,"▲", "-")), 2) &lt; 0, ABS(ROUND(VALUE(SUBSTITUTE(連結実質赤字比率に係る赤字・黒字の構成分析!J$38,"▲", "-")), 2)), NA())</f>
        <v>#N/A</v>
      </c>
      <c r="K32" s="178">
        <f>IF(ROUND(VALUE(SUBSTITUTE(連結実質赤字比率に係る赤字・黒字の構成分析!J$38,"▲", "-")), 2) &gt;= 0, ABS(ROUND(VALUE(SUBSTITUTE(連結実質赤字比率に係る赤字・黒字の構成分析!J$38,"▲", "-")), 2)), NA())</f>
        <v>0.41</v>
      </c>
    </row>
    <row r="33" spans="1:16" x14ac:dyDescent="0.15">
      <c r="A33" s="178" t="str">
        <f>IF(連結実質赤字比率に係る赤字・黒字の構成分析!C$37="",NA(),連結実質赤字比率に係る赤字・黒字の構成分析!C$37)</f>
        <v>下水道事業会計</v>
      </c>
      <c r="B33" s="178" t="e">
        <f>IF(ROUND(VALUE(SUBSTITUTE(連結実質赤字比率に係る赤字・黒字の構成分析!F$37,"▲", "-")), 2) &lt; 0, ABS(ROUND(VALUE(SUBSTITUTE(連結実質赤字比率に係る赤字・黒字の構成分析!F$37,"▲", "-")), 2)), NA())</f>
        <v>#N/A</v>
      </c>
      <c r="C33" s="178">
        <f>IF(ROUND(VALUE(SUBSTITUTE(連結実質赤字比率に係る赤字・黒字の構成分析!F$37,"▲", "-")), 2) &gt;= 0, ABS(ROUND(VALUE(SUBSTITUTE(連結実質赤字比率に係る赤字・黒字の構成分析!F$37,"▲", "-")), 2)), NA())</f>
        <v>3.95</v>
      </c>
      <c r="D33" s="178" t="e">
        <f>IF(ROUND(VALUE(SUBSTITUTE(連結実質赤字比率に係る赤字・黒字の構成分析!G$37,"▲", "-")), 2) &lt; 0, ABS(ROUND(VALUE(SUBSTITUTE(連結実質赤字比率に係る赤字・黒字の構成分析!G$37,"▲", "-")), 2)), NA())</f>
        <v>#N/A</v>
      </c>
      <c r="E33" s="178">
        <f>IF(ROUND(VALUE(SUBSTITUTE(連結実質赤字比率に係る赤字・黒字の構成分析!G$37,"▲", "-")), 2) &gt;= 0, ABS(ROUND(VALUE(SUBSTITUTE(連結実質赤字比率に係る赤字・黒字の構成分析!G$37,"▲", "-")), 2)), NA())</f>
        <v>4.1399999999999997</v>
      </c>
      <c r="F33" s="178" t="e">
        <f>IF(ROUND(VALUE(SUBSTITUTE(連結実質赤字比率に係る赤字・黒字の構成分析!H$37,"▲", "-")), 2) &lt; 0, ABS(ROUND(VALUE(SUBSTITUTE(連結実質赤字比率に係る赤字・黒字の構成分析!H$37,"▲", "-")), 2)), NA())</f>
        <v>#N/A</v>
      </c>
      <c r="G33" s="178">
        <f>IF(ROUND(VALUE(SUBSTITUTE(連結実質赤字比率に係る赤字・黒字の構成分析!H$37,"▲", "-")), 2) &gt;= 0, ABS(ROUND(VALUE(SUBSTITUTE(連結実質赤字比率に係る赤字・黒字の構成分析!H$37,"▲", "-")), 2)), NA())</f>
        <v>3.17</v>
      </c>
      <c r="H33" s="178" t="e">
        <f>IF(ROUND(VALUE(SUBSTITUTE(連結実質赤字比率に係る赤字・黒字の構成分析!I$37,"▲", "-")), 2) &lt; 0, ABS(ROUND(VALUE(SUBSTITUTE(連結実質赤字比率に係る赤字・黒字の構成分析!I$37,"▲", "-")), 2)), NA())</f>
        <v>#N/A</v>
      </c>
      <c r="I33" s="178">
        <f>IF(ROUND(VALUE(SUBSTITUTE(連結実質赤字比率に係る赤字・黒字の構成分析!I$37,"▲", "-")), 2) &gt;= 0, ABS(ROUND(VALUE(SUBSTITUTE(連結実質赤字比率に係る赤字・黒字の構成分析!I$37,"▲", "-")), 2)), NA())</f>
        <v>1.93</v>
      </c>
      <c r="J33" s="178" t="e">
        <f>IF(ROUND(VALUE(SUBSTITUTE(連結実質赤字比率に係る赤字・黒字の構成分析!J$37,"▲", "-")), 2) &lt; 0, ABS(ROUND(VALUE(SUBSTITUTE(連結実質赤字比率に係る赤字・黒字の構成分析!J$37,"▲", "-")), 2)), NA())</f>
        <v>#N/A</v>
      </c>
      <c r="K33" s="178">
        <f>IF(ROUND(VALUE(SUBSTITUTE(連結実質赤字比率に係る赤字・黒字の構成分析!J$37,"▲", "-")), 2) &gt;= 0, ABS(ROUND(VALUE(SUBSTITUTE(連結実質赤字比率に係る赤字・黒字の構成分析!J$37,"▲", "-")), 2)), NA())</f>
        <v>0.91</v>
      </c>
    </row>
    <row r="34" spans="1:16" x14ac:dyDescent="0.15">
      <c r="A34" s="178" t="str">
        <f>IF(連結実質赤字比率に係る赤字・黒字の構成分析!C$36="",NA(),連結実質赤字比率に係る赤字・黒字の構成分析!C$36)</f>
        <v>一般会計</v>
      </c>
      <c r="B34" s="178" t="e">
        <f>IF(ROUND(VALUE(SUBSTITUTE(連結実質赤字比率に係る赤字・黒字の構成分析!F$36,"▲", "-")), 2) &lt; 0, ABS(ROUND(VALUE(SUBSTITUTE(連結実質赤字比率に係る赤字・黒字の構成分析!F$36,"▲", "-")), 2)), NA())</f>
        <v>#N/A</v>
      </c>
      <c r="C34" s="178">
        <f>IF(ROUND(VALUE(SUBSTITUTE(連結実質赤字比率に係る赤字・黒字の構成分析!F$36,"▲", "-")), 2) &gt;= 0, ABS(ROUND(VALUE(SUBSTITUTE(連結実質赤字比率に係る赤字・黒字の構成分析!F$36,"▲", "-")), 2)), NA())</f>
        <v>7.41</v>
      </c>
      <c r="D34" s="178" t="e">
        <f>IF(ROUND(VALUE(SUBSTITUTE(連結実質赤字比率に係る赤字・黒字の構成分析!G$36,"▲", "-")), 2) &lt; 0, ABS(ROUND(VALUE(SUBSTITUTE(連結実質赤字比率に係る赤字・黒字の構成分析!G$36,"▲", "-")), 2)), NA())</f>
        <v>#N/A</v>
      </c>
      <c r="E34" s="178">
        <f>IF(ROUND(VALUE(SUBSTITUTE(連結実質赤字比率に係る赤字・黒字の構成分析!G$36,"▲", "-")), 2) &gt;= 0, ABS(ROUND(VALUE(SUBSTITUTE(連結実質赤字比率に係る赤字・黒字の構成分析!G$36,"▲", "-")), 2)), NA())</f>
        <v>9.11</v>
      </c>
      <c r="F34" s="178" t="e">
        <f>IF(ROUND(VALUE(SUBSTITUTE(連結実質赤字比率に係る赤字・黒字の構成分析!H$36,"▲", "-")), 2) &lt; 0, ABS(ROUND(VALUE(SUBSTITUTE(連結実質赤字比率に係る赤字・黒字の構成分析!H$36,"▲", "-")), 2)), NA())</f>
        <v>#N/A</v>
      </c>
      <c r="G34" s="178">
        <f>IF(ROUND(VALUE(SUBSTITUTE(連結実質赤字比率に係る赤字・黒字の構成分析!H$36,"▲", "-")), 2) &gt;= 0, ABS(ROUND(VALUE(SUBSTITUTE(連結実質赤字比率に係る赤字・黒字の構成分析!H$36,"▲", "-")), 2)), NA())</f>
        <v>7.24</v>
      </c>
      <c r="H34" s="178" t="e">
        <f>IF(ROUND(VALUE(SUBSTITUTE(連結実質赤字比率に係る赤字・黒字の構成分析!I$36,"▲", "-")), 2) &lt; 0, ABS(ROUND(VALUE(SUBSTITUTE(連結実質赤字比率に係る赤字・黒字の構成分析!I$36,"▲", "-")), 2)), NA())</f>
        <v>#N/A</v>
      </c>
      <c r="I34" s="178">
        <f>IF(ROUND(VALUE(SUBSTITUTE(連結実質赤字比率に係る赤字・黒字の構成分析!I$36,"▲", "-")), 2) &gt;= 0, ABS(ROUND(VALUE(SUBSTITUTE(連結実質赤字比率に係る赤字・黒字の構成分析!I$36,"▲", "-")), 2)), NA())</f>
        <v>7.14</v>
      </c>
      <c r="J34" s="178" t="e">
        <f>IF(ROUND(VALUE(SUBSTITUTE(連結実質赤字比率に係る赤字・黒字の構成分析!J$36,"▲", "-")), 2) &lt; 0, ABS(ROUND(VALUE(SUBSTITUTE(連結実質赤字比率に係る赤字・黒字の構成分析!J$36,"▲", "-")), 2)), NA())</f>
        <v>#N/A</v>
      </c>
      <c r="K34" s="178">
        <f>IF(ROUND(VALUE(SUBSTITUTE(連結実質赤字比率に係る赤字・黒字の構成分析!J$36,"▲", "-")), 2) &gt;= 0, ABS(ROUND(VALUE(SUBSTITUTE(連結実質赤字比率に係る赤字・黒字の構成分析!J$36,"▲", "-")), 2)), NA())</f>
        <v>8.4600000000000009</v>
      </c>
    </row>
    <row r="35" spans="1:16" x14ac:dyDescent="0.15">
      <c r="A35" s="178" t="str">
        <f>IF(連結実質赤字比率に係る赤字・黒字の構成分析!C$35="",NA(),連結実質赤字比率に係る赤字・黒字の構成分析!C$35)</f>
        <v>水道事業会計</v>
      </c>
      <c r="B35" s="178" t="e">
        <f>IF(ROUND(VALUE(SUBSTITUTE(連結実質赤字比率に係る赤字・黒字の構成分析!F$35,"▲", "-")), 2) &lt; 0, ABS(ROUND(VALUE(SUBSTITUTE(連結実質赤字比率に係る赤字・黒字の構成分析!F$35,"▲", "-")), 2)), NA())</f>
        <v>#N/A</v>
      </c>
      <c r="C35" s="178">
        <f>IF(ROUND(VALUE(SUBSTITUTE(連結実質赤字比率に係る赤字・黒字の構成分析!F$35,"▲", "-")), 2) &gt;= 0, ABS(ROUND(VALUE(SUBSTITUTE(連結実質赤字比率に係る赤字・黒字の構成分析!F$35,"▲", "-")), 2)), NA())</f>
        <v>5.13</v>
      </c>
      <c r="D35" s="178" t="e">
        <f>IF(ROUND(VALUE(SUBSTITUTE(連結実質赤字比率に係る赤字・黒字の構成分析!G$35,"▲", "-")), 2) &lt; 0, ABS(ROUND(VALUE(SUBSTITUTE(連結実質赤字比率に係る赤字・黒字の構成分析!G$35,"▲", "-")), 2)), NA())</f>
        <v>#N/A</v>
      </c>
      <c r="E35" s="178">
        <f>IF(ROUND(VALUE(SUBSTITUTE(連結実質赤字比率に係る赤字・黒字の構成分析!G$35,"▲", "-")), 2) &gt;= 0, ABS(ROUND(VALUE(SUBSTITUTE(連結実質赤字比率に係る赤字・黒字の構成分析!G$35,"▲", "-")), 2)), NA())</f>
        <v>5.73</v>
      </c>
      <c r="F35" s="178" t="e">
        <f>IF(ROUND(VALUE(SUBSTITUTE(連結実質赤字比率に係る赤字・黒字の構成分析!H$35,"▲", "-")), 2) &lt; 0, ABS(ROUND(VALUE(SUBSTITUTE(連結実質赤字比率に係る赤字・黒字の構成分析!H$35,"▲", "-")), 2)), NA())</f>
        <v>#N/A</v>
      </c>
      <c r="G35" s="178">
        <f>IF(ROUND(VALUE(SUBSTITUTE(連結実質赤字比率に係る赤字・黒字の構成分析!H$35,"▲", "-")), 2) &gt;= 0, ABS(ROUND(VALUE(SUBSTITUTE(連結実質赤字比率に係る赤字・黒字の構成分析!H$35,"▲", "-")), 2)), NA())</f>
        <v>6.54</v>
      </c>
      <c r="H35" s="178" t="e">
        <f>IF(ROUND(VALUE(SUBSTITUTE(連結実質赤字比率に係る赤字・黒字の構成分析!I$35,"▲", "-")), 2) &lt; 0, ABS(ROUND(VALUE(SUBSTITUTE(連結実質赤字比率に係る赤字・黒字の構成分析!I$35,"▲", "-")), 2)), NA())</f>
        <v>#N/A</v>
      </c>
      <c r="I35" s="178">
        <f>IF(ROUND(VALUE(SUBSTITUTE(連結実質赤字比率に係る赤字・黒字の構成分析!I$35,"▲", "-")), 2) &gt;= 0, ABS(ROUND(VALUE(SUBSTITUTE(連結実質赤字比率に係る赤字・黒字の構成分析!I$35,"▲", "-")), 2)), NA())</f>
        <v>7.5</v>
      </c>
      <c r="J35" s="178" t="e">
        <f>IF(ROUND(VALUE(SUBSTITUTE(連結実質赤字比率に係る赤字・黒字の構成分析!J$35,"▲", "-")), 2) &lt; 0, ABS(ROUND(VALUE(SUBSTITUTE(連結実質赤字比率に係る赤字・黒字の構成分析!J$35,"▲", "-")), 2)), NA())</f>
        <v>#N/A</v>
      </c>
      <c r="K35" s="178">
        <f>IF(ROUND(VALUE(SUBSTITUTE(連結実質赤字比率に係る赤字・黒字の構成分析!J$35,"▲", "-")), 2) &gt;= 0, ABS(ROUND(VALUE(SUBSTITUTE(連結実質赤字比率に係る赤字・黒字の構成分析!J$35,"▲", "-")), 2)), NA())</f>
        <v>8.4600000000000009</v>
      </c>
    </row>
    <row r="36" spans="1:16" x14ac:dyDescent="0.15">
      <c r="A36" s="178" t="str">
        <f>IF(連結実質赤字比率に係る赤字・黒字の構成分析!C$34="",NA(),連結実質赤字比率に係る赤字・黒字の構成分析!C$34)</f>
        <v>病院事業会計</v>
      </c>
      <c r="B36" s="178" t="e">
        <f>IF(ROUND(VALUE(SUBSTITUTE(連結実質赤字比率に係る赤字・黒字の構成分析!F$34,"▲", "-")), 2) &lt; 0, ABS(ROUND(VALUE(SUBSTITUTE(連結実質赤字比率に係る赤字・黒字の構成分析!F$34,"▲", "-")), 2)), NA())</f>
        <v>#N/A</v>
      </c>
      <c r="C36" s="178">
        <f>IF(ROUND(VALUE(SUBSTITUTE(連結実質赤字比率に係る赤字・黒字の構成分析!F$34,"▲", "-")), 2) &gt;= 0, ABS(ROUND(VALUE(SUBSTITUTE(連結実質赤字比率に係る赤字・黒字の構成分析!F$34,"▲", "-")), 2)), NA())</f>
        <v>6.78</v>
      </c>
      <c r="D36" s="178" t="e">
        <f>IF(ROUND(VALUE(SUBSTITUTE(連結実質赤字比率に係る赤字・黒字の構成分析!G$34,"▲", "-")), 2) &lt; 0, ABS(ROUND(VALUE(SUBSTITUTE(連結実質赤字比率に係る赤字・黒字の構成分析!G$34,"▲", "-")), 2)), NA())</f>
        <v>#N/A</v>
      </c>
      <c r="E36" s="178">
        <f>IF(ROUND(VALUE(SUBSTITUTE(連結実質赤字比率に係る赤字・黒字の構成分析!G$34,"▲", "-")), 2) &gt;= 0, ABS(ROUND(VALUE(SUBSTITUTE(連結実質赤字比率に係る赤字・黒字の構成分析!G$34,"▲", "-")), 2)), NA())</f>
        <v>7.89</v>
      </c>
      <c r="F36" s="178" t="e">
        <f>IF(ROUND(VALUE(SUBSTITUTE(連結実質赤字比率に係る赤字・黒字の構成分析!H$34,"▲", "-")), 2) &lt; 0, ABS(ROUND(VALUE(SUBSTITUTE(連結実質赤字比率に係る赤字・黒字の構成分析!H$34,"▲", "-")), 2)), NA())</f>
        <v>#N/A</v>
      </c>
      <c r="G36" s="178">
        <f>IF(ROUND(VALUE(SUBSTITUTE(連結実質赤字比率に係る赤字・黒字の構成分析!H$34,"▲", "-")), 2) &gt;= 0, ABS(ROUND(VALUE(SUBSTITUTE(連結実質赤字比率に係る赤字・黒字の構成分析!H$34,"▲", "-")), 2)), NA())</f>
        <v>9.23</v>
      </c>
      <c r="H36" s="178" t="e">
        <f>IF(ROUND(VALUE(SUBSTITUTE(連結実質赤字比率に係る赤字・黒字の構成分析!I$34,"▲", "-")), 2) &lt; 0, ABS(ROUND(VALUE(SUBSTITUTE(連結実質赤字比率に係る赤字・黒字の構成分析!I$34,"▲", "-")), 2)), NA())</f>
        <v>#N/A</v>
      </c>
      <c r="I36" s="178">
        <f>IF(ROUND(VALUE(SUBSTITUTE(連結実質赤字比率に係る赤字・黒字の構成分析!I$34,"▲", "-")), 2) &gt;= 0, ABS(ROUND(VALUE(SUBSTITUTE(連結実質赤字比率に係る赤字・黒字の構成分析!I$34,"▲", "-")), 2)), NA())</f>
        <v>9.61</v>
      </c>
      <c r="J36" s="178" t="e">
        <f>IF(ROUND(VALUE(SUBSTITUTE(連結実質赤字比率に係る赤字・黒字の構成分析!J$34,"▲", "-")), 2) &lt; 0, ABS(ROUND(VALUE(SUBSTITUTE(連結実質赤字比率に係る赤字・黒字の構成分析!J$34,"▲", "-")), 2)), NA())</f>
        <v>#N/A</v>
      </c>
      <c r="K36" s="178">
        <f>IF(ROUND(VALUE(SUBSTITUTE(連結実質赤字比率に係る赤字・黒字の構成分析!J$34,"▲", "-")), 2) &gt;= 0, ABS(ROUND(VALUE(SUBSTITUTE(連結実質赤字比率に係る赤字・黒字の構成分析!J$34,"▲", "-")), 2)), NA())</f>
        <v>11.11</v>
      </c>
    </row>
    <row r="39" spans="1:16" x14ac:dyDescent="0.15">
      <c r="A39" s="147" t="s">
        <v>60</v>
      </c>
    </row>
    <row r="40" spans="1:16" x14ac:dyDescent="0.15">
      <c r="A40" s="179"/>
      <c r="B40" s="179" t="str">
        <f>'実質公債費比率（分子）の構造'!K$44</f>
        <v>H26</v>
      </c>
      <c r="C40" s="179"/>
      <c r="D40" s="179"/>
      <c r="E40" s="179" t="str">
        <f>'実質公債費比率（分子）の構造'!L$44</f>
        <v>H27</v>
      </c>
      <c r="F40" s="179"/>
      <c r="G40" s="179"/>
      <c r="H40" s="179" t="str">
        <f>'実質公債費比率（分子）の構造'!M$44</f>
        <v>H28</v>
      </c>
      <c r="I40" s="179"/>
      <c r="J40" s="179"/>
      <c r="K40" s="179" t="str">
        <f>'実質公債費比率（分子）の構造'!N$44</f>
        <v>H29</v>
      </c>
      <c r="L40" s="179"/>
      <c r="M40" s="179"/>
      <c r="N40" s="179" t="str">
        <f>'実質公債費比率（分子）の構造'!O$44</f>
        <v>H30</v>
      </c>
      <c r="O40" s="179"/>
      <c r="P40" s="179"/>
    </row>
    <row r="41" spans="1:16" x14ac:dyDescent="0.15">
      <c r="A41" s="179"/>
      <c r="B41" s="179" t="s">
        <v>61</v>
      </c>
      <c r="C41" s="179"/>
      <c r="D41" s="179" t="s">
        <v>62</v>
      </c>
      <c r="E41" s="179" t="s">
        <v>61</v>
      </c>
      <c r="F41" s="179"/>
      <c r="G41" s="179" t="s">
        <v>62</v>
      </c>
      <c r="H41" s="179" t="s">
        <v>61</v>
      </c>
      <c r="I41" s="179"/>
      <c r="J41" s="179" t="s">
        <v>62</v>
      </c>
      <c r="K41" s="179" t="s">
        <v>61</v>
      </c>
      <c r="L41" s="179"/>
      <c r="M41" s="179" t="s">
        <v>62</v>
      </c>
      <c r="N41" s="179" t="s">
        <v>61</v>
      </c>
      <c r="O41" s="179"/>
      <c r="P41" s="179" t="s">
        <v>62</v>
      </c>
    </row>
    <row r="42" spans="1:16" x14ac:dyDescent="0.15">
      <c r="A42" s="179" t="s">
        <v>63</v>
      </c>
      <c r="B42" s="179"/>
      <c r="C42" s="179"/>
      <c r="D42" s="179">
        <f>'実質公債費比率（分子）の構造'!K$52</f>
        <v>6173</v>
      </c>
      <c r="E42" s="179"/>
      <c r="F42" s="179"/>
      <c r="G42" s="179">
        <f>'実質公債費比率（分子）の構造'!L$52</f>
        <v>5967</v>
      </c>
      <c r="H42" s="179"/>
      <c r="I42" s="179"/>
      <c r="J42" s="179">
        <f>'実質公債費比率（分子）の構造'!M$52</f>
        <v>5918</v>
      </c>
      <c r="K42" s="179"/>
      <c r="L42" s="179"/>
      <c r="M42" s="179">
        <f>'実質公債費比率（分子）の構造'!N$52</f>
        <v>5892</v>
      </c>
      <c r="N42" s="179"/>
      <c r="O42" s="179"/>
      <c r="P42" s="179">
        <f>'実質公債費比率（分子）の構造'!O$52</f>
        <v>5914</v>
      </c>
    </row>
    <row r="43" spans="1:16" x14ac:dyDescent="0.15">
      <c r="A43" s="179" t="s">
        <v>64</v>
      </c>
      <c r="B43" s="179">
        <f>'実質公債費比率（分子）の構造'!K$51</f>
        <v>1</v>
      </c>
      <c r="C43" s="179"/>
      <c r="D43" s="179"/>
      <c r="E43" s="179">
        <f>'実質公債費比率（分子）の構造'!L$51</f>
        <v>1</v>
      </c>
      <c r="F43" s="179"/>
      <c r="G43" s="179"/>
      <c r="H43" s="179" t="str">
        <f>'実質公債費比率（分子）の構造'!M$51</f>
        <v>-</v>
      </c>
      <c r="I43" s="179"/>
      <c r="J43" s="179"/>
      <c r="K43" s="179">
        <f>'実質公債費比率（分子）の構造'!N$51</f>
        <v>0</v>
      </c>
      <c r="L43" s="179"/>
      <c r="M43" s="179"/>
      <c r="N43" s="179">
        <f>'実質公債費比率（分子）の構造'!O$51</f>
        <v>0</v>
      </c>
      <c r="O43" s="179"/>
      <c r="P43" s="179"/>
    </row>
    <row r="44" spans="1:16" x14ac:dyDescent="0.15">
      <c r="A44" s="179" t="s">
        <v>65</v>
      </c>
      <c r="B44" s="179">
        <f>'実質公債費比率（分子）の構造'!K$50</f>
        <v>55</v>
      </c>
      <c r="C44" s="179"/>
      <c r="D44" s="179"/>
      <c r="E44" s="179">
        <f>'実質公債費比率（分子）の構造'!L$50</f>
        <v>51</v>
      </c>
      <c r="F44" s="179"/>
      <c r="G44" s="179"/>
      <c r="H44" s="179">
        <f>'実質公債費比率（分子）の構造'!M$50</f>
        <v>49</v>
      </c>
      <c r="I44" s="179"/>
      <c r="J44" s="179"/>
      <c r="K44" s="179">
        <f>'実質公債費比率（分子）の構造'!N$50</f>
        <v>49</v>
      </c>
      <c r="L44" s="179"/>
      <c r="M44" s="179"/>
      <c r="N44" s="179">
        <f>'実質公債費比率（分子）の構造'!O$50</f>
        <v>39</v>
      </c>
      <c r="O44" s="179"/>
      <c r="P44" s="179"/>
    </row>
    <row r="45" spans="1:16" x14ac:dyDescent="0.15">
      <c r="A45" s="179" t="s">
        <v>66</v>
      </c>
      <c r="B45" s="179">
        <f>'実質公債費比率（分子）の構造'!K$49</f>
        <v>192</v>
      </c>
      <c r="C45" s="179"/>
      <c r="D45" s="179"/>
      <c r="E45" s="179">
        <f>'実質公債費比率（分子）の構造'!L$49</f>
        <v>83</v>
      </c>
      <c r="F45" s="179"/>
      <c r="G45" s="179"/>
      <c r="H45" s="179">
        <f>'実質公債費比率（分子）の構造'!M$49</f>
        <v>90</v>
      </c>
      <c r="I45" s="179"/>
      <c r="J45" s="179"/>
      <c r="K45" s="179">
        <f>'実質公債費比率（分子）の構造'!N$49</f>
        <v>84</v>
      </c>
      <c r="L45" s="179"/>
      <c r="M45" s="179"/>
      <c r="N45" s="179">
        <f>'実質公債費比率（分子）の構造'!O$49</f>
        <v>86</v>
      </c>
      <c r="O45" s="179"/>
      <c r="P45" s="179"/>
    </row>
    <row r="46" spans="1:16" x14ac:dyDescent="0.15">
      <c r="A46" s="179" t="s">
        <v>67</v>
      </c>
      <c r="B46" s="179">
        <f>'実質公債費比率（分子）の構造'!K$48</f>
        <v>2340</v>
      </c>
      <c r="C46" s="179"/>
      <c r="D46" s="179"/>
      <c r="E46" s="179">
        <f>'実質公債費比率（分子）の構造'!L$48</f>
        <v>2364</v>
      </c>
      <c r="F46" s="179"/>
      <c r="G46" s="179"/>
      <c r="H46" s="179">
        <f>'実質公債費比率（分子）の構造'!M$48</f>
        <v>2073</v>
      </c>
      <c r="I46" s="179"/>
      <c r="J46" s="179"/>
      <c r="K46" s="179">
        <f>'実質公債費比率（分子）の構造'!N$48</f>
        <v>2166</v>
      </c>
      <c r="L46" s="179"/>
      <c r="M46" s="179"/>
      <c r="N46" s="179">
        <f>'実質公債費比率（分子）の構造'!O$48</f>
        <v>2122</v>
      </c>
      <c r="O46" s="179"/>
      <c r="P46" s="179"/>
    </row>
    <row r="47" spans="1:16" x14ac:dyDescent="0.15">
      <c r="A47" s="179" t="s">
        <v>68</v>
      </c>
      <c r="B47" s="179" t="str">
        <f>'実質公債費比率（分子）の構造'!K$47</f>
        <v>-</v>
      </c>
      <c r="C47" s="179"/>
      <c r="D47" s="179"/>
      <c r="E47" s="179" t="str">
        <f>'実質公債費比率（分子）の構造'!L$47</f>
        <v>-</v>
      </c>
      <c r="F47" s="179"/>
      <c r="G47" s="179"/>
      <c r="H47" s="179" t="str">
        <f>'実質公債費比率（分子）の構造'!M$47</f>
        <v>-</v>
      </c>
      <c r="I47" s="179"/>
      <c r="J47" s="179"/>
      <c r="K47" s="179" t="str">
        <f>'実質公債費比率（分子）の構造'!N$47</f>
        <v>-</v>
      </c>
      <c r="L47" s="179"/>
      <c r="M47" s="179"/>
      <c r="N47" s="179" t="str">
        <f>'実質公債費比率（分子）の構造'!O$47</f>
        <v>-</v>
      </c>
      <c r="O47" s="179"/>
      <c r="P47" s="179"/>
    </row>
    <row r="48" spans="1:16" x14ac:dyDescent="0.15">
      <c r="A48" s="179" t="s">
        <v>69</v>
      </c>
      <c r="B48" s="179" t="str">
        <f>'実質公債費比率（分子）の構造'!K$46</f>
        <v>-</v>
      </c>
      <c r="C48" s="179"/>
      <c r="D48" s="179"/>
      <c r="E48" s="179" t="str">
        <f>'実質公債費比率（分子）の構造'!L$46</f>
        <v>-</v>
      </c>
      <c r="F48" s="179"/>
      <c r="G48" s="179"/>
      <c r="H48" s="179" t="str">
        <f>'実質公債費比率（分子）の構造'!M$46</f>
        <v>-</v>
      </c>
      <c r="I48" s="179"/>
      <c r="J48" s="179"/>
      <c r="K48" s="179" t="str">
        <f>'実質公債費比率（分子）の構造'!N$46</f>
        <v>-</v>
      </c>
      <c r="L48" s="179"/>
      <c r="M48" s="179"/>
      <c r="N48" s="179" t="str">
        <f>'実質公債費比率（分子）の構造'!O$46</f>
        <v>-</v>
      </c>
      <c r="O48" s="179"/>
      <c r="P48" s="179"/>
    </row>
    <row r="49" spans="1:16" x14ac:dyDescent="0.15">
      <c r="A49" s="179" t="s">
        <v>70</v>
      </c>
      <c r="B49" s="179">
        <f>'実質公債費比率（分子）の構造'!K$45</f>
        <v>4678</v>
      </c>
      <c r="C49" s="179"/>
      <c r="D49" s="179"/>
      <c r="E49" s="179">
        <f>'実質公債費比率（分子）の構造'!L$45</f>
        <v>4266</v>
      </c>
      <c r="F49" s="179"/>
      <c r="G49" s="179"/>
      <c r="H49" s="179">
        <f>'実質公債費比率（分子）の構造'!M$45</f>
        <v>4203</v>
      </c>
      <c r="I49" s="179"/>
      <c r="J49" s="179"/>
      <c r="K49" s="179">
        <f>'実質公債費比率（分子）の構造'!N$45</f>
        <v>4215</v>
      </c>
      <c r="L49" s="179"/>
      <c r="M49" s="179"/>
      <c r="N49" s="179">
        <f>'実質公債費比率（分子）の構造'!O$45</f>
        <v>4286</v>
      </c>
      <c r="O49" s="179"/>
      <c r="P49" s="179"/>
    </row>
    <row r="50" spans="1:16" x14ac:dyDescent="0.15">
      <c r="A50" s="179" t="s">
        <v>71</v>
      </c>
      <c r="B50" s="179" t="e">
        <f>NA()</f>
        <v>#N/A</v>
      </c>
      <c r="C50" s="179">
        <f>IF(ISNUMBER('実質公債費比率（分子）の構造'!K$53),'実質公債費比率（分子）の構造'!K$53,NA())</f>
        <v>1093</v>
      </c>
      <c r="D50" s="179" t="e">
        <f>NA()</f>
        <v>#N/A</v>
      </c>
      <c r="E50" s="179" t="e">
        <f>NA()</f>
        <v>#N/A</v>
      </c>
      <c r="F50" s="179">
        <f>IF(ISNUMBER('実質公債費比率（分子）の構造'!L$53),'実質公債費比率（分子）の構造'!L$53,NA())</f>
        <v>798</v>
      </c>
      <c r="G50" s="179" t="e">
        <f>NA()</f>
        <v>#N/A</v>
      </c>
      <c r="H50" s="179" t="e">
        <f>NA()</f>
        <v>#N/A</v>
      </c>
      <c r="I50" s="179">
        <f>IF(ISNUMBER('実質公債費比率（分子）の構造'!M$53),'実質公債費比率（分子）の構造'!M$53,NA())</f>
        <v>497</v>
      </c>
      <c r="J50" s="179" t="e">
        <f>NA()</f>
        <v>#N/A</v>
      </c>
      <c r="K50" s="179" t="e">
        <f>NA()</f>
        <v>#N/A</v>
      </c>
      <c r="L50" s="179">
        <f>IF(ISNUMBER('実質公債費比率（分子）の構造'!N$53),'実質公債費比率（分子）の構造'!N$53,NA())</f>
        <v>622</v>
      </c>
      <c r="M50" s="179" t="e">
        <f>NA()</f>
        <v>#N/A</v>
      </c>
      <c r="N50" s="179" t="e">
        <f>NA()</f>
        <v>#N/A</v>
      </c>
      <c r="O50" s="179">
        <f>IF(ISNUMBER('実質公債費比率（分子）の構造'!O$53),'実質公債費比率（分子）の構造'!O$53,NA())</f>
        <v>619</v>
      </c>
      <c r="P50" s="179" t="e">
        <f>NA()</f>
        <v>#N/A</v>
      </c>
    </row>
    <row r="53" spans="1:16" x14ac:dyDescent="0.15">
      <c r="A53" s="147" t="s">
        <v>72</v>
      </c>
    </row>
    <row r="54" spans="1:16" x14ac:dyDescent="0.15">
      <c r="A54" s="178"/>
      <c r="B54" s="178" t="str">
        <f>'将来負担比率（分子）の構造'!I$40</f>
        <v>H26</v>
      </c>
      <c r="C54" s="178"/>
      <c r="D54" s="178"/>
      <c r="E54" s="178" t="str">
        <f>'将来負担比率（分子）の構造'!J$40</f>
        <v>H27</v>
      </c>
      <c r="F54" s="178"/>
      <c r="G54" s="178"/>
      <c r="H54" s="178" t="str">
        <f>'将来負担比率（分子）の構造'!K$40</f>
        <v>H28</v>
      </c>
      <c r="I54" s="178"/>
      <c r="J54" s="178"/>
      <c r="K54" s="178" t="str">
        <f>'将来負担比率（分子）の構造'!L$40</f>
        <v>H29</v>
      </c>
      <c r="L54" s="178"/>
      <c r="M54" s="178"/>
      <c r="N54" s="178" t="str">
        <f>'将来負担比率（分子）の構造'!M$40</f>
        <v>H30</v>
      </c>
      <c r="O54" s="178"/>
      <c r="P54" s="178"/>
    </row>
    <row r="55" spans="1:16" x14ac:dyDescent="0.15">
      <c r="A55" s="178"/>
      <c r="B55" s="178" t="s">
        <v>73</v>
      </c>
      <c r="C55" s="178"/>
      <c r="D55" s="178" t="s">
        <v>74</v>
      </c>
      <c r="E55" s="178" t="s">
        <v>73</v>
      </c>
      <c r="F55" s="178"/>
      <c r="G55" s="178" t="s">
        <v>74</v>
      </c>
      <c r="H55" s="178" t="s">
        <v>73</v>
      </c>
      <c r="I55" s="178"/>
      <c r="J55" s="178" t="s">
        <v>74</v>
      </c>
      <c r="K55" s="178" t="s">
        <v>73</v>
      </c>
      <c r="L55" s="178"/>
      <c r="M55" s="178" t="s">
        <v>74</v>
      </c>
      <c r="N55" s="178" t="s">
        <v>73</v>
      </c>
      <c r="O55" s="178"/>
      <c r="P55" s="178" t="s">
        <v>74</v>
      </c>
    </row>
    <row r="56" spans="1:16" x14ac:dyDescent="0.15">
      <c r="A56" s="178" t="s">
        <v>43</v>
      </c>
      <c r="B56" s="178"/>
      <c r="C56" s="178"/>
      <c r="D56" s="178">
        <f>'将来負担比率（分子）の構造'!I$52</f>
        <v>56366</v>
      </c>
      <c r="E56" s="178"/>
      <c r="F56" s="178"/>
      <c r="G56" s="178">
        <f>'将来負担比率（分子）の構造'!J$52</f>
        <v>55977</v>
      </c>
      <c r="H56" s="178"/>
      <c r="I56" s="178"/>
      <c r="J56" s="178">
        <f>'将来負担比率（分子）の構造'!K$52</f>
        <v>56571</v>
      </c>
      <c r="K56" s="178"/>
      <c r="L56" s="178"/>
      <c r="M56" s="178">
        <f>'将来負担比率（分子）の構造'!L$52</f>
        <v>54129</v>
      </c>
      <c r="N56" s="178"/>
      <c r="O56" s="178"/>
      <c r="P56" s="178">
        <f>'将来負担比率（分子）の構造'!M$52</f>
        <v>52338</v>
      </c>
    </row>
    <row r="57" spans="1:16" x14ac:dyDescent="0.15">
      <c r="A57" s="178" t="s">
        <v>42</v>
      </c>
      <c r="B57" s="178"/>
      <c r="C57" s="178"/>
      <c r="D57" s="178">
        <f>'将来負担比率（分子）の構造'!I$51</f>
        <v>1369</v>
      </c>
      <c r="E57" s="178"/>
      <c r="F57" s="178"/>
      <c r="G57" s="178">
        <f>'将来負担比率（分子）の構造'!J$51</f>
        <v>1320</v>
      </c>
      <c r="H57" s="178"/>
      <c r="I57" s="178"/>
      <c r="J57" s="178">
        <f>'将来負担比率（分子）の構造'!K$51</f>
        <v>1186</v>
      </c>
      <c r="K57" s="178"/>
      <c r="L57" s="178"/>
      <c r="M57" s="178">
        <f>'将来負担比率（分子）の構造'!L$51</f>
        <v>1107</v>
      </c>
      <c r="N57" s="178"/>
      <c r="O57" s="178"/>
      <c r="P57" s="178">
        <f>'将来負担比率（分子）の構造'!M$51</f>
        <v>950</v>
      </c>
    </row>
    <row r="58" spans="1:16" x14ac:dyDescent="0.15">
      <c r="A58" s="178" t="s">
        <v>41</v>
      </c>
      <c r="B58" s="178"/>
      <c r="C58" s="178"/>
      <c r="D58" s="178">
        <f>'将来負担比率（分子）の構造'!I$50</f>
        <v>17364</v>
      </c>
      <c r="E58" s="178"/>
      <c r="F58" s="178"/>
      <c r="G58" s="178">
        <f>'将来負担比率（分子）の構造'!J$50</f>
        <v>18799</v>
      </c>
      <c r="H58" s="178"/>
      <c r="I58" s="178"/>
      <c r="J58" s="178">
        <f>'将来負担比率（分子）の構造'!K$50</f>
        <v>19090</v>
      </c>
      <c r="K58" s="178"/>
      <c r="L58" s="178"/>
      <c r="M58" s="178">
        <f>'将来負担比率（分子）の構造'!L$50</f>
        <v>19277</v>
      </c>
      <c r="N58" s="178"/>
      <c r="O58" s="178"/>
      <c r="P58" s="178">
        <f>'将来負担比率（分子）の構造'!M$50</f>
        <v>18991</v>
      </c>
    </row>
    <row r="59" spans="1:16" x14ac:dyDescent="0.15">
      <c r="A59" s="178" t="s">
        <v>39</v>
      </c>
      <c r="B59" s="178" t="str">
        <f>'将来負担比率（分子）の構造'!I$49</f>
        <v>-</v>
      </c>
      <c r="C59" s="178"/>
      <c r="D59" s="178"/>
      <c r="E59" s="178" t="str">
        <f>'将来負担比率（分子）の構造'!J$49</f>
        <v>-</v>
      </c>
      <c r="F59" s="178"/>
      <c r="G59" s="178"/>
      <c r="H59" s="178" t="str">
        <f>'将来負担比率（分子）の構造'!K$49</f>
        <v>-</v>
      </c>
      <c r="I59" s="178"/>
      <c r="J59" s="178"/>
      <c r="K59" s="178" t="str">
        <f>'将来負担比率（分子）の構造'!L$49</f>
        <v>-</v>
      </c>
      <c r="L59" s="178"/>
      <c r="M59" s="178"/>
      <c r="N59" s="178" t="str">
        <f>'将来負担比率（分子）の構造'!M$49</f>
        <v>-</v>
      </c>
      <c r="O59" s="178"/>
      <c r="P59" s="178"/>
    </row>
    <row r="60" spans="1:16" x14ac:dyDescent="0.15">
      <c r="A60" s="178" t="s">
        <v>38</v>
      </c>
      <c r="B60" s="178" t="str">
        <f>'将来負担比率（分子）の構造'!I$48</f>
        <v>-</v>
      </c>
      <c r="C60" s="178"/>
      <c r="D60" s="178"/>
      <c r="E60" s="178" t="str">
        <f>'将来負担比率（分子）の構造'!J$48</f>
        <v>-</v>
      </c>
      <c r="F60" s="178"/>
      <c r="G60" s="178"/>
      <c r="H60" s="178" t="str">
        <f>'将来負担比率（分子）の構造'!K$48</f>
        <v>-</v>
      </c>
      <c r="I60" s="178"/>
      <c r="J60" s="178"/>
      <c r="K60" s="178" t="str">
        <f>'将来負担比率（分子）の構造'!L$48</f>
        <v>-</v>
      </c>
      <c r="L60" s="178"/>
      <c r="M60" s="178"/>
      <c r="N60" s="178" t="str">
        <f>'将来負担比率（分子）の構造'!M$48</f>
        <v>-</v>
      </c>
      <c r="O60" s="178"/>
      <c r="P60" s="178"/>
    </row>
    <row r="61" spans="1:16" x14ac:dyDescent="0.15">
      <c r="A61" s="178" t="s">
        <v>36</v>
      </c>
      <c r="B61" s="178" t="str">
        <f>'将来負担比率（分子）の構造'!I$46</f>
        <v>-</v>
      </c>
      <c r="C61" s="178"/>
      <c r="D61" s="178"/>
      <c r="E61" s="178" t="str">
        <f>'将来負担比率（分子）の構造'!J$46</f>
        <v>-</v>
      </c>
      <c r="F61" s="178"/>
      <c r="G61" s="178"/>
      <c r="H61" s="178" t="str">
        <f>'将来負担比率（分子）の構造'!K$46</f>
        <v>-</v>
      </c>
      <c r="I61" s="178"/>
      <c r="J61" s="178"/>
      <c r="K61" s="178" t="str">
        <f>'将来負担比率（分子）の構造'!L$46</f>
        <v>-</v>
      </c>
      <c r="L61" s="178"/>
      <c r="M61" s="178"/>
      <c r="N61" s="178" t="str">
        <f>'将来負担比率（分子）の構造'!M$46</f>
        <v>-</v>
      </c>
      <c r="O61" s="178"/>
      <c r="P61" s="178"/>
    </row>
    <row r="62" spans="1:16" x14ac:dyDescent="0.15">
      <c r="A62" s="178" t="s">
        <v>35</v>
      </c>
      <c r="B62" s="178">
        <f>'将来負担比率（分子）の構造'!I$45</f>
        <v>3041</v>
      </c>
      <c r="C62" s="178"/>
      <c r="D62" s="178"/>
      <c r="E62" s="178">
        <f>'将来負担比率（分子）の構造'!J$45</f>
        <v>2575</v>
      </c>
      <c r="F62" s="178"/>
      <c r="G62" s="178"/>
      <c r="H62" s="178">
        <f>'将来負担比率（分子）の構造'!K$45</f>
        <v>2375</v>
      </c>
      <c r="I62" s="178"/>
      <c r="J62" s="178"/>
      <c r="K62" s="178">
        <f>'将来負担比率（分子）の構造'!L$45</f>
        <v>2211</v>
      </c>
      <c r="L62" s="178"/>
      <c r="M62" s="178"/>
      <c r="N62" s="178">
        <f>'将来負担比率（分子）の構造'!M$45</f>
        <v>2148</v>
      </c>
      <c r="O62" s="178"/>
      <c r="P62" s="178"/>
    </row>
    <row r="63" spans="1:16" x14ac:dyDescent="0.15">
      <c r="A63" s="178" t="s">
        <v>34</v>
      </c>
      <c r="B63" s="178">
        <f>'将来負担比率（分子）の構造'!I$44</f>
        <v>499</v>
      </c>
      <c r="C63" s="178"/>
      <c r="D63" s="178"/>
      <c r="E63" s="178">
        <f>'将来負担比率（分子）の構造'!J$44</f>
        <v>939</v>
      </c>
      <c r="F63" s="178"/>
      <c r="G63" s="178"/>
      <c r="H63" s="178">
        <f>'将来負担比率（分子）の構造'!K$44</f>
        <v>857</v>
      </c>
      <c r="I63" s="178"/>
      <c r="J63" s="178"/>
      <c r="K63" s="178">
        <f>'将来負担比率（分子）の構造'!L$44</f>
        <v>799</v>
      </c>
      <c r="L63" s="178"/>
      <c r="M63" s="178"/>
      <c r="N63" s="178">
        <f>'将来負担比率（分子）の構造'!M$44</f>
        <v>926</v>
      </c>
      <c r="O63" s="178"/>
      <c r="P63" s="178"/>
    </row>
    <row r="64" spans="1:16" x14ac:dyDescent="0.15">
      <c r="A64" s="178" t="s">
        <v>33</v>
      </c>
      <c r="B64" s="178">
        <f>'将来負担比率（分子）の構造'!I$43</f>
        <v>23967</v>
      </c>
      <c r="C64" s="178"/>
      <c r="D64" s="178"/>
      <c r="E64" s="178">
        <f>'将来負担比率（分子）の構造'!J$43</f>
        <v>23112</v>
      </c>
      <c r="F64" s="178"/>
      <c r="G64" s="178"/>
      <c r="H64" s="178">
        <f>'将来負担比率（分子）の構造'!K$43</f>
        <v>21156</v>
      </c>
      <c r="I64" s="178"/>
      <c r="J64" s="178"/>
      <c r="K64" s="178">
        <f>'将来負担比率（分子）の構造'!L$43</f>
        <v>18677</v>
      </c>
      <c r="L64" s="178"/>
      <c r="M64" s="178"/>
      <c r="N64" s="178">
        <f>'将来負担比率（分子）の構造'!M$43</f>
        <v>16738</v>
      </c>
      <c r="O64" s="178"/>
      <c r="P64" s="178"/>
    </row>
    <row r="65" spans="1:16" x14ac:dyDescent="0.15">
      <c r="A65" s="178" t="s">
        <v>32</v>
      </c>
      <c r="B65" s="178">
        <f>'将来負担比率（分子）の構造'!I$42</f>
        <v>294</v>
      </c>
      <c r="C65" s="178"/>
      <c r="D65" s="178"/>
      <c r="E65" s="178">
        <f>'将来負担比率（分子）の構造'!J$42</f>
        <v>249</v>
      </c>
      <c r="F65" s="178"/>
      <c r="G65" s="178"/>
      <c r="H65" s="178">
        <f>'将来負担比率（分子）の構造'!K$42</f>
        <v>205</v>
      </c>
      <c r="I65" s="178"/>
      <c r="J65" s="178"/>
      <c r="K65" s="178">
        <f>'将来負担比率（分子）の構造'!L$42</f>
        <v>161</v>
      </c>
      <c r="L65" s="178"/>
      <c r="M65" s="178"/>
      <c r="N65" s="178">
        <f>'将来負担比率（分子）の構造'!M$42</f>
        <v>128</v>
      </c>
      <c r="O65" s="178"/>
      <c r="P65" s="178"/>
    </row>
    <row r="66" spans="1:16" x14ac:dyDescent="0.15">
      <c r="A66" s="178" t="s">
        <v>31</v>
      </c>
      <c r="B66" s="178">
        <f>'将来負担比率（分子）の構造'!I$41</f>
        <v>44133</v>
      </c>
      <c r="C66" s="178"/>
      <c r="D66" s="178"/>
      <c r="E66" s="178">
        <f>'将来負担比率（分子）の構造'!J$41</f>
        <v>44821</v>
      </c>
      <c r="F66" s="178"/>
      <c r="G66" s="178"/>
      <c r="H66" s="178">
        <f>'将来負担比率（分子）の構造'!K$41</f>
        <v>46400</v>
      </c>
      <c r="I66" s="178"/>
      <c r="J66" s="178"/>
      <c r="K66" s="178">
        <f>'将来負担比率（分子）の構造'!L$41</f>
        <v>44758</v>
      </c>
      <c r="L66" s="178"/>
      <c r="M66" s="178"/>
      <c r="N66" s="178">
        <f>'将来負担比率（分子）の構造'!M$41</f>
        <v>43493</v>
      </c>
      <c r="O66" s="178"/>
      <c r="P66" s="178"/>
    </row>
    <row r="67" spans="1:16" x14ac:dyDescent="0.15">
      <c r="A67" s="178" t="s">
        <v>75</v>
      </c>
      <c r="B67" s="178" t="e">
        <f>NA()</f>
        <v>#N/A</v>
      </c>
      <c r="C67" s="178">
        <f>IF(ISNUMBER('将来負担比率（分子）の構造'!I$53), IF('将来負担比率（分子）の構造'!I$53 &lt; 0, 0, '将来負担比率（分子）の構造'!I$53), NA())</f>
        <v>0</v>
      </c>
      <c r="D67" s="178" t="e">
        <f>NA()</f>
        <v>#N/A</v>
      </c>
      <c r="E67" s="178" t="e">
        <f>NA()</f>
        <v>#N/A</v>
      </c>
      <c r="F67" s="178">
        <f>IF(ISNUMBER('将来負担比率（分子）の構造'!J$53), IF('将来負担比率（分子）の構造'!J$53 &lt; 0, 0, '将来負担比率（分子）の構造'!J$53), NA())</f>
        <v>0</v>
      </c>
      <c r="G67" s="178" t="e">
        <f>NA()</f>
        <v>#N/A</v>
      </c>
      <c r="H67" s="178" t="e">
        <f>NA()</f>
        <v>#N/A</v>
      </c>
      <c r="I67" s="178">
        <f>IF(ISNUMBER('将来負担比率（分子）の構造'!K$53), IF('将来負担比率（分子）の構造'!K$53 &lt; 0, 0, '将来負担比率（分子）の構造'!K$53), NA())</f>
        <v>0</v>
      </c>
      <c r="J67" s="178" t="e">
        <f>NA()</f>
        <v>#N/A</v>
      </c>
      <c r="K67" s="178" t="e">
        <f>NA()</f>
        <v>#N/A</v>
      </c>
      <c r="L67" s="178">
        <f>IF(ISNUMBER('将来負担比率（分子）の構造'!L$53), IF('将来負担比率（分子）の構造'!L$53 &lt; 0, 0, '将来負担比率（分子）の構造'!L$53), NA())</f>
        <v>0</v>
      </c>
      <c r="M67" s="178" t="e">
        <f>NA()</f>
        <v>#N/A</v>
      </c>
      <c r="N67" s="178" t="e">
        <f>NA()</f>
        <v>#N/A</v>
      </c>
      <c r="O67" s="178">
        <f>IF(ISNUMBER('将来負担比率（分子）の構造'!M$53), IF('将来負担比率（分子）の構造'!M$53 &lt; 0, 0, '将来負担比率（分子）の構造'!M$53), NA())</f>
        <v>0</v>
      </c>
      <c r="P67" s="178" t="e">
        <f>NA()</f>
        <v>#N/A</v>
      </c>
    </row>
    <row r="70" spans="1:16" x14ac:dyDescent="0.15">
      <c r="A70" s="180" t="s">
        <v>76</v>
      </c>
      <c r="B70" s="180"/>
      <c r="C70" s="180"/>
      <c r="D70" s="180"/>
      <c r="E70" s="180"/>
      <c r="F70" s="180"/>
    </row>
    <row r="71" spans="1:16" x14ac:dyDescent="0.15">
      <c r="A71" s="181"/>
      <c r="B71" s="181" t="str">
        <f>基金残高に係る経年分析!F54</f>
        <v>H28</v>
      </c>
      <c r="C71" s="181" t="str">
        <f>基金残高に係る経年分析!G54</f>
        <v>H29</v>
      </c>
      <c r="D71" s="181" t="str">
        <f>基金残高に係る経年分析!H54</f>
        <v>H30</v>
      </c>
    </row>
    <row r="72" spans="1:16" x14ac:dyDescent="0.15">
      <c r="A72" s="181" t="s">
        <v>77</v>
      </c>
      <c r="B72" s="182">
        <f>基金残高に係る経年分析!F55</f>
        <v>5938</v>
      </c>
      <c r="C72" s="182">
        <f>基金残高に係る経年分析!G55</f>
        <v>3082</v>
      </c>
      <c r="D72" s="182">
        <f>基金残高に係る経年分析!H55</f>
        <v>3480</v>
      </c>
    </row>
    <row r="73" spans="1:16" x14ac:dyDescent="0.15">
      <c r="A73" s="181" t="s">
        <v>78</v>
      </c>
      <c r="B73" s="182">
        <f>基金残高に係る経年分析!F56</f>
        <v>6577</v>
      </c>
      <c r="C73" s="182">
        <f>基金残高に係る経年分析!G56</f>
        <v>6105</v>
      </c>
      <c r="D73" s="182">
        <f>基金残高に係る経年分析!H56</f>
        <v>5844</v>
      </c>
    </row>
    <row r="74" spans="1:16" x14ac:dyDescent="0.15">
      <c r="A74" s="181" t="s">
        <v>79</v>
      </c>
      <c r="B74" s="182">
        <f>基金残高に係る経年分析!F57</f>
        <v>11315</v>
      </c>
      <c r="C74" s="182">
        <f>基金残高に係る経年分析!G57</f>
        <v>13783</v>
      </c>
      <c r="D74" s="182">
        <f>基金残高に係る経年分析!H57</f>
        <v>13267</v>
      </c>
    </row>
  </sheetData>
  <sheetProtection algorithmName="SHA-512" hashValue="5shCc/iql+dxtu7TYVfirIf7CM78QCJrKqUhG5fe0TQ8Lu27MAJIO96CAJStBVEPHjRtOx2FWAiR4kK+JAw7dg==" saltValue="xkwNztJ3e8t30pn4+KoFug=="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3" customWidth="1"/>
    <col min="96" max="133" width="1.625" style="239" customWidth="1"/>
    <col min="134" max="143" width="1.625" style="223" customWidth="1"/>
    <col min="144" max="16384" width="0" style="223" hidden="1"/>
  </cols>
  <sheetData>
    <row r="1" spans="2:143" ht="22.5" customHeight="1" thickBot="1" x14ac:dyDescent="0.2">
      <c r="B1" s="220"/>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c r="AJ1" s="221"/>
      <c r="AK1" s="221"/>
      <c r="AL1" s="221"/>
      <c r="AM1" s="221"/>
      <c r="AN1" s="221"/>
      <c r="AO1" s="221"/>
      <c r="AP1" s="221"/>
      <c r="AQ1" s="221"/>
      <c r="AR1" s="221"/>
      <c r="AS1" s="221"/>
      <c r="AT1" s="221"/>
      <c r="AU1" s="221"/>
      <c r="AV1" s="221"/>
      <c r="AW1" s="221"/>
      <c r="AX1" s="221"/>
      <c r="AY1" s="221"/>
      <c r="AZ1" s="221"/>
      <c r="BA1" s="221"/>
      <c r="BB1" s="221"/>
      <c r="BC1" s="221"/>
      <c r="BD1" s="221"/>
      <c r="BE1" s="221"/>
      <c r="BF1" s="221"/>
      <c r="BG1" s="221"/>
      <c r="BH1" s="221"/>
      <c r="BI1" s="221"/>
      <c r="BJ1" s="221"/>
      <c r="BK1" s="221"/>
      <c r="BL1" s="221"/>
      <c r="BM1" s="221"/>
      <c r="BN1" s="221"/>
      <c r="BO1" s="221"/>
      <c r="BP1" s="221"/>
      <c r="BQ1" s="221"/>
      <c r="BR1" s="221"/>
      <c r="BS1" s="221"/>
      <c r="BT1" s="221"/>
      <c r="BU1" s="221"/>
      <c r="BV1" s="221"/>
      <c r="BW1" s="221"/>
      <c r="BX1" s="221"/>
      <c r="BY1" s="221"/>
      <c r="BZ1" s="221"/>
      <c r="CA1" s="221"/>
      <c r="CB1" s="221"/>
      <c r="CC1" s="221"/>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618" t="s">
        <v>212</v>
      </c>
      <c r="DI1" s="619"/>
      <c r="DJ1" s="619"/>
      <c r="DK1" s="619"/>
      <c r="DL1" s="619"/>
      <c r="DM1" s="619"/>
      <c r="DN1" s="620"/>
      <c r="DO1" s="223"/>
      <c r="DP1" s="618" t="s">
        <v>213</v>
      </c>
      <c r="DQ1" s="619"/>
      <c r="DR1" s="619"/>
      <c r="DS1" s="619"/>
      <c r="DT1" s="619"/>
      <c r="DU1" s="619"/>
      <c r="DV1" s="619"/>
      <c r="DW1" s="619"/>
      <c r="DX1" s="619"/>
      <c r="DY1" s="619"/>
      <c r="DZ1" s="619"/>
      <c r="EA1" s="619"/>
      <c r="EB1" s="619"/>
      <c r="EC1" s="620"/>
      <c r="ED1" s="221"/>
      <c r="EE1" s="221"/>
      <c r="EF1" s="221"/>
      <c r="EG1" s="221"/>
      <c r="EH1" s="221"/>
      <c r="EI1" s="221"/>
      <c r="EJ1" s="221"/>
      <c r="EK1" s="221"/>
      <c r="EL1" s="221"/>
      <c r="EM1" s="221"/>
    </row>
    <row r="2" spans="2:143" ht="22.5" customHeight="1" x14ac:dyDescent="0.15">
      <c r="B2" s="224" t="s">
        <v>214</v>
      </c>
      <c r="R2" s="225"/>
      <c r="S2" s="225"/>
      <c r="T2" s="225"/>
      <c r="U2" s="225"/>
      <c r="V2" s="225"/>
      <c r="W2" s="225"/>
      <c r="X2" s="225"/>
      <c r="Y2" s="225"/>
      <c r="Z2" s="225"/>
      <c r="AA2" s="225"/>
      <c r="AB2" s="225"/>
      <c r="AC2" s="225"/>
      <c r="AE2" s="226"/>
      <c r="AF2" s="226"/>
      <c r="AG2" s="226"/>
      <c r="AH2" s="226"/>
      <c r="AI2" s="226"/>
      <c r="AJ2" s="225"/>
      <c r="AK2" s="225"/>
      <c r="AL2" s="225"/>
      <c r="AM2" s="225"/>
      <c r="AN2" s="225"/>
      <c r="AO2" s="225"/>
      <c r="AP2" s="225"/>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222"/>
      <c r="DK2" s="222"/>
      <c r="DL2" s="222"/>
      <c r="DM2" s="222"/>
      <c r="DN2" s="222"/>
      <c r="DO2" s="222"/>
      <c r="DP2" s="222"/>
      <c r="DQ2" s="222"/>
      <c r="DR2" s="222"/>
      <c r="DS2" s="222"/>
      <c r="DT2" s="222"/>
      <c r="DU2" s="222"/>
      <c r="DV2" s="222"/>
      <c r="DW2" s="222"/>
      <c r="DX2" s="222"/>
      <c r="DY2" s="222"/>
      <c r="DZ2" s="222"/>
      <c r="EA2" s="222"/>
      <c r="EB2" s="222"/>
      <c r="EC2" s="222"/>
    </row>
    <row r="3" spans="2:143" ht="11.25" customHeight="1" x14ac:dyDescent="0.15">
      <c r="B3" s="621" t="s">
        <v>215</v>
      </c>
      <c r="C3" s="622"/>
      <c r="D3" s="622"/>
      <c r="E3" s="622"/>
      <c r="F3" s="622"/>
      <c r="G3" s="622"/>
      <c r="H3" s="622"/>
      <c r="I3" s="622"/>
      <c r="J3" s="622"/>
      <c r="K3" s="622"/>
      <c r="L3" s="622"/>
      <c r="M3" s="622"/>
      <c r="N3" s="622"/>
      <c r="O3" s="622"/>
      <c r="P3" s="622"/>
      <c r="Q3" s="622"/>
      <c r="R3" s="622"/>
      <c r="S3" s="622"/>
      <c r="T3" s="622"/>
      <c r="U3" s="622"/>
      <c r="V3" s="622"/>
      <c r="W3" s="622"/>
      <c r="X3" s="622"/>
      <c r="Y3" s="622"/>
      <c r="Z3" s="622"/>
      <c r="AA3" s="622"/>
      <c r="AB3" s="622"/>
      <c r="AC3" s="622"/>
      <c r="AD3" s="622"/>
      <c r="AE3" s="622"/>
      <c r="AF3" s="622"/>
      <c r="AG3" s="622"/>
      <c r="AH3" s="622"/>
      <c r="AI3" s="622"/>
      <c r="AJ3" s="622"/>
      <c r="AK3" s="622"/>
      <c r="AL3" s="622"/>
      <c r="AM3" s="622"/>
      <c r="AN3" s="622"/>
      <c r="AO3" s="622"/>
      <c r="AP3" s="621" t="s">
        <v>216</v>
      </c>
      <c r="AQ3" s="622"/>
      <c r="AR3" s="622"/>
      <c r="AS3" s="622"/>
      <c r="AT3" s="622"/>
      <c r="AU3" s="622"/>
      <c r="AV3" s="622"/>
      <c r="AW3" s="622"/>
      <c r="AX3" s="622"/>
      <c r="AY3" s="622"/>
      <c r="AZ3" s="622"/>
      <c r="BA3" s="622"/>
      <c r="BB3" s="622"/>
      <c r="BC3" s="622"/>
      <c r="BD3" s="622"/>
      <c r="BE3" s="622"/>
      <c r="BF3" s="622"/>
      <c r="BG3" s="622"/>
      <c r="BH3" s="622"/>
      <c r="BI3" s="622"/>
      <c r="BJ3" s="622"/>
      <c r="BK3" s="622"/>
      <c r="BL3" s="622"/>
      <c r="BM3" s="622"/>
      <c r="BN3" s="622"/>
      <c r="BO3" s="622"/>
      <c r="BP3" s="622"/>
      <c r="BQ3" s="622"/>
      <c r="BR3" s="622"/>
      <c r="BS3" s="622"/>
      <c r="BT3" s="622"/>
      <c r="BU3" s="622"/>
      <c r="BV3" s="622"/>
      <c r="BW3" s="622"/>
      <c r="BX3" s="622"/>
      <c r="BY3" s="622"/>
      <c r="BZ3" s="622"/>
      <c r="CA3" s="622"/>
      <c r="CB3" s="623"/>
      <c r="CD3" s="624" t="s">
        <v>217</v>
      </c>
      <c r="CE3" s="625"/>
      <c r="CF3" s="625"/>
      <c r="CG3" s="625"/>
      <c r="CH3" s="625"/>
      <c r="CI3" s="625"/>
      <c r="CJ3" s="625"/>
      <c r="CK3" s="625"/>
      <c r="CL3" s="625"/>
      <c r="CM3" s="625"/>
      <c r="CN3" s="625"/>
      <c r="CO3" s="625"/>
      <c r="CP3" s="625"/>
      <c r="CQ3" s="625"/>
      <c r="CR3" s="625"/>
      <c r="CS3" s="625"/>
      <c r="CT3" s="625"/>
      <c r="CU3" s="625"/>
      <c r="CV3" s="625"/>
      <c r="CW3" s="625"/>
      <c r="CX3" s="625"/>
      <c r="CY3" s="625"/>
      <c r="CZ3" s="625"/>
      <c r="DA3" s="625"/>
      <c r="DB3" s="625"/>
      <c r="DC3" s="625"/>
      <c r="DD3" s="625"/>
      <c r="DE3" s="625"/>
      <c r="DF3" s="625"/>
      <c r="DG3" s="625"/>
      <c r="DH3" s="625"/>
      <c r="DI3" s="625"/>
      <c r="DJ3" s="625"/>
      <c r="DK3" s="625"/>
      <c r="DL3" s="625"/>
      <c r="DM3" s="625"/>
      <c r="DN3" s="625"/>
      <c r="DO3" s="625"/>
      <c r="DP3" s="625"/>
      <c r="DQ3" s="625"/>
      <c r="DR3" s="625"/>
      <c r="DS3" s="625"/>
      <c r="DT3" s="625"/>
      <c r="DU3" s="625"/>
      <c r="DV3" s="625"/>
      <c r="DW3" s="625"/>
      <c r="DX3" s="625"/>
      <c r="DY3" s="625"/>
      <c r="DZ3" s="625"/>
      <c r="EA3" s="625"/>
      <c r="EB3" s="625"/>
      <c r="EC3" s="626"/>
    </row>
    <row r="4" spans="2:143" ht="11.25" customHeight="1" x14ac:dyDescent="0.15">
      <c r="B4" s="621" t="s">
        <v>1</v>
      </c>
      <c r="C4" s="622"/>
      <c r="D4" s="622"/>
      <c r="E4" s="622"/>
      <c r="F4" s="622"/>
      <c r="G4" s="622"/>
      <c r="H4" s="622"/>
      <c r="I4" s="622"/>
      <c r="J4" s="622"/>
      <c r="K4" s="622"/>
      <c r="L4" s="622"/>
      <c r="M4" s="622"/>
      <c r="N4" s="622"/>
      <c r="O4" s="622"/>
      <c r="P4" s="622"/>
      <c r="Q4" s="623"/>
      <c r="R4" s="621" t="s">
        <v>218</v>
      </c>
      <c r="S4" s="622"/>
      <c r="T4" s="622"/>
      <c r="U4" s="622"/>
      <c r="V4" s="622"/>
      <c r="W4" s="622"/>
      <c r="X4" s="622"/>
      <c r="Y4" s="623"/>
      <c r="Z4" s="621" t="s">
        <v>219</v>
      </c>
      <c r="AA4" s="622"/>
      <c r="AB4" s="622"/>
      <c r="AC4" s="623"/>
      <c r="AD4" s="621" t="s">
        <v>220</v>
      </c>
      <c r="AE4" s="622"/>
      <c r="AF4" s="622"/>
      <c r="AG4" s="622"/>
      <c r="AH4" s="622"/>
      <c r="AI4" s="622"/>
      <c r="AJ4" s="622"/>
      <c r="AK4" s="623"/>
      <c r="AL4" s="621" t="s">
        <v>219</v>
      </c>
      <c r="AM4" s="622"/>
      <c r="AN4" s="622"/>
      <c r="AO4" s="623"/>
      <c r="AP4" s="627" t="s">
        <v>221</v>
      </c>
      <c r="AQ4" s="627"/>
      <c r="AR4" s="627"/>
      <c r="AS4" s="627"/>
      <c r="AT4" s="627"/>
      <c r="AU4" s="627"/>
      <c r="AV4" s="627"/>
      <c r="AW4" s="627"/>
      <c r="AX4" s="627"/>
      <c r="AY4" s="627"/>
      <c r="AZ4" s="627"/>
      <c r="BA4" s="627"/>
      <c r="BB4" s="627"/>
      <c r="BC4" s="627"/>
      <c r="BD4" s="627"/>
      <c r="BE4" s="627"/>
      <c r="BF4" s="627"/>
      <c r="BG4" s="627" t="s">
        <v>222</v>
      </c>
      <c r="BH4" s="627"/>
      <c r="BI4" s="627"/>
      <c r="BJ4" s="627"/>
      <c r="BK4" s="627"/>
      <c r="BL4" s="627"/>
      <c r="BM4" s="627"/>
      <c r="BN4" s="627"/>
      <c r="BO4" s="627" t="s">
        <v>219</v>
      </c>
      <c r="BP4" s="627"/>
      <c r="BQ4" s="627"/>
      <c r="BR4" s="627"/>
      <c r="BS4" s="627" t="s">
        <v>223</v>
      </c>
      <c r="BT4" s="627"/>
      <c r="BU4" s="627"/>
      <c r="BV4" s="627"/>
      <c r="BW4" s="627"/>
      <c r="BX4" s="627"/>
      <c r="BY4" s="627"/>
      <c r="BZ4" s="627"/>
      <c r="CA4" s="627"/>
      <c r="CB4" s="627"/>
      <c r="CD4" s="624" t="s">
        <v>224</v>
      </c>
      <c r="CE4" s="625"/>
      <c r="CF4" s="625"/>
      <c r="CG4" s="625"/>
      <c r="CH4" s="625"/>
      <c r="CI4" s="625"/>
      <c r="CJ4" s="625"/>
      <c r="CK4" s="625"/>
      <c r="CL4" s="625"/>
      <c r="CM4" s="625"/>
      <c r="CN4" s="625"/>
      <c r="CO4" s="625"/>
      <c r="CP4" s="625"/>
      <c r="CQ4" s="625"/>
      <c r="CR4" s="625"/>
      <c r="CS4" s="625"/>
      <c r="CT4" s="625"/>
      <c r="CU4" s="625"/>
      <c r="CV4" s="625"/>
      <c r="CW4" s="625"/>
      <c r="CX4" s="625"/>
      <c r="CY4" s="625"/>
      <c r="CZ4" s="625"/>
      <c r="DA4" s="625"/>
      <c r="DB4" s="625"/>
      <c r="DC4" s="625"/>
      <c r="DD4" s="625"/>
      <c r="DE4" s="625"/>
      <c r="DF4" s="625"/>
      <c r="DG4" s="625"/>
      <c r="DH4" s="625"/>
      <c r="DI4" s="625"/>
      <c r="DJ4" s="625"/>
      <c r="DK4" s="625"/>
      <c r="DL4" s="625"/>
      <c r="DM4" s="625"/>
      <c r="DN4" s="625"/>
      <c r="DO4" s="625"/>
      <c r="DP4" s="625"/>
      <c r="DQ4" s="625"/>
      <c r="DR4" s="625"/>
      <c r="DS4" s="625"/>
      <c r="DT4" s="625"/>
      <c r="DU4" s="625"/>
      <c r="DV4" s="625"/>
      <c r="DW4" s="625"/>
      <c r="DX4" s="625"/>
      <c r="DY4" s="625"/>
      <c r="DZ4" s="625"/>
      <c r="EA4" s="625"/>
      <c r="EB4" s="625"/>
      <c r="EC4" s="626"/>
    </row>
    <row r="5" spans="2:143" s="227" customFormat="1" ht="11.25" customHeight="1" x14ac:dyDescent="0.15">
      <c r="B5" s="628" t="s">
        <v>225</v>
      </c>
      <c r="C5" s="629"/>
      <c r="D5" s="629"/>
      <c r="E5" s="629"/>
      <c r="F5" s="629"/>
      <c r="G5" s="629"/>
      <c r="H5" s="629"/>
      <c r="I5" s="629"/>
      <c r="J5" s="629"/>
      <c r="K5" s="629"/>
      <c r="L5" s="629"/>
      <c r="M5" s="629"/>
      <c r="N5" s="629"/>
      <c r="O5" s="629"/>
      <c r="P5" s="629"/>
      <c r="Q5" s="630"/>
      <c r="R5" s="631">
        <v>6767481</v>
      </c>
      <c r="S5" s="632"/>
      <c r="T5" s="632"/>
      <c r="U5" s="632"/>
      <c r="V5" s="632"/>
      <c r="W5" s="632"/>
      <c r="X5" s="632"/>
      <c r="Y5" s="633"/>
      <c r="Z5" s="634">
        <v>18.899999999999999</v>
      </c>
      <c r="AA5" s="634"/>
      <c r="AB5" s="634"/>
      <c r="AC5" s="634"/>
      <c r="AD5" s="635">
        <v>6767481</v>
      </c>
      <c r="AE5" s="635"/>
      <c r="AF5" s="635"/>
      <c r="AG5" s="635"/>
      <c r="AH5" s="635"/>
      <c r="AI5" s="635"/>
      <c r="AJ5" s="635"/>
      <c r="AK5" s="635"/>
      <c r="AL5" s="636">
        <v>33.1</v>
      </c>
      <c r="AM5" s="637"/>
      <c r="AN5" s="637"/>
      <c r="AO5" s="638"/>
      <c r="AP5" s="628" t="s">
        <v>226</v>
      </c>
      <c r="AQ5" s="629"/>
      <c r="AR5" s="629"/>
      <c r="AS5" s="629"/>
      <c r="AT5" s="629"/>
      <c r="AU5" s="629"/>
      <c r="AV5" s="629"/>
      <c r="AW5" s="629"/>
      <c r="AX5" s="629"/>
      <c r="AY5" s="629"/>
      <c r="AZ5" s="629"/>
      <c r="BA5" s="629"/>
      <c r="BB5" s="629"/>
      <c r="BC5" s="629"/>
      <c r="BD5" s="629"/>
      <c r="BE5" s="629"/>
      <c r="BF5" s="630"/>
      <c r="BG5" s="642">
        <v>6756660</v>
      </c>
      <c r="BH5" s="643"/>
      <c r="BI5" s="643"/>
      <c r="BJ5" s="643"/>
      <c r="BK5" s="643"/>
      <c r="BL5" s="643"/>
      <c r="BM5" s="643"/>
      <c r="BN5" s="644"/>
      <c r="BO5" s="645">
        <v>99.8</v>
      </c>
      <c r="BP5" s="645"/>
      <c r="BQ5" s="645"/>
      <c r="BR5" s="645"/>
      <c r="BS5" s="646">
        <v>212781</v>
      </c>
      <c r="BT5" s="646"/>
      <c r="BU5" s="646"/>
      <c r="BV5" s="646"/>
      <c r="BW5" s="646"/>
      <c r="BX5" s="646"/>
      <c r="BY5" s="646"/>
      <c r="BZ5" s="646"/>
      <c r="CA5" s="646"/>
      <c r="CB5" s="650"/>
      <c r="CD5" s="624" t="s">
        <v>221</v>
      </c>
      <c r="CE5" s="625"/>
      <c r="CF5" s="625"/>
      <c r="CG5" s="625"/>
      <c r="CH5" s="625"/>
      <c r="CI5" s="625"/>
      <c r="CJ5" s="625"/>
      <c r="CK5" s="625"/>
      <c r="CL5" s="625"/>
      <c r="CM5" s="625"/>
      <c r="CN5" s="625"/>
      <c r="CO5" s="625"/>
      <c r="CP5" s="625"/>
      <c r="CQ5" s="626"/>
      <c r="CR5" s="624" t="s">
        <v>227</v>
      </c>
      <c r="CS5" s="625"/>
      <c r="CT5" s="625"/>
      <c r="CU5" s="625"/>
      <c r="CV5" s="625"/>
      <c r="CW5" s="625"/>
      <c r="CX5" s="625"/>
      <c r="CY5" s="626"/>
      <c r="CZ5" s="624" t="s">
        <v>219</v>
      </c>
      <c r="DA5" s="625"/>
      <c r="DB5" s="625"/>
      <c r="DC5" s="626"/>
      <c r="DD5" s="624" t="s">
        <v>228</v>
      </c>
      <c r="DE5" s="625"/>
      <c r="DF5" s="625"/>
      <c r="DG5" s="625"/>
      <c r="DH5" s="625"/>
      <c r="DI5" s="625"/>
      <c r="DJ5" s="625"/>
      <c r="DK5" s="625"/>
      <c r="DL5" s="625"/>
      <c r="DM5" s="625"/>
      <c r="DN5" s="625"/>
      <c r="DO5" s="625"/>
      <c r="DP5" s="626"/>
      <c r="DQ5" s="624" t="s">
        <v>229</v>
      </c>
      <c r="DR5" s="625"/>
      <c r="DS5" s="625"/>
      <c r="DT5" s="625"/>
      <c r="DU5" s="625"/>
      <c r="DV5" s="625"/>
      <c r="DW5" s="625"/>
      <c r="DX5" s="625"/>
      <c r="DY5" s="625"/>
      <c r="DZ5" s="625"/>
      <c r="EA5" s="625"/>
      <c r="EB5" s="625"/>
      <c r="EC5" s="626"/>
    </row>
    <row r="6" spans="2:143" ht="11.25" customHeight="1" x14ac:dyDescent="0.15">
      <c r="B6" s="639" t="s">
        <v>230</v>
      </c>
      <c r="C6" s="640"/>
      <c r="D6" s="640"/>
      <c r="E6" s="640"/>
      <c r="F6" s="640"/>
      <c r="G6" s="640"/>
      <c r="H6" s="640"/>
      <c r="I6" s="640"/>
      <c r="J6" s="640"/>
      <c r="K6" s="640"/>
      <c r="L6" s="640"/>
      <c r="M6" s="640"/>
      <c r="N6" s="640"/>
      <c r="O6" s="640"/>
      <c r="P6" s="640"/>
      <c r="Q6" s="641"/>
      <c r="R6" s="642">
        <v>383229</v>
      </c>
      <c r="S6" s="643"/>
      <c r="T6" s="643"/>
      <c r="U6" s="643"/>
      <c r="V6" s="643"/>
      <c r="W6" s="643"/>
      <c r="X6" s="643"/>
      <c r="Y6" s="644"/>
      <c r="Z6" s="645">
        <v>1.1000000000000001</v>
      </c>
      <c r="AA6" s="645"/>
      <c r="AB6" s="645"/>
      <c r="AC6" s="645"/>
      <c r="AD6" s="646">
        <v>383229</v>
      </c>
      <c r="AE6" s="646"/>
      <c r="AF6" s="646"/>
      <c r="AG6" s="646"/>
      <c r="AH6" s="646"/>
      <c r="AI6" s="646"/>
      <c r="AJ6" s="646"/>
      <c r="AK6" s="646"/>
      <c r="AL6" s="647">
        <v>1.9</v>
      </c>
      <c r="AM6" s="648"/>
      <c r="AN6" s="648"/>
      <c r="AO6" s="649"/>
      <c r="AP6" s="639" t="s">
        <v>231</v>
      </c>
      <c r="AQ6" s="640"/>
      <c r="AR6" s="640"/>
      <c r="AS6" s="640"/>
      <c r="AT6" s="640"/>
      <c r="AU6" s="640"/>
      <c r="AV6" s="640"/>
      <c r="AW6" s="640"/>
      <c r="AX6" s="640"/>
      <c r="AY6" s="640"/>
      <c r="AZ6" s="640"/>
      <c r="BA6" s="640"/>
      <c r="BB6" s="640"/>
      <c r="BC6" s="640"/>
      <c r="BD6" s="640"/>
      <c r="BE6" s="640"/>
      <c r="BF6" s="641"/>
      <c r="BG6" s="642">
        <v>6756660</v>
      </c>
      <c r="BH6" s="643"/>
      <c r="BI6" s="643"/>
      <c r="BJ6" s="643"/>
      <c r="BK6" s="643"/>
      <c r="BL6" s="643"/>
      <c r="BM6" s="643"/>
      <c r="BN6" s="644"/>
      <c r="BO6" s="645">
        <v>99.8</v>
      </c>
      <c r="BP6" s="645"/>
      <c r="BQ6" s="645"/>
      <c r="BR6" s="645"/>
      <c r="BS6" s="646">
        <v>212781</v>
      </c>
      <c r="BT6" s="646"/>
      <c r="BU6" s="646"/>
      <c r="BV6" s="646"/>
      <c r="BW6" s="646"/>
      <c r="BX6" s="646"/>
      <c r="BY6" s="646"/>
      <c r="BZ6" s="646"/>
      <c r="CA6" s="646"/>
      <c r="CB6" s="650"/>
      <c r="CD6" s="653" t="s">
        <v>232</v>
      </c>
      <c r="CE6" s="654"/>
      <c r="CF6" s="654"/>
      <c r="CG6" s="654"/>
      <c r="CH6" s="654"/>
      <c r="CI6" s="654"/>
      <c r="CJ6" s="654"/>
      <c r="CK6" s="654"/>
      <c r="CL6" s="654"/>
      <c r="CM6" s="654"/>
      <c r="CN6" s="654"/>
      <c r="CO6" s="654"/>
      <c r="CP6" s="654"/>
      <c r="CQ6" s="655"/>
      <c r="CR6" s="642">
        <v>236908</v>
      </c>
      <c r="CS6" s="643"/>
      <c r="CT6" s="643"/>
      <c r="CU6" s="643"/>
      <c r="CV6" s="643"/>
      <c r="CW6" s="643"/>
      <c r="CX6" s="643"/>
      <c r="CY6" s="644"/>
      <c r="CZ6" s="636">
        <v>0.7</v>
      </c>
      <c r="DA6" s="637"/>
      <c r="DB6" s="637"/>
      <c r="DC6" s="656"/>
      <c r="DD6" s="651" t="s">
        <v>233</v>
      </c>
      <c r="DE6" s="643"/>
      <c r="DF6" s="643"/>
      <c r="DG6" s="643"/>
      <c r="DH6" s="643"/>
      <c r="DI6" s="643"/>
      <c r="DJ6" s="643"/>
      <c r="DK6" s="643"/>
      <c r="DL6" s="643"/>
      <c r="DM6" s="643"/>
      <c r="DN6" s="643"/>
      <c r="DO6" s="643"/>
      <c r="DP6" s="644"/>
      <c r="DQ6" s="651">
        <v>236428</v>
      </c>
      <c r="DR6" s="643"/>
      <c r="DS6" s="643"/>
      <c r="DT6" s="643"/>
      <c r="DU6" s="643"/>
      <c r="DV6" s="643"/>
      <c r="DW6" s="643"/>
      <c r="DX6" s="643"/>
      <c r="DY6" s="643"/>
      <c r="DZ6" s="643"/>
      <c r="EA6" s="643"/>
      <c r="EB6" s="643"/>
      <c r="EC6" s="652"/>
    </row>
    <row r="7" spans="2:143" ht="11.25" customHeight="1" x14ac:dyDescent="0.15">
      <c r="B7" s="639" t="s">
        <v>234</v>
      </c>
      <c r="C7" s="640"/>
      <c r="D7" s="640"/>
      <c r="E7" s="640"/>
      <c r="F7" s="640"/>
      <c r="G7" s="640"/>
      <c r="H7" s="640"/>
      <c r="I7" s="640"/>
      <c r="J7" s="640"/>
      <c r="K7" s="640"/>
      <c r="L7" s="640"/>
      <c r="M7" s="640"/>
      <c r="N7" s="640"/>
      <c r="O7" s="640"/>
      <c r="P7" s="640"/>
      <c r="Q7" s="641"/>
      <c r="R7" s="642">
        <v>11739</v>
      </c>
      <c r="S7" s="643"/>
      <c r="T7" s="643"/>
      <c r="U7" s="643"/>
      <c r="V7" s="643"/>
      <c r="W7" s="643"/>
      <c r="X7" s="643"/>
      <c r="Y7" s="644"/>
      <c r="Z7" s="645">
        <v>0</v>
      </c>
      <c r="AA7" s="645"/>
      <c r="AB7" s="645"/>
      <c r="AC7" s="645"/>
      <c r="AD7" s="646">
        <v>11739</v>
      </c>
      <c r="AE7" s="646"/>
      <c r="AF7" s="646"/>
      <c r="AG7" s="646"/>
      <c r="AH7" s="646"/>
      <c r="AI7" s="646"/>
      <c r="AJ7" s="646"/>
      <c r="AK7" s="646"/>
      <c r="AL7" s="647">
        <v>0.1</v>
      </c>
      <c r="AM7" s="648"/>
      <c r="AN7" s="648"/>
      <c r="AO7" s="649"/>
      <c r="AP7" s="639" t="s">
        <v>235</v>
      </c>
      <c r="AQ7" s="640"/>
      <c r="AR7" s="640"/>
      <c r="AS7" s="640"/>
      <c r="AT7" s="640"/>
      <c r="AU7" s="640"/>
      <c r="AV7" s="640"/>
      <c r="AW7" s="640"/>
      <c r="AX7" s="640"/>
      <c r="AY7" s="640"/>
      <c r="AZ7" s="640"/>
      <c r="BA7" s="640"/>
      <c r="BB7" s="640"/>
      <c r="BC7" s="640"/>
      <c r="BD7" s="640"/>
      <c r="BE7" s="640"/>
      <c r="BF7" s="641"/>
      <c r="BG7" s="642">
        <v>2718414</v>
      </c>
      <c r="BH7" s="643"/>
      <c r="BI7" s="643"/>
      <c r="BJ7" s="643"/>
      <c r="BK7" s="643"/>
      <c r="BL7" s="643"/>
      <c r="BM7" s="643"/>
      <c r="BN7" s="644"/>
      <c r="BO7" s="645">
        <v>40.200000000000003</v>
      </c>
      <c r="BP7" s="645"/>
      <c r="BQ7" s="645"/>
      <c r="BR7" s="645"/>
      <c r="BS7" s="646">
        <v>86761</v>
      </c>
      <c r="BT7" s="646"/>
      <c r="BU7" s="646"/>
      <c r="BV7" s="646"/>
      <c r="BW7" s="646"/>
      <c r="BX7" s="646"/>
      <c r="BY7" s="646"/>
      <c r="BZ7" s="646"/>
      <c r="CA7" s="646"/>
      <c r="CB7" s="650"/>
      <c r="CD7" s="657" t="s">
        <v>236</v>
      </c>
      <c r="CE7" s="658"/>
      <c r="CF7" s="658"/>
      <c r="CG7" s="658"/>
      <c r="CH7" s="658"/>
      <c r="CI7" s="658"/>
      <c r="CJ7" s="658"/>
      <c r="CK7" s="658"/>
      <c r="CL7" s="658"/>
      <c r="CM7" s="658"/>
      <c r="CN7" s="658"/>
      <c r="CO7" s="658"/>
      <c r="CP7" s="658"/>
      <c r="CQ7" s="659"/>
      <c r="CR7" s="642">
        <v>4010378</v>
      </c>
      <c r="CS7" s="643"/>
      <c r="CT7" s="643"/>
      <c r="CU7" s="643"/>
      <c r="CV7" s="643"/>
      <c r="CW7" s="643"/>
      <c r="CX7" s="643"/>
      <c r="CY7" s="644"/>
      <c r="CZ7" s="645">
        <v>12</v>
      </c>
      <c r="DA7" s="645"/>
      <c r="DB7" s="645"/>
      <c r="DC7" s="645"/>
      <c r="DD7" s="651">
        <v>179244</v>
      </c>
      <c r="DE7" s="643"/>
      <c r="DF7" s="643"/>
      <c r="DG7" s="643"/>
      <c r="DH7" s="643"/>
      <c r="DI7" s="643"/>
      <c r="DJ7" s="643"/>
      <c r="DK7" s="643"/>
      <c r="DL7" s="643"/>
      <c r="DM7" s="643"/>
      <c r="DN7" s="643"/>
      <c r="DO7" s="643"/>
      <c r="DP7" s="644"/>
      <c r="DQ7" s="651">
        <v>3100168</v>
      </c>
      <c r="DR7" s="643"/>
      <c r="DS7" s="643"/>
      <c r="DT7" s="643"/>
      <c r="DU7" s="643"/>
      <c r="DV7" s="643"/>
      <c r="DW7" s="643"/>
      <c r="DX7" s="643"/>
      <c r="DY7" s="643"/>
      <c r="DZ7" s="643"/>
      <c r="EA7" s="643"/>
      <c r="EB7" s="643"/>
      <c r="EC7" s="652"/>
    </row>
    <row r="8" spans="2:143" ht="11.25" customHeight="1" x14ac:dyDescent="0.15">
      <c r="B8" s="639" t="s">
        <v>237</v>
      </c>
      <c r="C8" s="640"/>
      <c r="D8" s="640"/>
      <c r="E8" s="640"/>
      <c r="F8" s="640"/>
      <c r="G8" s="640"/>
      <c r="H8" s="640"/>
      <c r="I8" s="640"/>
      <c r="J8" s="640"/>
      <c r="K8" s="640"/>
      <c r="L8" s="640"/>
      <c r="M8" s="640"/>
      <c r="N8" s="640"/>
      <c r="O8" s="640"/>
      <c r="P8" s="640"/>
      <c r="Q8" s="641"/>
      <c r="R8" s="642">
        <v>26246</v>
      </c>
      <c r="S8" s="643"/>
      <c r="T8" s="643"/>
      <c r="U8" s="643"/>
      <c r="V8" s="643"/>
      <c r="W8" s="643"/>
      <c r="X8" s="643"/>
      <c r="Y8" s="644"/>
      <c r="Z8" s="645">
        <v>0.1</v>
      </c>
      <c r="AA8" s="645"/>
      <c r="AB8" s="645"/>
      <c r="AC8" s="645"/>
      <c r="AD8" s="646">
        <v>26246</v>
      </c>
      <c r="AE8" s="646"/>
      <c r="AF8" s="646"/>
      <c r="AG8" s="646"/>
      <c r="AH8" s="646"/>
      <c r="AI8" s="646"/>
      <c r="AJ8" s="646"/>
      <c r="AK8" s="646"/>
      <c r="AL8" s="647">
        <v>0.1</v>
      </c>
      <c r="AM8" s="648"/>
      <c r="AN8" s="648"/>
      <c r="AO8" s="649"/>
      <c r="AP8" s="639" t="s">
        <v>238</v>
      </c>
      <c r="AQ8" s="640"/>
      <c r="AR8" s="640"/>
      <c r="AS8" s="640"/>
      <c r="AT8" s="640"/>
      <c r="AU8" s="640"/>
      <c r="AV8" s="640"/>
      <c r="AW8" s="640"/>
      <c r="AX8" s="640"/>
      <c r="AY8" s="640"/>
      <c r="AZ8" s="640"/>
      <c r="BA8" s="640"/>
      <c r="BB8" s="640"/>
      <c r="BC8" s="640"/>
      <c r="BD8" s="640"/>
      <c r="BE8" s="640"/>
      <c r="BF8" s="641"/>
      <c r="BG8" s="642">
        <v>100268</v>
      </c>
      <c r="BH8" s="643"/>
      <c r="BI8" s="643"/>
      <c r="BJ8" s="643"/>
      <c r="BK8" s="643"/>
      <c r="BL8" s="643"/>
      <c r="BM8" s="643"/>
      <c r="BN8" s="644"/>
      <c r="BO8" s="645">
        <v>1.5</v>
      </c>
      <c r="BP8" s="645"/>
      <c r="BQ8" s="645"/>
      <c r="BR8" s="645"/>
      <c r="BS8" s="651" t="s">
        <v>233</v>
      </c>
      <c r="BT8" s="643"/>
      <c r="BU8" s="643"/>
      <c r="BV8" s="643"/>
      <c r="BW8" s="643"/>
      <c r="BX8" s="643"/>
      <c r="BY8" s="643"/>
      <c r="BZ8" s="643"/>
      <c r="CA8" s="643"/>
      <c r="CB8" s="652"/>
      <c r="CD8" s="657" t="s">
        <v>239</v>
      </c>
      <c r="CE8" s="658"/>
      <c r="CF8" s="658"/>
      <c r="CG8" s="658"/>
      <c r="CH8" s="658"/>
      <c r="CI8" s="658"/>
      <c r="CJ8" s="658"/>
      <c r="CK8" s="658"/>
      <c r="CL8" s="658"/>
      <c r="CM8" s="658"/>
      <c r="CN8" s="658"/>
      <c r="CO8" s="658"/>
      <c r="CP8" s="658"/>
      <c r="CQ8" s="659"/>
      <c r="CR8" s="642">
        <v>7676917</v>
      </c>
      <c r="CS8" s="643"/>
      <c r="CT8" s="643"/>
      <c r="CU8" s="643"/>
      <c r="CV8" s="643"/>
      <c r="CW8" s="643"/>
      <c r="CX8" s="643"/>
      <c r="CY8" s="644"/>
      <c r="CZ8" s="645">
        <v>22.9</v>
      </c>
      <c r="DA8" s="645"/>
      <c r="DB8" s="645"/>
      <c r="DC8" s="645"/>
      <c r="DD8" s="651">
        <v>93566</v>
      </c>
      <c r="DE8" s="643"/>
      <c r="DF8" s="643"/>
      <c r="DG8" s="643"/>
      <c r="DH8" s="643"/>
      <c r="DI8" s="643"/>
      <c r="DJ8" s="643"/>
      <c r="DK8" s="643"/>
      <c r="DL8" s="643"/>
      <c r="DM8" s="643"/>
      <c r="DN8" s="643"/>
      <c r="DO8" s="643"/>
      <c r="DP8" s="644"/>
      <c r="DQ8" s="651">
        <v>4613256</v>
      </c>
      <c r="DR8" s="643"/>
      <c r="DS8" s="643"/>
      <c r="DT8" s="643"/>
      <c r="DU8" s="643"/>
      <c r="DV8" s="643"/>
      <c r="DW8" s="643"/>
      <c r="DX8" s="643"/>
      <c r="DY8" s="643"/>
      <c r="DZ8" s="643"/>
      <c r="EA8" s="643"/>
      <c r="EB8" s="643"/>
      <c r="EC8" s="652"/>
    </row>
    <row r="9" spans="2:143" ht="11.25" customHeight="1" x14ac:dyDescent="0.15">
      <c r="B9" s="639" t="s">
        <v>240</v>
      </c>
      <c r="C9" s="640"/>
      <c r="D9" s="640"/>
      <c r="E9" s="640"/>
      <c r="F9" s="640"/>
      <c r="G9" s="640"/>
      <c r="H9" s="640"/>
      <c r="I9" s="640"/>
      <c r="J9" s="640"/>
      <c r="K9" s="640"/>
      <c r="L9" s="640"/>
      <c r="M9" s="640"/>
      <c r="N9" s="640"/>
      <c r="O9" s="640"/>
      <c r="P9" s="640"/>
      <c r="Q9" s="641"/>
      <c r="R9" s="642">
        <v>21775</v>
      </c>
      <c r="S9" s="643"/>
      <c r="T9" s="643"/>
      <c r="U9" s="643"/>
      <c r="V9" s="643"/>
      <c r="W9" s="643"/>
      <c r="X9" s="643"/>
      <c r="Y9" s="644"/>
      <c r="Z9" s="645">
        <v>0.1</v>
      </c>
      <c r="AA9" s="645"/>
      <c r="AB9" s="645"/>
      <c r="AC9" s="645"/>
      <c r="AD9" s="646">
        <v>21775</v>
      </c>
      <c r="AE9" s="646"/>
      <c r="AF9" s="646"/>
      <c r="AG9" s="646"/>
      <c r="AH9" s="646"/>
      <c r="AI9" s="646"/>
      <c r="AJ9" s="646"/>
      <c r="AK9" s="646"/>
      <c r="AL9" s="647">
        <v>0.1</v>
      </c>
      <c r="AM9" s="648"/>
      <c r="AN9" s="648"/>
      <c r="AO9" s="649"/>
      <c r="AP9" s="639" t="s">
        <v>241</v>
      </c>
      <c r="AQ9" s="640"/>
      <c r="AR9" s="640"/>
      <c r="AS9" s="640"/>
      <c r="AT9" s="640"/>
      <c r="AU9" s="640"/>
      <c r="AV9" s="640"/>
      <c r="AW9" s="640"/>
      <c r="AX9" s="640"/>
      <c r="AY9" s="640"/>
      <c r="AZ9" s="640"/>
      <c r="BA9" s="640"/>
      <c r="BB9" s="640"/>
      <c r="BC9" s="640"/>
      <c r="BD9" s="640"/>
      <c r="BE9" s="640"/>
      <c r="BF9" s="641"/>
      <c r="BG9" s="642">
        <v>2188165</v>
      </c>
      <c r="BH9" s="643"/>
      <c r="BI9" s="643"/>
      <c r="BJ9" s="643"/>
      <c r="BK9" s="643"/>
      <c r="BL9" s="643"/>
      <c r="BM9" s="643"/>
      <c r="BN9" s="644"/>
      <c r="BO9" s="645">
        <v>32.299999999999997</v>
      </c>
      <c r="BP9" s="645"/>
      <c r="BQ9" s="645"/>
      <c r="BR9" s="645"/>
      <c r="BS9" s="651" t="s">
        <v>233</v>
      </c>
      <c r="BT9" s="643"/>
      <c r="BU9" s="643"/>
      <c r="BV9" s="643"/>
      <c r="BW9" s="643"/>
      <c r="BX9" s="643"/>
      <c r="BY9" s="643"/>
      <c r="BZ9" s="643"/>
      <c r="CA9" s="643"/>
      <c r="CB9" s="652"/>
      <c r="CD9" s="657" t="s">
        <v>242</v>
      </c>
      <c r="CE9" s="658"/>
      <c r="CF9" s="658"/>
      <c r="CG9" s="658"/>
      <c r="CH9" s="658"/>
      <c r="CI9" s="658"/>
      <c r="CJ9" s="658"/>
      <c r="CK9" s="658"/>
      <c r="CL9" s="658"/>
      <c r="CM9" s="658"/>
      <c r="CN9" s="658"/>
      <c r="CO9" s="658"/>
      <c r="CP9" s="658"/>
      <c r="CQ9" s="659"/>
      <c r="CR9" s="642">
        <v>2842128</v>
      </c>
      <c r="CS9" s="643"/>
      <c r="CT9" s="643"/>
      <c r="CU9" s="643"/>
      <c r="CV9" s="643"/>
      <c r="CW9" s="643"/>
      <c r="CX9" s="643"/>
      <c r="CY9" s="644"/>
      <c r="CZ9" s="645">
        <v>8.5</v>
      </c>
      <c r="DA9" s="645"/>
      <c r="DB9" s="645"/>
      <c r="DC9" s="645"/>
      <c r="DD9" s="651">
        <v>24108</v>
      </c>
      <c r="DE9" s="643"/>
      <c r="DF9" s="643"/>
      <c r="DG9" s="643"/>
      <c r="DH9" s="643"/>
      <c r="DI9" s="643"/>
      <c r="DJ9" s="643"/>
      <c r="DK9" s="643"/>
      <c r="DL9" s="643"/>
      <c r="DM9" s="643"/>
      <c r="DN9" s="643"/>
      <c r="DO9" s="643"/>
      <c r="DP9" s="644"/>
      <c r="DQ9" s="651">
        <v>2558177</v>
      </c>
      <c r="DR9" s="643"/>
      <c r="DS9" s="643"/>
      <c r="DT9" s="643"/>
      <c r="DU9" s="643"/>
      <c r="DV9" s="643"/>
      <c r="DW9" s="643"/>
      <c r="DX9" s="643"/>
      <c r="DY9" s="643"/>
      <c r="DZ9" s="643"/>
      <c r="EA9" s="643"/>
      <c r="EB9" s="643"/>
      <c r="EC9" s="652"/>
    </row>
    <row r="10" spans="2:143" ht="11.25" customHeight="1" x14ac:dyDescent="0.15">
      <c r="B10" s="639" t="s">
        <v>243</v>
      </c>
      <c r="C10" s="640"/>
      <c r="D10" s="640"/>
      <c r="E10" s="640"/>
      <c r="F10" s="640"/>
      <c r="G10" s="640"/>
      <c r="H10" s="640"/>
      <c r="I10" s="640"/>
      <c r="J10" s="640"/>
      <c r="K10" s="640"/>
      <c r="L10" s="640"/>
      <c r="M10" s="640"/>
      <c r="N10" s="640"/>
      <c r="O10" s="640"/>
      <c r="P10" s="640"/>
      <c r="Q10" s="641"/>
      <c r="R10" s="642" t="s">
        <v>129</v>
      </c>
      <c r="S10" s="643"/>
      <c r="T10" s="643"/>
      <c r="U10" s="643"/>
      <c r="V10" s="643"/>
      <c r="W10" s="643"/>
      <c r="X10" s="643"/>
      <c r="Y10" s="644"/>
      <c r="Z10" s="645" t="s">
        <v>129</v>
      </c>
      <c r="AA10" s="645"/>
      <c r="AB10" s="645"/>
      <c r="AC10" s="645"/>
      <c r="AD10" s="646" t="s">
        <v>233</v>
      </c>
      <c r="AE10" s="646"/>
      <c r="AF10" s="646"/>
      <c r="AG10" s="646"/>
      <c r="AH10" s="646"/>
      <c r="AI10" s="646"/>
      <c r="AJ10" s="646"/>
      <c r="AK10" s="646"/>
      <c r="AL10" s="647" t="s">
        <v>233</v>
      </c>
      <c r="AM10" s="648"/>
      <c r="AN10" s="648"/>
      <c r="AO10" s="649"/>
      <c r="AP10" s="639" t="s">
        <v>244</v>
      </c>
      <c r="AQ10" s="640"/>
      <c r="AR10" s="640"/>
      <c r="AS10" s="640"/>
      <c r="AT10" s="640"/>
      <c r="AU10" s="640"/>
      <c r="AV10" s="640"/>
      <c r="AW10" s="640"/>
      <c r="AX10" s="640"/>
      <c r="AY10" s="640"/>
      <c r="AZ10" s="640"/>
      <c r="BA10" s="640"/>
      <c r="BB10" s="640"/>
      <c r="BC10" s="640"/>
      <c r="BD10" s="640"/>
      <c r="BE10" s="640"/>
      <c r="BF10" s="641"/>
      <c r="BG10" s="642">
        <v>171018</v>
      </c>
      <c r="BH10" s="643"/>
      <c r="BI10" s="643"/>
      <c r="BJ10" s="643"/>
      <c r="BK10" s="643"/>
      <c r="BL10" s="643"/>
      <c r="BM10" s="643"/>
      <c r="BN10" s="644"/>
      <c r="BO10" s="645">
        <v>2.5</v>
      </c>
      <c r="BP10" s="645"/>
      <c r="BQ10" s="645"/>
      <c r="BR10" s="645"/>
      <c r="BS10" s="651">
        <v>35387</v>
      </c>
      <c r="BT10" s="643"/>
      <c r="BU10" s="643"/>
      <c r="BV10" s="643"/>
      <c r="BW10" s="643"/>
      <c r="BX10" s="643"/>
      <c r="BY10" s="643"/>
      <c r="BZ10" s="643"/>
      <c r="CA10" s="643"/>
      <c r="CB10" s="652"/>
      <c r="CD10" s="657" t="s">
        <v>245</v>
      </c>
      <c r="CE10" s="658"/>
      <c r="CF10" s="658"/>
      <c r="CG10" s="658"/>
      <c r="CH10" s="658"/>
      <c r="CI10" s="658"/>
      <c r="CJ10" s="658"/>
      <c r="CK10" s="658"/>
      <c r="CL10" s="658"/>
      <c r="CM10" s="658"/>
      <c r="CN10" s="658"/>
      <c r="CO10" s="658"/>
      <c r="CP10" s="658"/>
      <c r="CQ10" s="659"/>
      <c r="CR10" s="642">
        <v>45112</v>
      </c>
      <c r="CS10" s="643"/>
      <c r="CT10" s="643"/>
      <c r="CU10" s="643"/>
      <c r="CV10" s="643"/>
      <c r="CW10" s="643"/>
      <c r="CX10" s="643"/>
      <c r="CY10" s="644"/>
      <c r="CZ10" s="645">
        <v>0.1</v>
      </c>
      <c r="DA10" s="645"/>
      <c r="DB10" s="645"/>
      <c r="DC10" s="645"/>
      <c r="DD10" s="651" t="s">
        <v>129</v>
      </c>
      <c r="DE10" s="643"/>
      <c r="DF10" s="643"/>
      <c r="DG10" s="643"/>
      <c r="DH10" s="643"/>
      <c r="DI10" s="643"/>
      <c r="DJ10" s="643"/>
      <c r="DK10" s="643"/>
      <c r="DL10" s="643"/>
      <c r="DM10" s="643"/>
      <c r="DN10" s="643"/>
      <c r="DO10" s="643"/>
      <c r="DP10" s="644"/>
      <c r="DQ10" s="651">
        <v>1105</v>
      </c>
      <c r="DR10" s="643"/>
      <c r="DS10" s="643"/>
      <c r="DT10" s="643"/>
      <c r="DU10" s="643"/>
      <c r="DV10" s="643"/>
      <c r="DW10" s="643"/>
      <c r="DX10" s="643"/>
      <c r="DY10" s="643"/>
      <c r="DZ10" s="643"/>
      <c r="EA10" s="643"/>
      <c r="EB10" s="643"/>
      <c r="EC10" s="652"/>
    </row>
    <row r="11" spans="2:143" ht="11.25" customHeight="1" x14ac:dyDescent="0.15">
      <c r="B11" s="639" t="s">
        <v>246</v>
      </c>
      <c r="C11" s="640"/>
      <c r="D11" s="640"/>
      <c r="E11" s="640"/>
      <c r="F11" s="640"/>
      <c r="G11" s="640"/>
      <c r="H11" s="640"/>
      <c r="I11" s="640"/>
      <c r="J11" s="640"/>
      <c r="K11" s="640"/>
      <c r="L11" s="640"/>
      <c r="M11" s="640"/>
      <c r="N11" s="640"/>
      <c r="O11" s="640"/>
      <c r="P11" s="640"/>
      <c r="Q11" s="641"/>
      <c r="R11" s="642" t="s">
        <v>129</v>
      </c>
      <c r="S11" s="643"/>
      <c r="T11" s="643"/>
      <c r="U11" s="643"/>
      <c r="V11" s="643"/>
      <c r="W11" s="643"/>
      <c r="X11" s="643"/>
      <c r="Y11" s="644"/>
      <c r="Z11" s="645" t="s">
        <v>129</v>
      </c>
      <c r="AA11" s="645"/>
      <c r="AB11" s="645"/>
      <c r="AC11" s="645"/>
      <c r="AD11" s="646" t="s">
        <v>129</v>
      </c>
      <c r="AE11" s="646"/>
      <c r="AF11" s="646"/>
      <c r="AG11" s="646"/>
      <c r="AH11" s="646"/>
      <c r="AI11" s="646"/>
      <c r="AJ11" s="646"/>
      <c r="AK11" s="646"/>
      <c r="AL11" s="647" t="s">
        <v>233</v>
      </c>
      <c r="AM11" s="648"/>
      <c r="AN11" s="648"/>
      <c r="AO11" s="649"/>
      <c r="AP11" s="639" t="s">
        <v>247</v>
      </c>
      <c r="AQ11" s="640"/>
      <c r="AR11" s="640"/>
      <c r="AS11" s="640"/>
      <c r="AT11" s="640"/>
      <c r="AU11" s="640"/>
      <c r="AV11" s="640"/>
      <c r="AW11" s="640"/>
      <c r="AX11" s="640"/>
      <c r="AY11" s="640"/>
      <c r="AZ11" s="640"/>
      <c r="BA11" s="640"/>
      <c r="BB11" s="640"/>
      <c r="BC11" s="640"/>
      <c r="BD11" s="640"/>
      <c r="BE11" s="640"/>
      <c r="BF11" s="641"/>
      <c r="BG11" s="642">
        <v>258963</v>
      </c>
      <c r="BH11" s="643"/>
      <c r="BI11" s="643"/>
      <c r="BJ11" s="643"/>
      <c r="BK11" s="643"/>
      <c r="BL11" s="643"/>
      <c r="BM11" s="643"/>
      <c r="BN11" s="644"/>
      <c r="BO11" s="645">
        <v>3.8</v>
      </c>
      <c r="BP11" s="645"/>
      <c r="BQ11" s="645"/>
      <c r="BR11" s="645"/>
      <c r="BS11" s="651">
        <v>51374</v>
      </c>
      <c r="BT11" s="643"/>
      <c r="BU11" s="643"/>
      <c r="BV11" s="643"/>
      <c r="BW11" s="643"/>
      <c r="BX11" s="643"/>
      <c r="BY11" s="643"/>
      <c r="BZ11" s="643"/>
      <c r="CA11" s="643"/>
      <c r="CB11" s="652"/>
      <c r="CD11" s="657" t="s">
        <v>248</v>
      </c>
      <c r="CE11" s="658"/>
      <c r="CF11" s="658"/>
      <c r="CG11" s="658"/>
      <c r="CH11" s="658"/>
      <c r="CI11" s="658"/>
      <c r="CJ11" s="658"/>
      <c r="CK11" s="658"/>
      <c r="CL11" s="658"/>
      <c r="CM11" s="658"/>
      <c r="CN11" s="658"/>
      <c r="CO11" s="658"/>
      <c r="CP11" s="658"/>
      <c r="CQ11" s="659"/>
      <c r="CR11" s="642">
        <v>1665810</v>
      </c>
      <c r="CS11" s="643"/>
      <c r="CT11" s="643"/>
      <c r="CU11" s="643"/>
      <c r="CV11" s="643"/>
      <c r="CW11" s="643"/>
      <c r="CX11" s="643"/>
      <c r="CY11" s="644"/>
      <c r="CZ11" s="645">
        <v>5</v>
      </c>
      <c r="DA11" s="645"/>
      <c r="DB11" s="645"/>
      <c r="DC11" s="645"/>
      <c r="DD11" s="651">
        <v>403811</v>
      </c>
      <c r="DE11" s="643"/>
      <c r="DF11" s="643"/>
      <c r="DG11" s="643"/>
      <c r="DH11" s="643"/>
      <c r="DI11" s="643"/>
      <c r="DJ11" s="643"/>
      <c r="DK11" s="643"/>
      <c r="DL11" s="643"/>
      <c r="DM11" s="643"/>
      <c r="DN11" s="643"/>
      <c r="DO11" s="643"/>
      <c r="DP11" s="644"/>
      <c r="DQ11" s="651">
        <v>765119</v>
      </c>
      <c r="DR11" s="643"/>
      <c r="DS11" s="643"/>
      <c r="DT11" s="643"/>
      <c r="DU11" s="643"/>
      <c r="DV11" s="643"/>
      <c r="DW11" s="643"/>
      <c r="DX11" s="643"/>
      <c r="DY11" s="643"/>
      <c r="DZ11" s="643"/>
      <c r="EA11" s="643"/>
      <c r="EB11" s="643"/>
      <c r="EC11" s="652"/>
    </row>
    <row r="12" spans="2:143" ht="11.25" customHeight="1" x14ac:dyDescent="0.15">
      <c r="B12" s="639" t="s">
        <v>249</v>
      </c>
      <c r="C12" s="640"/>
      <c r="D12" s="640"/>
      <c r="E12" s="640"/>
      <c r="F12" s="640"/>
      <c r="G12" s="640"/>
      <c r="H12" s="640"/>
      <c r="I12" s="640"/>
      <c r="J12" s="640"/>
      <c r="K12" s="640"/>
      <c r="L12" s="640"/>
      <c r="M12" s="640"/>
      <c r="N12" s="640"/>
      <c r="O12" s="640"/>
      <c r="P12" s="640"/>
      <c r="Q12" s="641"/>
      <c r="R12" s="642">
        <v>1015294</v>
      </c>
      <c r="S12" s="643"/>
      <c r="T12" s="643"/>
      <c r="U12" s="643"/>
      <c r="V12" s="643"/>
      <c r="W12" s="643"/>
      <c r="X12" s="643"/>
      <c r="Y12" s="644"/>
      <c r="Z12" s="645">
        <v>2.8</v>
      </c>
      <c r="AA12" s="645"/>
      <c r="AB12" s="645"/>
      <c r="AC12" s="645"/>
      <c r="AD12" s="646">
        <v>1015294</v>
      </c>
      <c r="AE12" s="646"/>
      <c r="AF12" s="646"/>
      <c r="AG12" s="646"/>
      <c r="AH12" s="646"/>
      <c r="AI12" s="646"/>
      <c r="AJ12" s="646"/>
      <c r="AK12" s="646"/>
      <c r="AL12" s="647">
        <v>5</v>
      </c>
      <c r="AM12" s="648"/>
      <c r="AN12" s="648"/>
      <c r="AO12" s="649"/>
      <c r="AP12" s="639" t="s">
        <v>250</v>
      </c>
      <c r="AQ12" s="640"/>
      <c r="AR12" s="640"/>
      <c r="AS12" s="640"/>
      <c r="AT12" s="640"/>
      <c r="AU12" s="640"/>
      <c r="AV12" s="640"/>
      <c r="AW12" s="640"/>
      <c r="AX12" s="640"/>
      <c r="AY12" s="640"/>
      <c r="AZ12" s="640"/>
      <c r="BA12" s="640"/>
      <c r="BB12" s="640"/>
      <c r="BC12" s="640"/>
      <c r="BD12" s="640"/>
      <c r="BE12" s="640"/>
      <c r="BF12" s="641"/>
      <c r="BG12" s="642">
        <v>3651841</v>
      </c>
      <c r="BH12" s="643"/>
      <c r="BI12" s="643"/>
      <c r="BJ12" s="643"/>
      <c r="BK12" s="643"/>
      <c r="BL12" s="643"/>
      <c r="BM12" s="643"/>
      <c r="BN12" s="644"/>
      <c r="BO12" s="645">
        <v>54</v>
      </c>
      <c r="BP12" s="645"/>
      <c r="BQ12" s="645"/>
      <c r="BR12" s="645"/>
      <c r="BS12" s="651">
        <v>126020</v>
      </c>
      <c r="BT12" s="643"/>
      <c r="BU12" s="643"/>
      <c r="BV12" s="643"/>
      <c r="BW12" s="643"/>
      <c r="BX12" s="643"/>
      <c r="BY12" s="643"/>
      <c r="BZ12" s="643"/>
      <c r="CA12" s="643"/>
      <c r="CB12" s="652"/>
      <c r="CD12" s="657" t="s">
        <v>251</v>
      </c>
      <c r="CE12" s="658"/>
      <c r="CF12" s="658"/>
      <c r="CG12" s="658"/>
      <c r="CH12" s="658"/>
      <c r="CI12" s="658"/>
      <c r="CJ12" s="658"/>
      <c r="CK12" s="658"/>
      <c r="CL12" s="658"/>
      <c r="CM12" s="658"/>
      <c r="CN12" s="658"/>
      <c r="CO12" s="658"/>
      <c r="CP12" s="658"/>
      <c r="CQ12" s="659"/>
      <c r="CR12" s="642">
        <v>1627818</v>
      </c>
      <c r="CS12" s="643"/>
      <c r="CT12" s="643"/>
      <c r="CU12" s="643"/>
      <c r="CV12" s="643"/>
      <c r="CW12" s="643"/>
      <c r="CX12" s="643"/>
      <c r="CY12" s="644"/>
      <c r="CZ12" s="645">
        <v>4.9000000000000004</v>
      </c>
      <c r="DA12" s="645"/>
      <c r="DB12" s="645"/>
      <c r="DC12" s="645"/>
      <c r="DD12" s="651">
        <v>37960</v>
      </c>
      <c r="DE12" s="643"/>
      <c r="DF12" s="643"/>
      <c r="DG12" s="643"/>
      <c r="DH12" s="643"/>
      <c r="DI12" s="643"/>
      <c r="DJ12" s="643"/>
      <c r="DK12" s="643"/>
      <c r="DL12" s="643"/>
      <c r="DM12" s="643"/>
      <c r="DN12" s="643"/>
      <c r="DO12" s="643"/>
      <c r="DP12" s="644"/>
      <c r="DQ12" s="651">
        <v>762242</v>
      </c>
      <c r="DR12" s="643"/>
      <c r="DS12" s="643"/>
      <c r="DT12" s="643"/>
      <c r="DU12" s="643"/>
      <c r="DV12" s="643"/>
      <c r="DW12" s="643"/>
      <c r="DX12" s="643"/>
      <c r="DY12" s="643"/>
      <c r="DZ12" s="643"/>
      <c r="EA12" s="643"/>
      <c r="EB12" s="643"/>
      <c r="EC12" s="652"/>
    </row>
    <row r="13" spans="2:143" ht="11.25" customHeight="1" x14ac:dyDescent="0.15">
      <c r="B13" s="639" t="s">
        <v>252</v>
      </c>
      <c r="C13" s="640"/>
      <c r="D13" s="640"/>
      <c r="E13" s="640"/>
      <c r="F13" s="640"/>
      <c r="G13" s="640"/>
      <c r="H13" s="640"/>
      <c r="I13" s="640"/>
      <c r="J13" s="640"/>
      <c r="K13" s="640"/>
      <c r="L13" s="640"/>
      <c r="M13" s="640"/>
      <c r="N13" s="640"/>
      <c r="O13" s="640"/>
      <c r="P13" s="640"/>
      <c r="Q13" s="641"/>
      <c r="R13" s="642">
        <v>6318</v>
      </c>
      <c r="S13" s="643"/>
      <c r="T13" s="643"/>
      <c r="U13" s="643"/>
      <c r="V13" s="643"/>
      <c r="W13" s="643"/>
      <c r="X13" s="643"/>
      <c r="Y13" s="644"/>
      <c r="Z13" s="645">
        <v>0</v>
      </c>
      <c r="AA13" s="645"/>
      <c r="AB13" s="645"/>
      <c r="AC13" s="645"/>
      <c r="AD13" s="646">
        <v>6318</v>
      </c>
      <c r="AE13" s="646"/>
      <c r="AF13" s="646"/>
      <c r="AG13" s="646"/>
      <c r="AH13" s="646"/>
      <c r="AI13" s="646"/>
      <c r="AJ13" s="646"/>
      <c r="AK13" s="646"/>
      <c r="AL13" s="647">
        <v>0</v>
      </c>
      <c r="AM13" s="648"/>
      <c r="AN13" s="648"/>
      <c r="AO13" s="649"/>
      <c r="AP13" s="639" t="s">
        <v>253</v>
      </c>
      <c r="AQ13" s="640"/>
      <c r="AR13" s="640"/>
      <c r="AS13" s="640"/>
      <c r="AT13" s="640"/>
      <c r="AU13" s="640"/>
      <c r="AV13" s="640"/>
      <c r="AW13" s="640"/>
      <c r="AX13" s="640"/>
      <c r="AY13" s="640"/>
      <c r="AZ13" s="640"/>
      <c r="BA13" s="640"/>
      <c r="BB13" s="640"/>
      <c r="BC13" s="640"/>
      <c r="BD13" s="640"/>
      <c r="BE13" s="640"/>
      <c r="BF13" s="641"/>
      <c r="BG13" s="642">
        <v>3537826</v>
      </c>
      <c r="BH13" s="643"/>
      <c r="BI13" s="643"/>
      <c r="BJ13" s="643"/>
      <c r="BK13" s="643"/>
      <c r="BL13" s="643"/>
      <c r="BM13" s="643"/>
      <c r="BN13" s="644"/>
      <c r="BO13" s="645">
        <v>52.3</v>
      </c>
      <c r="BP13" s="645"/>
      <c r="BQ13" s="645"/>
      <c r="BR13" s="645"/>
      <c r="BS13" s="651">
        <v>126020</v>
      </c>
      <c r="BT13" s="643"/>
      <c r="BU13" s="643"/>
      <c r="BV13" s="643"/>
      <c r="BW13" s="643"/>
      <c r="BX13" s="643"/>
      <c r="BY13" s="643"/>
      <c r="BZ13" s="643"/>
      <c r="CA13" s="643"/>
      <c r="CB13" s="652"/>
      <c r="CD13" s="657" t="s">
        <v>254</v>
      </c>
      <c r="CE13" s="658"/>
      <c r="CF13" s="658"/>
      <c r="CG13" s="658"/>
      <c r="CH13" s="658"/>
      <c r="CI13" s="658"/>
      <c r="CJ13" s="658"/>
      <c r="CK13" s="658"/>
      <c r="CL13" s="658"/>
      <c r="CM13" s="658"/>
      <c r="CN13" s="658"/>
      <c r="CO13" s="658"/>
      <c r="CP13" s="658"/>
      <c r="CQ13" s="659"/>
      <c r="CR13" s="642">
        <v>4875360</v>
      </c>
      <c r="CS13" s="643"/>
      <c r="CT13" s="643"/>
      <c r="CU13" s="643"/>
      <c r="CV13" s="643"/>
      <c r="CW13" s="643"/>
      <c r="CX13" s="643"/>
      <c r="CY13" s="644"/>
      <c r="CZ13" s="645">
        <v>14.6</v>
      </c>
      <c r="DA13" s="645"/>
      <c r="DB13" s="645"/>
      <c r="DC13" s="645"/>
      <c r="DD13" s="651">
        <v>2037436</v>
      </c>
      <c r="DE13" s="643"/>
      <c r="DF13" s="643"/>
      <c r="DG13" s="643"/>
      <c r="DH13" s="643"/>
      <c r="DI13" s="643"/>
      <c r="DJ13" s="643"/>
      <c r="DK13" s="643"/>
      <c r="DL13" s="643"/>
      <c r="DM13" s="643"/>
      <c r="DN13" s="643"/>
      <c r="DO13" s="643"/>
      <c r="DP13" s="644"/>
      <c r="DQ13" s="651">
        <v>2785800</v>
      </c>
      <c r="DR13" s="643"/>
      <c r="DS13" s="643"/>
      <c r="DT13" s="643"/>
      <c r="DU13" s="643"/>
      <c r="DV13" s="643"/>
      <c r="DW13" s="643"/>
      <c r="DX13" s="643"/>
      <c r="DY13" s="643"/>
      <c r="DZ13" s="643"/>
      <c r="EA13" s="643"/>
      <c r="EB13" s="643"/>
      <c r="EC13" s="652"/>
    </row>
    <row r="14" spans="2:143" ht="11.25" customHeight="1" x14ac:dyDescent="0.15">
      <c r="B14" s="639" t="s">
        <v>255</v>
      </c>
      <c r="C14" s="640"/>
      <c r="D14" s="640"/>
      <c r="E14" s="640"/>
      <c r="F14" s="640"/>
      <c r="G14" s="640"/>
      <c r="H14" s="640"/>
      <c r="I14" s="640"/>
      <c r="J14" s="640"/>
      <c r="K14" s="640"/>
      <c r="L14" s="640"/>
      <c r="M14" s="640"/>
      <c r="N14" s="640"/>
      <c r="O14" s="640"/>
      <c r="P14" s="640"/>
      <c r="Q14" s="641"/>
      <c r="R14" s="642" t="s">
        <v>129</v>
      </c>
      <c r="S14" s="643"/>
      <c r="T14" s="643"/>
      <c r="U14" s="643"/>
      <c r="V14" s="643"/>
      <c r="W14" s="643"/>
      <c r="X14" s="643"/>
      <c r="Y14" s="644"/>
      <c r="Z14" s="645" t="s">
        <v>233</v>
      </c>
      <c r="AA14" s="645"/>
      <c r="AB14" s="645"/>
      <c r="AC14" s="645"/>
      <c r="AD14" s="646" t="s">
        <v>129</v>
      </c>
      <c r="AE14" s="646"/>
      <c r="AF14" s="646"/>
      <c r="AG14" s="646"/>
      <c r="AH14" s="646"/>
      <c r="AI14" s="646"/>
      <c r="AJ14" s="646"/>
      <c r="AK14" s="646"/>
      <c r="AL14" s="647" t="s">
        <v>233</v>
      </c>
      <c r="AM14" s="648"/>
      <c r="AN14" s="648"/>
      <c r="AO14" s="649"/>
      <c r="AP14" s="639" t="s">
        <v>256</v>
      </c>
      <c r="AQ14" s="640"/>
      <c r="AR14" s="640"/>
      <c r="AS14" s="640"/>
      <c r="AT14" s="640"/>
      <c r="AU14" s="640"/>
      <c r="AV14" s="640"/>
      <c r="AW14" s="640"/>
      <c r="AX14" s="640"/>
      <c r="AY14" s="640"/>
      <c r="AZ14" s="640"/>
      <c r="BA14" s="640"/>
      <c r="BB14" s="640"/>
      <c r="BC14" s="640"/>
      <c r="BD14" s="640"/>
      <c r="BE14" s="640"/>
      <c r="BF14" s="641"/>
      <c r="BG14" s="642">
        <v>167321</v>
      </c>
      <c r="BH14" s="643"/>
      <c r="BI14" s="643"/>
      <c r="BJ14" s="643"/>
      <c r="BK14" s="643"/>
      <c r="BL14" s="643"/>
      <c r="BM14" s="643"/>
      <c r="BN14" s="644"/>
      <c r="BO14" s="645">
        <v>2.5</v>
      </c>
      <c r="BP14" s="645"/>
      <c r="BQ14" s="645"/>
      <c r="BR14" s="645"/>
      <c r="BS14" s="651" t="s">
        <v>233</v>
      </c>
      <c r="BT14" s="643"/>
      <c r="BU14" s="643"/>
      <c r="BV14" s="643"/>
      <c r="BW14" s="643"/>
      <c r="BX14" s="643"/>
      <c r="BY14" s="643"/>
      <c r="BZ14" s="643"/>
      <c r="CA14" s="643"/>
      <c r="CB14" s="652"/>
      <c r="CD14" s="657" t="s">
        <v>257</v>
      </c>
      <c r="CE14" s="658"/>
      <c r="CF14" s="658"/>
      <c r="CG14" s="658"/>
      <c r="CH14" s="658"/>
      <c r="CI14" s="658"/>
      <c r="CJ14" s="658"/>
      <c r="CK14" s="658"/>
      <c r="CL14" s="658"/>
      <c r="CM14" s="658"/>
      <c r="CN14" s="658"/>
      <c r="CO14" s="658"/>
      <c r="CP14" s="658"/>
      <c r="CQ14" s="659"/>
      <c r="CR14" s="642">
        <v>1142855</v>
      </c>
      <c r="CS14" s="643"/>
      <c r="CT14" s="643"/>
      <c r="CU14" s="643"/>
      <c r="CV14" s="643"/>
      <c r="CW14" s="643"/>
      <c r="CX14" s="643"/>
      <c r="CY14" s="644"/>
      <c r="CZ14" s="645">
        <v>3.4</v>
      </c>
      <c r="DA14" s="645"/>
      <c r="DB14" s="645"/>
      <c r="DC14" s="645"/>
      <c r="DD14" s="651">
        <v>59328</v>
      </c>
      <c r="DE14" s="643"/>
      <c r="DF14" s="643"/>
      <c r="DG14" s="643"/>
      <c r="DH14" s="643"/>
      <c r="DI14" s="643"/>
      <c r="DJ14" s="643"/>
      <c r="DK14" s="643"/>
      <c r="DL14" s="643"/>
      <c r="DM14" s="643"/>
      <c r="DN14" s="643"/>
      <c r="DO14" s="643"/>
      <c r="DP14" s="644"/>
      <c r="DQ14" s="651">
        <v>1056983</v>
      </c>
      <c r="DR14" s="643"/>
      <c r="DS14" s="643"/>
      <c r="DT14" s="643"/>
      <c r="DU14" s="643"/>
      <c r="DV14" s="643"/>
      <c r="DW14" s="643"/>
      <c r="DX14" s="643"/>
      <c r="DY14" s="643"/>
      <c r="DZ14" s="643"/>
      <c r="EA14" s="643"/>
      <c r="EB14" s="643"/>
      <c r="EC14" s="652"/>
    </row>
    <row r="15" spans="2:143" ht="11.25" customHeight="1" x14ac:dyDescent="0.15">
      <c r="B15" s="639" t="s">
        <v>258</v>
      </c>
      <c r="C15" s="640"/>
      <c r="D15" s="640"/>
      <c r="E15" s="640"/>
      <c r="F15" s="640"/>
      <c r="G15" s="640"/>
      <c r="H15" s="640"/>
      <c r="I15" s="640"/>
      <c r="J15" s="640"/>
      <c r="K15" s="640"/>
      <c r="L15" s="640"/>
      <c r="M15" s="640"/>
      <c r="N15" s="640"/>
      <c r="O15" s="640"/>
      <c r="P15" s="640"/>
      <c r="Q15" s="641"/>
      <c r="R15" s="642">
        <v>112881</v>
      </c>
      <c r="S15" s="643"/>
      <c r="T15" s="643"/>
      <c r="U15" s="643"/>
      <c r="V15" s="643"/>
      <c r="W15" s="643"/>
      <c r="X15" s="643"/>
      <c r="Y15" s="644"/>
      <c r="Z15" s="645">
        <v>0.3</v>
      </c>
      <c r="AA15" s="645"/>
      <c r="AB15" s="645"/>
      <c r="AC15" s="645"/>
      <c r="AD15" s="646">
        <v>112881</v>
      </c>
      <c r="AE15" s="646"/>
      <c r="AF15" s="646"/>
      <c r="AG15" s="646"/>
      <c r="AH15" s="646"/>
      <c r="AI15" s="646"/>
      <c r="AJ15" s="646"/>
      <c r="AK15" s="646"/>
      <c r="AL15" s="647">
        <v>0.6</v>
      </c>
      <c r="AM15" s="648"/>
      <c r="AN15" s="648"/>
      <c r="AO15" s="649"/>
      <c r="AP15" s="639" t="s">
        <v>259</v>
      </c>
      <c r="AQ15" s="640"/>
      <c r="AR15" s="640"/>
      <c r="AS15" s="640"/>
      <c r="AT15" s="640"/>
      <c r="AU15" s="640"/>
      <c r="AV15" s="640"/>
      <c r="AW15" s="640"/>
      <c r="AX15" s="640"/>
      <c r="AY15" s="640"/>
      <c r="AZ15" s="640"/>
      <c r="BA15" s="640"/>
      <c r="BB15" s="640"/>
      <c r="BC15" s="640"/>
      <c r="BD15" s="640"/>
      <c r="BE15" s="640"/>
      <c r="BF15" s="641"/>
      <c r="BG15" s="642">
        <v>218435</v>
      </c>
      <c r="BH15" s="643"/>
      <c r="BI15" s="643"/>
      <c r="BJ15" s="643"/>
      <c r="BK15" s="643"/>
      <c r="BL15" s="643"/>
      <c r="BM15" s="643"/>
      <c r="BN15" s="644"/>
      <c r="BO15" s="645">
        <v>3.2</v>
      </c>
      <c r="BP15" s="645"/>
      <c r="BQ15" s="645"/>
      <c r="BR15" s="645"/>
      <c r="BS15" s="651" t="s">
        <v>129</v>
      </c>
      <c r="BT15" s="643"/>
      <c r="BU15" s="643"/>
      <c r="BV15" s="643"/>
      <c r="BW15" s="643"/>
      <c r="BX15" s="643"/>
      <c r="BY15" s="643"/>
      <c r="BZ15" s="643"/>
      <c r="CA15" s="643"/>
      <c r="CB15" s="652"/>
      <c r="CD15" s="657" t="s">
        <v>260</v>
      </c>
      <c r="CE15" s="658"/>
      <c r="CF15" s="658"/>
      <c r="CG15" s="658"/>
      <c r="CH15" s="658"/>
      <c r="CI15" s="658"/>
      <c r="CJ15" s="658"/>
      <c r="CK15" s="658"/>
      <c r="CL15" s="658"/>
      <c r="CM15" s="658"/>
      <c r="CN15" s="658"/>
      <c r="CO15" s="658"/>
      <c r="CP15" s="658"/>
      <c r="CQ15" s="659"/>
      <c r="CR15" s="642">
        <v>3947526</v>
      </c>
      <c r="CS15" s="643"/>
      <c r="CT15" s="643"/>
      <c r="CU15" s="643"/>
      <c r="CV15" s="643"/>
      <c r="CW15" s="643"/>
      <c r="CX15" s="643"/>
      <c r="CY15" s="644"/>
      <c r="CZ15" s="645">
        <v>11.8</v>
      </c>
      <c r="DA15" s="645"/>
      <c r="DB15" s="645"/>
      <c r="DC15" s="645"/>
      <c r="DD15" s="651">
        <v>1047636</v>
      </c>
      <c r="DE15" s="643"/>
      <c r="DF15" s="643"/>
      <c r="DG15" s="643"/>
      <c r="DH15" s="643"/>
      <c r="DI15" s="643"/>
      <c r="DJ15" s="643"/>
      <c r="DK15" s="643"/>
      <c r="DL15" s="643"/>
      <c r="DM15" s="643"/>
      <c r="DN15" s="643"/>
      <c r="DO15" s="643"/>
      <c r="DP15" s="644"/>
      <c r="DQ15" s="651">
        <v>2470413</v>
      </c>
      <c r="DR15" s="643"/>
      <c r="DS15" s="643"/>
      <c r="DT15" s="643"/>
      <c r="DU15" s="643"/>
      <c r="DV15" s="643"/>
      <c r="DW15" s="643"/>
      <c r="DX15" s="643"/>
      <c r="DY15" s="643"/>
      <c r="DZ15" s="643"/>
      <c r="EA15" s="643"/>
      <c r="EB15" s="643"/>
      <c r="EC15" s="652"/>
    </row>
    <row r="16" spans="2:143" ht="11.25" customHeight="1" x14ac:dyDescent="0.15">
      <c r="B16" s="639" t="s">
        <v>261</v>
      </c>
      <c r="C16" s="640"/>
      <c r="D16" s="640"/>
      <c r="E16" s="640"/>
      <c r="F16" s="640"/>
      <c r="G16" s="640"/>
      <c r="H16" s="640"/>
      <c r="I16" s="640"/>
      <c r="J16" s="640"/>
      <c r="K16" s="640"/>
      <c r="L16" s="640"/>
      <c r="M16" s="640"/>
      <c r="N16" s="640"/>
      <c r="O16" s="640"/>
      <c r="P16" s="640"/>
      <c r="Q16" s="641"/>
      <c r="R16" s="642" t="s">
        <v>129</v>
      </c>
      <c r="S16" s="643"/>
      <c r="T16" s="643"/>
      <c r="U16" s="643"/>
      <c r="V16" s="643"/>
      <c r="W16" s="643"/>
      <c r="X16" s="643"/>
      <c r="Y16" s="644"/>
      <c r="Z16" s="645" t="s">
        <v>233</v>
      </c>
      <c r="AA16" s="645"/>
      <c r="AB16" s="645"/>
      <c r="AC16" s="645"/>
      <c r="AD16" s="646" t="s">
        <v>233</v>
      </c>
      <c r="AE16" s="646"/>
      <c r="AF16" s="646"/>
      <c r="AG16" s="646"/>
      <c r="AH16" s="646"/>
      <c r="AI16" s="646"/>
      <c r="AJ16" s="646"/>
      <c r="AK16" s="646"/>
      <c r="AL16" s="647" t="s">
        <v>129</v>
      </c>
      <c r="AM16" s="648"/>
      <c r="AN16" s="648"/>
      <c r="AO16" s="649"/>
      <c r="AP16" s="639" t="s">
        <v>262</v>
      </c>
      <c r="AQ16" s="640"/>
      <c r="AR16" s="640"/>
      <c r="AS16" s="640"/>
      <c r="AT16" s="640"/>
      <c r="AU16" s="640"/>
      <c r="AV16" s="640"/>
      <c r="AW16" s="640"/>
      <c r="AX16" s="640"/>
      <c r="AY16" s="640"/>
      <c r="AZ16" s="640"/>
      <c r="BA16" s="640"/>
      <c r="BB16" s="640"/>
      <c r="BC16" s="640"/>
      <c r="BD16" s="640"/>
      <c r="BE16" s="640"/>
      <c r="BF16" s="641"/>
      <c r="BG16" s="642" t="s">
        <v>129</v>
      </c>
      <c r="BH16" s="643"/>
      <c r="BI16" s="643"/>
      <c r="BJ16" s="643"/>
      <c r="BK16" s="643"/>
      <c r="BL16" s="643"/>
      <c r="BM16" s="643"/>
      <c r="BN16" s="644"/>
      <c r="BO16" s="645" t="s">
        <v>233</v>
      </c>
      <c r="BP16" s="645"/>
      <c r="BQ16" s="645"/>
      <c r="BR16" s="645"/>
      <c r="BS16" s="651" t="s">
        <v>233</v>
      </c>
      <c r="BT16" s="643"/>
      <c r="BU16" s="643"/>
      <c r="BV16" s="643"/>
      <c r="BW16" s="643"/>
      <c r="BX16" s="643"/>
      <c r="BY16" s="643"/>
      <c r="BZ16" s="643"/>
      <c r="CA16" s="643"/>
      <c r="CB16" s="652"/>
      <c r="CD16" s="657" t="s">
        <v>263</v>
      </c>
      <c r="CE16" s="658"/>
      <c r="CF16" s="658"/>
      <c r="CG16" s="658"/>
      <c r="CH16" s="658"/>
      <c r="CI16" s="658"/>
      <c r="CJ16" s="658"/>
      <c r="CK16" s="658"/>
      <c r="CL16" s="658"/>
      <c r="CM16" s="658"/>
      <c r="CN16" s="658"/>
      <c r="CO16" s="658"/>
      <c r="CP16" s="658"/>
      <c r="CQ16" s="659"/>
      <c r="CR16" s="642">
        <v>284089</v>
      </c>
      <c r="CS16" s="643"/>
      <c r="CT16" s="643"/>
      <c r="CU16" s="643"/>
      <c r="CV16" s="643"/>
      <c r="CW16" s="643"/>
      <c r="CX16" s="643"/>
      <c r="CY16" s="644"/>
      <c r="CZ16" s="645">
        <v>0.8</v>
      </c>
      <c r="DA16" s="645"/>
      <c r="DB16" s="645"/>
      <c r="DC16" s="645"/>
      <c r="DD16" s="651" t="s">
        <v>233</v>
      </c>
      <c r="DE16" s="643"/>
      <c r="DF16" s="643"/>
      <c r="DG16" s="643"/>
      <c r="DH16" s="643"/>
      <c r="DI16" s="643"/>
      <c r="DJ16" s="643"/>
      <c r="DK16" s="643"/>
      <c r="DL16" s="643"/>
      <c r="DM16" s="643"/>
      <c r="DN16" s="643"/>
      <c r="DO16" s="643"/>
      <c r="DP16" s="644"/>
      <c r="DQ16" s="651">
        <v>41763</v>
      </c>
      <c r="DR16" s="643"/>
      <c r="DS16" s="643"/>
      <c r="DT16" s="643"/>
      <c r="DU16" s="643"/>
      <c r="DV16" s="643"/>
      <c r="DW16" s="643"/>
      <c r="DX16" s="643"/>
      <c r="DY16" s="643"/>
      <c r="DZ16" s="643"/>
      <c r="EA16" s="643"/>
      <c r="EB16" s="643"/>
      <c r="EC16" s="652"/>
    </row>
    <row r="17" spans="2:133" ht="11.25" customHeight="1" x14ac:dyDescent="0.15">
      <c r="B17" s="639" t="s">
        <v>264</v>
      </c>
      <c r="C17" s="640"/>
      <c r="D17" s="640"/>
      <c r="E17" s="640"/>
      <c r="F17" s="640"/>
      <c r="G17" s="640"/>
      <c r="H17" s="640"/>
      <c r="I17" s="640"/>
      <c r="J17" s="640"/>
      <c r="K17" s="640"/>
      <c r="L17" s="640"/>
      <c r="M17" s="640"/>
      <c r="N17" s="640"/>
      <c r="O17" s="640"/>
      <c r="P17" s="640"/>
      <c r="Q17" s="641"/>
      <c r="R17" s="642">
        <v>18695</v>
      </c>
      <c r="S17" s="643"/>
      <c r="T17" s="643"/>
      <c r="U17" s="643"/>
      <c r="V17" s="643"/>
      <c r="W17" s="643"/>
      <c r="X17" s="643"/>
      <c r="Y17" s="644"/>
      <c r="Z17" s="645">
        <v>0.1</v>
      </c>
      <c r="AA17" s="645"/>
      <c r="AB17" s="645"/>
      <c r="AC17" s="645"/>
      <c r="AD17" s="646">
        <v>18695</v>
      </c>
      <c r="AE17" s="646"/>
      <c r="AF17" s="646"/>
      <c r="AG17" s="646"/>
      <c r="AH17" s="646"/>
      <c r="AI17" s="646"/>
      <c r="AJ17" s="646"/>
      <c r="AK17" s="646"/>
      <c r="AL17" s="647">
        <v>0.1</v>
      </c>
      <c r="AM17" s="648"/>
      <c r="AN17" s="648"/>
      <c r="AO17" s="649"/>
      <c r="AP17" s="639" t="s">
        <v>265</v>
      </c>
      <c r="AQ17" s="640"/>
      <c r="AR17" s="640"/>
      <c r="AS17" s="640"/>
      <c r="AT17" s="640"/>
      <c r="AU17" s="640"/>
      <c r="AV17" s="640"/>
      <c r="AW17" s="640"/>
      <c r="AX17" s="640"/>
      <c r="AY17" s="640"/>
      <c r="AZ17" s="640"/>
      <c r="BA17" s="640"/>
      <c r="BB17" s="640"/>
      <c r="BC17" s="640"/>
      <c r="BD17" s="640"/>
      <c r="BE17" s="640"/>
      <c r="BF17" s="641"/>
      <c r="BG17" s="642">
        <v>649</v>
      </c>
      <c r="BH17" s="643"/>
      <c r="BI17" s="643"/>
      <c r="BJ17" s="643"/>
      <c r="BK17" s="643"/>
      <c r="BL17" s="643"/>
      <c r="BM17" s="643"/>
      <c r="BN17" s="644"/>
      <c r="BO17" s="645">
        <v>0</v>
      </c>
      <c r="BP17" s="645"/>
      <c r="BQ17" s="645"/>
      <c r="BR17" s="645"/>
      <c r="BS17" s="651" t="s">
        <v>233</v>
      </c>
      <c r="BT17" s="643"/>
      <c r="BU17" s="643"/>
      <c r="BV17" s="643"/>
      <c r="BW17" s="643"/>
      <c r="BX17" s="643"/>
      <c r="BY17" s="643"/>
      <c r="BZ17" s="643"/>
      <c r="CA17" s="643"/>
      <c r="CB17" s="652"/>
      <c r="CD17" s="657" t="s">
        <v>266</v>
      </c>
      <c r="CE17" s="658"/>
      <c r="CF17" s="658"/>
      <c r="CG17" s="658"/>
      <c r="CH17" s="658"/>
      <c r="CI17" s="658"/>
      <c r="CJ17" s="658"/>
      <c r="CK17" s="658"/>
      <c r="CL17" s="658"/>
      <c r="CM17" s="658"/>
      <c r="CN17" s="658"/>
      <c r="CO17" s="658"/>
      <c r="CP17" s="658"/>
      <c r="CQ17" s="659"/>
      <c r="CR17" s="642">
        <v>5150982</v>
      </c>
      <c r="CS17" s="643"/>
      <c r="CT17" s="643"/>
      <c r="CU17" s="643"/>
      <c r="CV17" s="643"/>
      <c r="CW17" s="643"/>
      <c r="CX17" s="643"/>
      <c r="CY17" s="644"/>
      <c r="CZ17" s="645">
        <v>15.4</v>
      </c>
      <c r="DA17" s="645"/>
      <c r="DB17" s="645"/>
      <c r="DC17" s="645"/>
      <c r="DD17" s="651" t="s">
        <v>129</v>
      </c>
      <c r="DE17" s="643"/>
      <c r="DF17" s="643"/>
      <c r="DG17" s="643"/>
      <c r="DH17" s="643"/>
      <c r="DI17" s="643"/>
      <c r="DJ17" s="643"/>
      <c r="DK17" s="643"/>
      <c r="DL17" s="643"/>
      <c r="DM17" s="643"/>
      <c r="DN17" s="643"/>
      <c r="DO17" s="643"/>
      <c r="DP17" s="644"/>
      <c r="DQ17" s="651">
        <v>4960793</v>
      </c>
      <c r="DR17" s="643"/>
      <c r="DS17" s="643"/>
      <c r="DT17" s="643"/>
      <c r="DU17" s="643"/>
      <c r="DV17" s="643"/>
      <c r="DW17" s="643"/>
      <c r="DX17" s="643"/>
      <c r="DY17" s="643"/>
      <c r="DZ17" s="643"/>
      <c r="EA17" s="643"/>
      <c r="EB17" s="643"/>
      <c r="EC17" s="652"/>
    </row>
    <row r="18" spans="2:133" ht="11.25" customHeight="1" x14ac:dyDescent="0.15">
      <c r="B18" s="639" t="s">
        <v>267</v>
      </c>
      <c r="C18" s="640"/>
      <c r="D18" s="640"/>
      <c r="E18" s="640"/>
      <c r="F18" s="640"/>
      <c r="G18" s="640"/>
      <c r="H18" s="640"/>
      <c r="I18" s="640"/>
      <c r="J18" s="640"/>
      <c r="K18" s="640"/>
      <c r="L18" s="640"/>
      <c r="M18" s="640"/>
      <c r="N18" s="640"/>
      <c r="O18" s="640"/>
      <c r="P18" s="640"/>
      <c r="Q18" s="641"/>
      <c r="R18" s="642">
        <v>14198129</v>
      </c>
      <c r="S18" s="643"/>
      <c r="T18" s="643"/>
      <c r="U18" s="643"/>
      <c r="V18" s="643"/>
      <c r="W18" s="643"/>
      <c r="X18" s="643"/>
      <c r="Y18" s="644"/>
      <c r="Z18" s="645">
        <v>39.6</v>
      </c>
      <c r="AA18" s="645"/>
      <c r="AB18" s="645"/>
      <c r="AC18" s="645"/>
      <c r="AD18" s="646">
        <v>12019677</v>
      </c>
      <c r="AE18" s="646"/>
      <c r="AF18" s="646"/>
      <c r="AG18" s="646"/>
      <c r="AH18" s="646"/>
      <c r="AI18" s="646"/>
      <c r="AJ18" s="646"/>
      <c r="AK18" s="646"/>
      <c r="AL18" s="647">
        <v>58.8</v>
      </c>
      <c r="AM18" s="648"/>
      <c r="AN18" s="648"/>
      <c r="AO18" s="649"/>
      <c r="AP18" s="639" t="s">
        <v>268</v>
      </c>
      <c r="AQ18" s="640"/>
      <c r="AR18" s="640"/>
      <c r="AS18" s="640"/>
      <c r="AT18" s="640"/>
      <c r="AU18" s="640"/>
      <c r="AV18" s="640"/>
      <c r="AW18" s="640"/>
      <c r="AX18" s="640"/>
      <c r="AY18" s="640"/>
      <c r="AZ18" s="640"/>
      <c r="BA18" s="640"/>
      <c r="BB18" s="640"/>
      <c r="BC18" s="640"/>
      <c r="BD18" s="640"/>
      <c r="BE18" s="640"/>
      <c r="BF18" s="641"/>
      <c r="BG18" s="642" t="s">
        <v>233</v>
      </c>
      <c r="BH18" s="643"/>
      <c r="BI18" s="643"/>
      <c r="BJ18" s="643"/>
      <c r="BK18" s="643"/>
      <c r="BL18" s="643"/>
      <c r="BM18" s="643"/>
      <c r="BN18" s="644"/>
      <c r="BO18" s="645" t="s">
        <v>233</v>
      </c>
      <c r="BP18" s="645"/>
      <c r="BQ18" s="645"/>
      <c r="BR18" s="645"/>
      <c r="BS18" s="651" t="s">
        <v>233</v>
      </c>
      <c r="BT18" s="643"/>
      <c r="BU18" s="643"/>
      <c r="BV18" s="643"/>
      <c r="BW18" s="643"/>
      <c r="BX18" s="643"/>
      <c r="BY18" s="643"/>
      <c r="BZ18" s="643"/>
      <c r="CA18" s="643"/>
      <c r="CB18" s="652"/>
      <c r="CD18" s="657" t="s">
        <v>269</v>
      </c>
      <c r="CE18" s="658"/>
      <c r="CF18" s="658"/>
      <c r="CG18" s="658"/>
      <c r="CH18" s="658"/>
      <c r="CI18" s="658"/>
      <c r="CJ18" s="658"/>
      <c r="CK18" s="658"/>
      <c r="CL18" s="658"/>
      <c r="CM18" s="658"/>
      <c r="CN18" s="658"/>
      <c r="CO18" s="658"/>
      <c r="CP18" s="658"/>
      <c r="CQ18" s="659"/>
      <c r="CR18" s="642" t="s">
        <v>233</v>
      </c>
      <c r="CS18" s="643"/>
      <c r="CT18" s="643"/>
      <c r="CU18" s="643"/>
      <c r="CV18" s="643"/>
      <c r="CW18" s="643"/>
      <c r="CX18" s="643"/>
      <c r="CY18" s="644"/>
      <c r="CZ18" s="645" t="s">
        <v>233</v>
      </c>
      <c r="DA18" s="645"/>
      <c r="DB18" s="645"/>
      <c r="DC18" s="645"/>
      <c r="DD18" s="651" t="s">
        <v>129</v>
      </c>
      <c r="DE18" s="643"/>
      <c r="DF18" s="643"/>
      <c r="DG18" s="643"/>
      <c r="DH18" s="643"/>
      <c r="DI18" s="643"/>
      <c r="DJ18" s="643"/>
      <c r="DK18" s="643"/>
      <c r="DL18" s="643"/>
      <c r="DM18" s="643"/>
      <c r="DN18" s="643"/>
      <c r="DO18" s="643"/>
      <c r="DP18" s="644"/>
      <c r="DQ18" s="651" t="s">
        <v>233</v>
      </c>
      <c r="DR18" s="643"/>
      <c r="DS18" s="643"/>
      <c r="DT18" s="643"/>
      <c r="DU18" s="643"/>
      <c r="DV18" s="643"/>
      <c r="DW18" s="643"/>
      <c r="DX18" s="643"/>
      <c r="DY18" s="643"/>
      <c r="DZ18" s="643"/>
      <c r="EA18" s="643"/>
      <c r="EB18" s="643"/>
      <c r="EC18" s="652"/>
    </row>
    <row r="19" spans="2:133" ht="11.25" customHeight="1" x14ac:dyDescent="0.15">
      <c r="B19" s="639" t="s">
        <v>270</v>
      </c>
      <c r="C19" s="640"/>
      <c r="D19" s="640"/>
      <c r="E19" s="640"/>
      <c r="F19" s="640"/>
      <c r="G19" s="640"/>
      <c r="H19" s="640"/>
      <c r="I19" s="640"/>
      <c r="J19" s="640"/>
      <c r="K19" s="640"/>
      <c r="L19" s="640"/>
      <c r="M19" s="640"/>
      <c r="N19" s="640"/>
      <c r="O19" s="640"/>
      <c r="P19" s="640"/>
      <c r="Q19" s="641"/>
      <c r="R19" s="642">
        <v>12019677</v>
      </c>
      <c r="S19" s="643"/>
      <c r="T19" s="643"/>
      <c r="U19" s="643"/>
      <c r="V19" s="643"/>
      <c r="W19" s="643"/>
      <c r="X19" s="643"/>
      <c r="Y19" s="644"/>
      <c r="Z19" s="645">
        <v>33.5</v>
      </c>
      <c r="AA19" s="645"/>
      <c r="AB19" s="645"/>
      <c r="AC19" s="645"/>
      <c r="AD19" s="646">
        <v>12019677</v>
      </c>
      <c r="AE19" s="646"/>
      <c r="AF19" s="646"/>
      <c r="AG19" s="646"/>
      <c r="AH19" s="646"/>
      <c r="AI19" s="646"/>
      <c r="AJ19" s="646"/>
      <c r="AK19" s="646"/>
      <c r="AL19" s="647">
        <v>58.8</v>
      </c>
      <c r="AM19" s="648"/>
      <c r="AN19" s="648"/>
      <c r="AO19" s="649"/>
      <c r="AP19" s="639" t="s">
        <v>271</v>
      </c>
      <c r="AQ19" s="640"/>
      <c r="AR19" s="640"/>
      <c r="AS19" s="640"/>
      <c r="AT19" s="640"/>
      <c r="AU19" s="640"/>
      <c r="AV19" s="640"/>
      <c r="AW19" s="640"/>
      <c r="AX19" s="640"/>
      <c r="AY19" s="640"/>
      <c r="AZ19" s="640"/>
      <c r="BA19" s="640"/>
      <c r="BB19" s="640"/>
      <c r="BC19" s="640"/>
      <c r="BD19" s="640"/>
      <c r="BE19" s="640"/>
      <c r="BF19" s="641"/>
      <c r="BG19" s="642">
        <v>10821</v>
      </c>
      <c r="BH19" s="643"/>
      <c r="BI19" s="643"/>
      <c r="BJ19" s="643"/>
      <c r="BK19" s="643"/>
      <c r="BL19" s="643"/>
      <c r="BM19" s="643"/>
      <c r="BN19" s="644"/>
      <c r="BO19" s="645">
        <v>0.2</v>
      </c>
      <c r="BP19" s="645"/>
      <c r="BQ19" s="645"/>
      <c r="BR19" s="645"/>
      <c r="BS19" s="651" t="s">
        <v>129</v>
      </c>
      <c r="BT19" s="643"/>
      <c r="BU19" s="643"/>
      <c r="BV19" s="643"/>
      <c r="BW19" s="643"/>
      <c r="BX19" s="643"/>
      <c r="BY19" s="643"/>
      <c r="BZ19" s="643"/>
      <c r="CA19" s="643"/>
      <c r="CB19" s="652"/>
      <c r="CD19" s="657" t="s">
        <v>272</v>
      </c>
      <c r="CE19" s="658"/>
      <c r="CF19" s="658"/>
      <c r="CG19" s="658"/>
      <c r="CH19" s="658"/>
      <c r="CI19" s="658"/>
      <c r="CJ19" s="658"/>
      <c r="CK19" s="658"/>
      <c r="CL19" s="658"/>
      <c r="CM19" s="658"/>
      <c r="CN19" s="658"/>
      <c r="CO19" s="658"/>
      <c r="CP19" s="658"/>
      <c r="CQ19" s="659"/>
      <c r="CR19" s="642" t="s">
        <v>129</v>
      </c>
      <c r="CS19" s="643"/>
      <c r="CT19" s="643"/>
      <c r="CU19" s="643"/>
      <c r="CV19" s="643"/>
      <c r="CW19" s="643"/>
      <c r="CX19" s="643"/>
      <c r="CY19" s="644"/>
      <c r="CZ19" s="645" t="s">
        <v>233</v>
      </c>
      <c r="DA19" s="645"/>
      <c r="DB19" s="645"/>
      <c r="DC19" s="645"/>
      <c r="DD19" s="651" t="s">
        <v>233</v>
      </c>
      <c r="DE19" s="643"/>
      <c r="DF19" s="643"/>
      <c r="DG19" s="643"/>
      <c r="DH19" s="643"/>
      <c r="DI19" s="643"/>
      <c r="DJ19" s="643"/>
      <c r="DK19" s="643"/>
      <c r="DL19" s="643"/>
      <c r="DM19" s="643"/>
      <c r="DN19" s="643"/>
      <c r="DO19" s="643"/>
      <c r="DP19" s="644"/>
      <c r="DQ19" s="651" t="s">
        <v>129</v>
      </c>
      <c r="DR19" s="643"/>
      <c r="DS19" s="643"/>
      <c r="DT19" s="643"/>
      <c r="DU19" s="643"/>
      <c r="DV19" s="643"/>
      <c r="DW19" s="643"/>
      <c r="DX19" s="643"/>
      <c r="DY19" s="643"/>
      <c r="DZ19" s="643"/>
      <c r="EA19" s="643"/>
      <c r="EB19" s="643"/>
      <c r="EC19" s="652"/>
    </row>
    <row r="20" spans="2:133" ht="11.25" customHeight="1" x14ac:dyDescent="0.15">
      <c r="B20" s="639" t="s">
        <v>273</v>
      </c>
      <c r="C20" s="640"/>
      <c r="D20" s="640"/>
      <c r="E20" s="640"/>
      <c r="F20" s="640"/>
      <c r="G20" s="640"/>
      <c r="H20" s="640"/>
      <c r="I20" s="640"/>
      <c r="J20" s="640"/>
      <c r="K20" s="640"/>
      <c r="L20" s="640"/>
      <c r="M20" s="640"/>
      <c r="N20" s="640"/>
      <c r="O20" s="640"/>
      <c r="P20" s="640"/>
      <c r="Q20" s="641"/>
      <c r="R20" s="642">
        <v>2178452</v>
      </c>
      <c r="S20" s="643"/>
      <c r="T20" s="643"/>
      <c r="U20" s="643"/>
      <c r="V20" s="643"/>
      <c r="W20" s="643"/>
      <c r="X20" s="643"/>
      <c r="Y20" s="644"/>
      <c r="Z20" s="645">
        <v>6.1</v>
      </c>
      <c r="AA20" s="645"/>
      <c r="AB20" s="645"/>
      <c r="AC20" s="645"/>
      <c r="AD20" s="646" t="s">
        <v>233</v>
      </c>
      <c r="AE20" s="646"/>
      <c r="AF20" s="646"/>
      <c r="AG20" s="646"/>
      <c r="AH20" s="646"/>
      <c r="AI20" s="646"/>
      <c r="AJ20" s="646"/>
      <c r="AK20" s="646"/>
      <c r="AL20" s="647" t="s">
        <v>233</v>
      </c>
      <c r="AM20" s="648"/>
      <c r="AN20" s="648"/>
      <c r="AO20" s="649"/>
      <c r="AP20" s="639" t="s">
        <v>274</v>
      </c>
      <c r="AQ20" s="640"/>
      <c r="AR20" s="640"/>
      <c r="AS20" s="640"/>
      <c r="AT20" s="640"/>
      <c r="AU20" s="640"/>
      <c r="AV20" s="640"/>
      <c r="AW20" s="640"/>
      <c r="AX20" s="640"/>
      <c r="AY20" s="640"/>
      <c r="AZ20" s="640"/>
      <c r="BA20" s="640"/>
      <c r="BB20" s="640"/>
      <c r="BC20" s="640"/>
      <c r="BD20" s="640"/>
      <c r="BE20" s="640"/>
      <c r="BF20" s="641"/>
      <c r="BG20" s="642">
        <v>10821</v>
      </c>
      <c r="BH20" s="643"/>
      <c r="BI20" s="643"/>
      <c r="BJ20" s="643"/>
      <c r="BK20" s="643"/>
      <c r="BL20" s="643"/>
      <c r="BM20" s="643"/>
      <c r="BN20" s="644"/>
      <c r="BO20" s="645">
        <v>0.2</v>
      </c>
      <c r="BP20" s="645"/>
      <c r="BQ20" s="645"/>
      <c r="BR20" s="645"/>
      <c r="BS20" s="651" t="s">
        <v>233</v>
      </c>
      <c r="BT20" s="643"/>
      <c r="BU20" s="643"/>
      <c r="BV20" s="643"/>
      <c r="BW20" s="643"/>
      <c r="BX20" s="643"/>
      <c r="BY20" s="643"/>
      <c r="BZ20" s="643"/>
      <c r="CA20" s="643"/>
      <c r="CB20" s="652"/>
      <c r="CD20" s="657" t="s">
        <v>275</v>
      </c>
      <c r="CE20" s="658"/>
      <c r="CF20" s="658"/>
      <c r="CG20" s="658"/>
      <c r="CH20" s="658"/>
      <c r="CI20" s="658"/>
      <c r="CJ20" s="658"/>
      <c r="CK20" s="658"/>
      <c r="CL20" s="658"/>
      <c r="CM20" s="658"/>
      <c r="CN20" s="658"/>
      <c r="CO20" s="658"/>
      <c r="CP20" s="658"/>
      <c r="CQ20" s="659"/>
      <c r="CR20" s="642">
        <v>33505883</v>
      </c>
      <c r="CS20" s="643"/>
      <c r="CT20" s="643"/>
      <c r="CU20" s="643"/>
      <c r="CV20" s="643"/>
      <c r="CW20" s="643"/>
      <c r="CX20" s="643"/>
      <c r="CY20" s="644"/>
      <c r="CZ20" s="645">
        <v>100</v>
      </c>
      <c r="DA20" s="645"/>
      <c r="DB20" s="645"/>
      <c r="DC20" s="645"/>
      <c r="DD20" s="651">
        <v>3883089</v>
      </c>
      <c r="DE20" s="643"/>
      <c r="DF20" s="643"/>
      <c r="DG20" s="643"/>
      <c r="DH20" s="643"/>
      <c r="DI20" s="643"/>
      <c r="DJ20" s="643"/>
      <c r="DK20" s="643"/>
      <c r="DL20" s="643"/>
      <c r="DM20" s="643"/>
      <c r="DN20" s="643"/>
      <c r="DO20" s="643"/>
      <c r="DP20" s="644"/>
      <c r="DQ20" s="651">
        <v>23352247</v>
      </c>
      <c r="DR20" s="643"/>
      <c r="DS20" s="643"/>
      <c r="DT20" s="643"/>
      <c r="DU20" s="643"/>
      <c r="DV20" s="643"/>
      <c r="DW20" s="643"/>
      <c r="DX20" s="643"/>
      <c r="DY20" s="643"/>
      <c r="DZ20" s="643"/>
      <c r="EA20" s="643"/>
      <c r="EB20" s="643"/>
      <c r="EC20" s="652"/>
    </row>
    <row r="21" spans="2:133" ht="11.25" customHeight="1" x14ac:dyDescent="0.15">
      <c r="B21" s="639" t="s">
        <v>276</v>
      </c>
      <c r="C21" s="640"/>
      <c r="D21" s="640"/>
      <c r="E21" s="640"/>
      <c r="F21" s="640"/>
      <c r="G21" s="640"/>
      <c r="H21" s="640"/>
      <c r="I21" s="640"/>
      <c r="J21" s="640"/>
      <c r="K21" s="640"/>
      <c r="L21" s="640"/>
      <c r="M21" s="640"/>
      <c r="N21" s="640"/>
      <c r="O21" s="640"/>
      <c r="P21" s="640"/>
      <c r="Q21" s="641"/>
      <c r="R21" s="642" t="s">
        <v>129</v>
      </c>
      <c r="S21" s="643"/>
      <c r="T21" s="643"/>
      <c r="U21" s="643"/>
      <c r="V21" s="643"/>
      <c r="W21" s="643"/>
      <c r="X21" s="643"/>
      <c r="Y21" s="644"/>
      <c r="Z21" s="645" t="s">
        <v>129</v>
      </c>
      <c r="AA21" s="645"/>
      <c r="AB21" s="645"/>
      <c r="AC21" s="645"/>
      <c r="AD21" s="646" t="s">
        <v>233</v>
      </c>
      <c r="AE21" s="646"/>
      <c r="AF21" s="646"/>
      <c r="AG21" s="646"/>
      <c r="AH21" s="646"/>
      <c r="AI21" s="646"/>
      <c r="AJ21" s="646"/>
      <c r="AK21" s="646"/>
      <c r="AL21" s="647" t="s">
        <v>129</v>
      </c>
      <c r="AM21" s="648"/>
      <c r="AN21" s="648"/>
      <c r="AO21" s="649"/>
      <c r="AP21" s="660" t="s">
        <v>277</v>
      </c>
      <c r="AQ21" s="661"/>
      <c r="AR21" s="661"/>
      <c r="AS21" s="661"/>
      <c r="AT21" s="661"/>
      <c r="AU21" s="661"/>
      <c r="AV21" s="661"/>
      <c r="AW21" s="661"/>
      <c r="AX21" s="661"/>
      <c r="AY21" s="661"/>
      <c r="AZ21" s="661"/>
      <c r="BA21" s="661"/>
      <c r="BB21" s="661"/>
      <c r="BC21" s="661"/>
      <c r="BD21" s="661"/>
      <c r="BE21" s="661"/>
      <c r="BF21" s="662"/>
      <c r="BG21" s="642">
        <v>10821</v>
      </c>
      <c r="BH21" s="643"/>
      <c r="BI21" s="643"/>
      <c r="BJ21" s="643"/>
      <c r="BK21" s="643"/>
      <c r="BL21" s="643"/>
      <c r="BM21" s="643"/>
      <c r="BN21" s="644"/>
      <c r="BO21" s="645">
        <v>0.2</v>
      </c>
      <c r="BP21" s="645"/>
      <c r="BQ21" s="645"/>
      <c r="BR21" s="645"/>
      <c r="BS21" s="651" t="s">
        <v>129</v>
      </c>
      <c r="BT21" s="643"/>
      <c r="BU21" s="643"/>
      <c r="BV21" s="643"/>
      <c r="BW21" s="643"/>
      <c r="BX21" s="643"/>
      <c r="BY21" s="643"/>
      <c r="BZ21" s="643"/>
      <c r="CA21" s="643"/>
      <c r="CB21" s="652"/>
      <c r="CD21" s="666"/>
      <c r="CE21" s="667"/>
      <c r="CF21" s="667"/>
      <c r="CG21" s="667"/>
      <c r="CH21" s="667"/>
      <c r="CI21" s="667"/>
      <c r="CJ21" s="667"/>
      <c r="CK21" s="667"/>
      <c r="CL21" s="667"/>
      <c r="CM21" s="667"/>
      <c r="CN21" s="667"/>
      <c r="CO21" s="667"/>
      <c r="CP21" s="667"/>
      <c r="CQ21" s="668"/>
      <c r="CR21" s="669"/>
      <c r="CS21" s="664"/>
      <c r="CT21" s="664"/>
      <c r="CU21" s="664"/>
      <c r="CV21" s="664"/>
      <c r="CW21" s="664"/>
      <c r="CX21" s="664"/>
      <c r="CY21" s="670"/>
      <c r="CZ21" s="671"/>
      <c r="DA21" s="671"/>
      <c r="DB21" s="671"/>
      <c r="DC21" s="671"/>
      <c r="DD21" s="663"/>
      <c r="DE21" s="664"/>
      <c r="DF21" s="664"/>
      <c r="DG21" s="664"/>
      <c r="DH21" s="664"/>
      <c r="DI21" s="664"/>
      <c r="DJ21" s="664"/>
      <c r="DK21" s="664"/>
      <c r="DL21" s="664"/>
      <c r="DM21" s="664"/>
      <c r="DN21" s="664"/>
      <c r="DO21" s="664"/>
      <c r="DP21" s="670"/>
      <c r="DQ21" s="663"/>
      <c r="DR21" s="664"/>
      <c r="DS21" s="664"/>
      <c r="DT21" s="664"/>
      <c r="DU21" s="664"/>
      <c r="DV21" s="664"/>
      <c r="DW21" s="664"/>
      <c r="DX21" s="664"/>
      <c r="DY21" s="664"/>
      <c r="DZ21" s="664"/>
      <c r="EA21" s="664"/>
      <c r="EB21" s="664"/>
      <c r="EC21" s="665"/>
    </row>
    <row r="22" spans="2:133" ht="11.25" customHeight="1" x14ac:dyDescent="0.15">
      <c r="B22" s="639" t="s">
        <v>278</v>
      </c>
      <c r="C22" s="640"/>
      <c r="D22" s="640"/>
      <c r="E22" s="640"/>
      <c r="F22" s="640"/>
      <c r="G22" s="640"/>
      <c r="H22" s="640"/>
      <c r="I22" s="640"/>
      <c r="J22" s="640"/>
      <c r="K22" s="640"/>
      <c r="L22" s="640"/>
      <c r="M22" s="640"/>
      <c r="N22" s="640"/>
      <c r="O22" s="640"/>
      <c r="P22" s="640"/>
      <c r="Q22" s="641"/>
      <c r="R22" s="642">
        <v>22561787</v>
      </c>
      <c r="S22" s="643"/>
      <c r="T22" s="643"/>
      <c r="U22" s="643"/>
      <c r="V22" s="643"/>
      <c r="W22" s="643"/>
      <c r="X22" s="643"/>
      <c r="Y22" s="644"/>
      <c r="Z22" s="645">
        <v>63</v>
      </c>
      <c r="AA22" s="645"/>
      <c r="AB22" s="645"/>
      <c r="AC22" s="645"/>
      <c r="AD22" s="646">
        <v>20383335</v>
      </c>
      <c r="AE22" s="646"/>
      <c r="AF22" s="646"/>
      <c r="AG22" s="646"/>
      <c r="AH22" s="646"/>
      <c r="AI22" s="646"/>
      <c r="AJ22" s="646"/>
      <c r="AK22" s="646"/>
      <c r="AL22" s="647">
        <v>99.7</v>
      </c>
      <c r="AM22" s="648"/>
      <c r="AN22" s="648"/>
      <c r="AO22" s="649"/>
      <c r="AP22" s="660" t="s">
        <v>279</v>
      </c>
      <c r="AQ22" s="661"/>
      <c r="AR22" s="661"/>
      <c r="AS22" s="661"/>
      <c r="AT22" s="661"/>
      <c r="AU22" s="661"/>
      <c r="AV22" s="661"/>
      <c r="AW22" s="661"/>
      <c r="AX22" s="661"/>
      <c r="AY22" s="661"/>
      <c r="AZ22" s="661"/>
      <c r="BA22" s="661"/>
      <c r="BB22" s="661"/>
      <c r="BC22" s="661"/>
      <c r="BD22" s="661"/>
      <c r="BE22" s="661"/>
      <c r="BF22" s="662"/>
      <c r="BG22" s="642" t="s">
        <v>233</v>
      </c>
      <c r="BH22" s="643"/>
      <c r="BI22" s="643"/>
      <c r="BJ22" s="643"/>
      <c r="BK22" s="643"/>
      <c r="BL22" s="643"/>
      <c r="BM22" s="643"/>
      <c r="BN22" s="644"/>
      <c r="BO22" s="645" t="s">
        <v>129</v>
      </c>
      <c r="BP22" s="645"/>
      <c r="BQ22" s="645"/>
      <c r="BR22" s="645"/>
      <c r="BS22" s="651" t="s">
        <v>129</v>
      </c>
      <c r="BT22" s="643"/>
      <c r="BU22" s="643"/>
      <c r="BV22" s="643"/>
      <c r="BW22" s="643"/>
      <c r="BX22" s="643"/>
      <c r="BY22" s="643"/>
      <c r="BZ22" s="643"/>
      <c r="CA22" s="643"/>
      <c r="CB22" s="652"/>
      <c r="CD22" s="624" t="s">
        <v>280</v>
      </c>
      <c r="CE22" s="625"/>
      <c r="CF22" s="625"/>
      <c r="CG22" s="625"/>
      <c r="CH22" s="625"/>
      <c r="CI22" s="625"/>
      <c r="CJ22" s="625"/>
      <c r="CK22" s="625"/>
      <c r="CL22" s="625"/>
      <c r="CM22" s="625"/>
      <c r="CN22" s="625"/>
      <c r="CO22" s="625"/>
      <c r="CP22" s="625"/>
      <c r="CQ22" s="625"/>
      <c r="CR22" s="625"/>
      <c r="CS22" s="625"/>
      <c r="CT22" s="625"/>
      <c r="CU22" s="625"/>
      <c r="CV22" s="625"/>
      <c r="CW22" s="625"/>
      <c r="CX22" s="625"/>
      <c r="CY22" s="625"/>
      <c r="CZ22" s="625"/>
      <c r="DA22" s="625"/>
      <c r="DB22" s="625"/>
      <c r="DC22" s="625"/>
      <c r="DD22" s="625"/>
      <c r="DE22" s="625"/>
      <c r="DF22" s="625"/>
      <c r="DG22" s="625"/>
      <c r="DH22" s="625"/>
      <c r="DI22" s="625"/>
      <c r="DJ22" s="625"/>
      <c r="DK22" s="625"/>
      <c r="DL22" s="625"/>
      <c r="DM22" s="625"/>
      <c r="DN22" s="625"/>
      <c r="DO22" s="625"/>
      <c r="DP22" s="625"/>
      <c r="DQ22" s="625"/>
      <c r="DR22" s="625"/>
      <c r="DS22" s="625"/>
      <c r="DT22" s="625"/>
      <c r="DU22" s="625"/>
      <c r="DV22" s="625"/>
      <c r="DW22" s="625"/>
      <c r="DX22" s="625"/>
      <c r="DY22" s="625"/>
      <c r="DZ22" s="625"/>
      <c r="EA22" s="625"/>
      <c r="EB22" s="625"/>
      <c r="EC22" s="626"/>
    </row>
    <row r="23" spans="2:133" ht="11.25" customHeight="1" x14ac:dyDescent="0.15">
      <c r="B23" s="639" t="s">
        <v>281</v>
      </c>
      <c r="C23" s="640"/>
      <c r="D23" s="640"/>
      <c r="E23" s="640"/>
      <c r="F23" s="640"/>
      <c r="G23" s="640"/>
      <c r="H23" s="640"/>
      <c r="I23" s="640"/>
      <c r="J23" s="640"/>
      <c r="K23" s="640"/>
      <c r="L23" s="640"/>
      <c r="M23" s="640"/>
      <c r="N23" s="640"/>
      <c r="O23" s="640"/>
      <c r="P23" s="640"/>
      <c r="Q23" s="641"/>
      <c r="R23" s="642">
        <v>6526</v>
      </c>
      <c r="S23" s="643"/>
      <c r="T23" s="643"/>
      <c r="U23" s="643"/>
      <c r="V23" s="643"/>
      <c r="W23" s="643"/>
      <c r="X23" s="643"/>
      <c r="Y23" s="644"/>
      <c r="Z23" s="645">
        <v>0</v>
      </c>
      <c r="AA23" s="645"/>
      <c r="AB23" s="645"/>
      <c r="AC23" s="645"/>
      <c r="AD23" s="646">
        <v>6526</v>
      </c>
      <c r="AE23" s="646"/>
      <c r="AF23" s="646"/>
      <c r="AG23" s="646"/>
      <c r="AH23" s="646"/>
      <c r="AI23" s="646"/>
      <c r="AJ23" s="646"/>
      <c r="AK23" s="646"/>
      <c r="AL23" s="647">
        <v>0</v>
      </c>
      <c r="AM23" s="648"/>
      <c r="AN23" s="648"/>
      <c r="AO23" s="649"/>
      <c r="AP23" s="660" t="s">
        <v>282</v>
      </c>
      <c r="AQ23" s="661"/>
      <c r="AR23" s="661"/>
      <c r="AS23" s="661"/>
      <c r="AT23" s="661"/>
      <c r="AU23" s="661"/>
      <c r="AV23" s="661"/>
      <c r="AW23" s="661"/>
      <c r="AX23" s="661"/>
      <c r="AY23" s="661"/>
      <c r="AZ23" s="661"/>
      <c r="BA23" s="661"/>
      <c r="BB23" s="661"/>
      <c r="BC23" s="661"/>
      <c r="BD23" s="661"/>
      <c r="BE23" s="661"/>
      <c r="BF23" s="662"/>
      <c r="BG23" s="642" t="s">
        <v>129</v>
      </c>
      <c r="BH23" s="643"/>
      <c r="BI23" s="643"/>
      <c r="BJ23" s="643"/>
      <c r="BK23" s="643"/>
      <c r="BL23" s="643"/>
      <c r="BM23" s="643"/>
      <c r="BN23" s="644"/>
      <c r="BO23" s="645" t="s">
        <v>129</v>
      </c>
      <c r="BP23" s="645"/>
      <c r="BQ23" s="645"/>
      <c r="BR23" s="645"/>
      <c r="BS23" s="651" t="s">
        <v>233</v>
      </c>
      <c r="BT23" s="643"/>
      <c r="BU23" s="643"/>
      <c r="BV23" s="643"/>
      <c r="BW23" s="643"/>
      <c r="BX23" s="643"/>
      <c r="BY23" s="643"/>
      <c r="BZ23" s="643"/>
      <c r="CA23" s="643"/>
      <c r="CB23" s="652"/>
      <c r="CD23" s="624" t="s">
        <v>221</v>
      </c>
      <c r="CE23" s="625"/>
      <c r="CF23" s="625"/>
      <c r="CG23" s="625"/>
      <c r="CH23" s="625"/>
      <c r="CI23" s="625"/>
      <c r="CJ23" s="625"/>
      <c r="CK23" s="625"/>
      <c r="CL23" s="625"/>
      <c r="CM23" s="625"/>
      <c r="CN23" s="625"/>
      <c r="CO23" s="625"/>
      <c r="CP23" s="625"/>
      <c r="CQ23" s="626"/>
      <c r="CR23" s="624" t="s">
        <v>283</v>
      </c>
      <c r="CS23" s="625"/>
      <c r="CT23" s="625"/>
      <c r="CU23" s="625"/>
      <c r="CV23" s="625"/>
      <c r="CW23" s="625"/>
      <c r="CX23" s="625"/>
      <c r="CY23" s="626"/>
      <c r="CZ23" s="624" t="s">
        <v>284</v>
      </c>
      <c r="DA23" s="625"/>
      <c r="DB23" s="625"/>
      <c r="DC23" s="626"/>
      <c r="DD23" s="624" t="s">
        <v>285</v>
      </c>
      <c r="DE23" s="625"/>
      <c r="DF23" s="625"/>
      <c r="DG23" s="625"/>
      <c r="DH23" s="625"/>
      <c r="DI23" s="625"/>
      <c r="DJ23" s="625"/>
      <c r="DK23" s="626"/>
      <c r="DL23" s="672" t="s">
        <v>286</v>
      </c>
      <c r="DM23" s="673"/>
      <c r="DN23" s="673"/>
      <c r="DO23" s="673"/>
      <c r="DP23" s="673"/>
      <c r="DQ23" s="673"/>
      <c r="DR23" s="673"/>
      <c r="DS23" s="673"/>
      <c r="DT23" s="673"/>
      <c r="DU23" s="673"/>
      <c r="DV23" s="674"/>
      <c r="DW23" s="624" t="s">
        <v>287</v>
      </c>
      <c r="DX23" s="625"/>
      <c r="DY23" s="625"/>
      <c r="DZ23" s="625"/>
      <c r="EA23" s="625"/>
      <c r="EB23" s="625"/>
      <c r="EC23" s="626"/>
    </row>
    <row r="24" spans="2:133" ht="11.25" customHeight="1" x14ac:dyDescent="0.15">
      <c r="B24" s="639" t="s">
        <v>288</v>
      </c>
      <c r="C24" s="640"/>
      <c r="D24" s="640"/>
      <c r="E24" s="640"/>
      <c r="F24" s="640"/>
      <c r="G24" s="640"/>
      <c r="H24" s="640"/>
      <c r="I24" s="640"/>
      <c r="J24" s="640"/>
      <c r="K24" s="640"/>
      <c r="L24" s="640"/>
      <c r="M24" s="640"/>
      <c r="N24" s="640"/>
      <c r="O24" s="640"/>
      <c r="P24" s="640"/>
      <c r="Q24" s="641"/>
      <c r="R24" s="642">
        <v>37425</v>
      </c>
      <c r="S24" s="643"/>
      <c r="T24" s="643"/>
      <c r="U24" s="643"/>
      <c r="V24" s="643"/>
      <c r="W24" s="643"/>
      <c r="X24" s="643"/>
      <c r="Y24" s="644"/>
      <c r="Z24" s="645">
        <v>0.1</v>
      </c>
      <c r="AA24" s="645"/>
      <c r="AB24" s="645"/>
      <c r="AC24" s="645"/>
      <c r="AD24" s="646" t="s">
        <v>233</v>
      </c>
      <c r="AE24" s="646"/>
      <c r="AF24" s="646"/>
      <c r="AG24" s="646"/>
      <c r="AH24" s="646"/>
      <c r="AI24" s="646"/>
      <c r="AJ24" s="646"/>
      <c r="AK24" s="646"/>
      <c r="AL24" s="647" t="s">
        <v>129</v>
      </c>
      <c r="AM24" s="648"/>
      <c r="AN24" s="648"/>
      <c r="AO24" s="649"/>
      <c r="AP24" s="660" t="s">
        <v>289</v>
      </c>
      <c r="AQ24" s="661"/>
      <c r="AR24" s="661"/>
      <c r="AS24" s="661"/>
      <c r="AT24" s="661"/>
      <c r="AU24" s="661"/>
      <c r="AV24" s="661"/>
      <c r="AW24" s="661"/>
      <c r="AX24" s="661"/>
      <c r="AY24" s="661"/>
      <c r="AZ24" s="661"/>
      <c r="BA24" s="661"/>
      <c r="BB24" s="661"/>
      <c r="BC24" s="661"/>
      <c r="BD24" s="661"/>
      <c r="BE24" s="661"/>
      <c r="BF24" s="662"/>
      <c r="BG24" s="642" t="s">
        <v>233</v>
      </c>
      <c r="BH24" s="643"/>
      <c r="BI24" s="643"/>
      <c r="BJ24" s="643"/>
      <c r="BK24" s="643"/>
      <c r="BL24" s="643"/>
      <c r="BM24" s="643"/>
      <c r="BN24" s="644"/>
      <c r="BO24" s="645" t="s">
        <v>233</v>
      </c>
      <c r="BP24" s="645"/>
      <c r="BQ24" s="645"/>
      <c r="BR24" s="645"/>
      <c r="BS24" s="651" t="s">
        <v>129</v>
      </c>
      <c r="BT24" s="643"/>
      <c r="BU24" s="643"/>
      <c r="BV24" s="643"/>
      <c r="BW24" s="643"/>
      <c r="BX24" s="643"/>
      <c r="BY24" s="643"/>
      <c r="BZ24" s="643"/>
      <c r="CA24" s="643"/>
      <c r="CB24" s="652"/>
      <c r="CD24" s="653" t="s">
        <v>290</v>
      </c>
      <c r="CE24" s="654"/>
      <c r="CF24" s="654"/>
      <c r="CG24" s="654"/>
      <c r="CH24" s="654"/>
      <c r="CI24" s="654"/>
      <c r="CJ24" s="654"/>
      <c r="CK24" s="654"/>
      <c r="CL24" s="654"/>
      <c r="CM24" s="654"/>
      <c r="CN24" s="654"/>
      <c r="CO24" s="654"/>
      <c r="CP24" s="654"/>
      <c r="CQ24" s="655"/>
      <c r="CR24" s="631">
        <v>12621020</v>
      </c>
      <c r="CS24" s="632"/>
      <c r="CT24" s="632"/>
      <c r="CU24" s="632"/>
      <c r="CV24" s="632"/>
      <c r="CW24" s="632"/>
      <c r="CX24" s="632"/>
      <c r="CY24" s="633"/>
      <c r="CZ24" s="636">
        <v>37.700000000000003</v>
      </c>
      <c r="DA24" s="637"/>
      <c r="DB24" s="637"/>
      <c r="DC24" s="656"/>
      <c r="DD24" s="675">
        <v>10099656</v>
      </c>
      <c r="DE24" s="632"/>
      <c r="DF24" s="632"/>
      <c r="DG24" s="632"/>
      <c r="DH24" s="632"/>
      <c r="DI24" s="632"/>
      <c r="DJ24" s="632"/>
      <c r="DK24" s="633"/>
      <c r="DL24" s="675">
        <v>9278704</v>
      </c>
      <c r="DM24" s="632"/>
      <c r="DN24" s="632"/>
      <c r="DO24" s="632"/>
      <c r="DP24" s="632"/>
      <c r="DQ24" s="632"/>
      <c r="DR24" s="632"/>
      <c r="DS24" s="632"/>
      <c r="DT24" s="632"/>
      <c r="DU24" s="632"/>
      <c r="DV24" s="633"/>
      <c r="DW24" s="636">
        <v>43.4</v>
      </c>
      <c r="DX24" s="637"/>
      <c r="DY24" s="637"/>
      <c r="DZ24" s="637"/>
      <c r="EA24" s="637"/>
      <c r="EB24" s="637"/>
      <c r="EC24" s="638"/>
    </row>
    <row r="25" spans="2:133" ht="11.25" customHeight="1" x14ac:dyDescent="0.15">
      <c r="B25" s="639" t="s">
        <v>291</v>
      </c>
      <c r="C25" s="640"/>
      <c r="D25" s="640"/>
      <c r="E25" s="640"/>
      <c r="F25" s="640"/>
      <c r="G25" s="640"/>
      <c r="H25" s="640"/>
      <c r="I25" s="640"/>
      <c r="J25" s="640"/>
      <c r="K25" s="640"/>
      <c r="L25" s="640"/>
      <c r="M25" s="640"/>
      <c r="N25" s="640"/>
      <c r="O25" s="640"/>
      <c r="P25" s="640"/>
      <c r="Q25" s="641"/>
      <c r="R25" s="642">
        <v>448979</v>
      </c>
      <c r="S25" s="643"/>
      <c r="T25" s="643"/>
      <c r="U25" s="643"/>
      <c r="V25" s="643"/>
      <c r="W25" s="643"/>
      <c r="X25" s="643"/>
      <c r="Y25" s="644"/>
      <c r="Z25" s="645">
        <v>1.3</v>
      </c>
      <c r="AA25" s="645"/>
      <c r="AB25" s="645"/>
      <c r="AC25" s="645"/>
      <c r="AD25" s="646">
        <v>27298</v>
      </c>
      <c r="AE25" s="646"/>
      <c r="AF25" s="646"/>
      <c r="AG25" s="646"/>
      <c r="AH25" s="646"/>
      <c r="AI25" s="646"/>
      <c r="AJ25" s="646"/>
      <c r="AK25" s="646"/>
      <c r="AL25" s="647">
        <v>0.1</v>
      </c>
      <c r="AM25" s="648"/>
      <c r="AN25" s="648"/>
      <c r="AO25" s="649"/>
      <c r="AP25" s="660" t="s">
        <v>292</v>
      </c>
      <c r="AQ25" s="661"/>
      <c r="AR25" s="661"/>
      <c r="AS25" s="661"/>
      <c r="AT25" s="661"/>
      <c r="AU25" s="661"/>
      <c r="AV25" s="661"/>
      <c r="AW25" s="661"/>
      <c r="AX25" s="661"/>
      <c r="AY25" s="661"/>
      <c r="AZ25" s="661"/>
      <c r="BA25" s="661"/>
      <c r="BB25" s="661"/>
      <c r="BC25" s="661"/>
      <c r="BD25" s="661"/>
      <c r="BE25" s="661"/>
      <c r="BF25" s="662"/>
      <c r="BG25" s="642" t="s">
        <v>129</v>
      </c>
      <c r="BH25" s="643"/>
      <c r="BI25" s="643"/>
      <c r="BJ25" s="643"/>
      <c r="BK25" s="643"/>
      <c r="BL25" s="643"/>
      <c r="BM25" s="643"/>
      <c r="BN25" s="644"/>
      <c r="BO25" s="645" t="s">
        <v>233</v>
      </c>
      <c r="BP25" s="645"/>
      <c r="BQ25" s="645"/>
      <c r="BR25" s="645"/>
      <c r="BS25" s="651" t="s">
        <v>233</v>
      </c>
      <c r="BT25" s="643"/>
      <c r="BU25" s="643"/>
      <c r="BV25" s="643"/>
      <c r="BW25" s="643"/>
      <c r="BX25" s="643"/>
      <c r="BY25" s="643"/>
      <c r="BZ25" s="643"/>
      <c r="CA25" s="643"/>
      <c r="CB25" s="652"/>
      <c r="CD25" s="657" t="s">
        <v>293</v>
      </c>
      <c r="CE25" s="658"/>
      <c r="CF25" s="658"/>
      <c r="CG25" s="658"/>
      <c r="CH25" s="658"/>
      <c r="CI25" s="658"/>
      <c r="CJ25" s="658"/>
      <c r="CK25" s="658"/>
      <c r="CL25" s="658"/>
      <c r="CM25" s="658"/>
      <c r="CN25" s="658"/>
      <c r="CO25" s="658"/>
      <c r="CP25" s="658"/>
      <c r="CQ25" s="659"/>
      <c r="CR25" s="642">
        <v>4261841</v>
      </c>
      <c r="CS25" s="678"/>
      <c r="CT25" s="678"/>
      <c r="CU25" s="678"/>
      <c r="CV25" s="678"/>
      <c r="CW25" s="678"/>
      <c r="CX25" s="678"/>
      <c r="CY25" s="679"/>
      <c r="CZ25" s="647">
        <v>12.7</v>
      </c>
      <c r="DA25" s="676"/>
      <c r="DB25" s="676"/>
      <c r="DC25" s="680"/>
      <c r="DD25" s="651">
        <v>4000129</v>
      </c>
      <c r="DE25" s="678"/>
      <c r="DF25" s="678"/>
      <c r="DG25" s="678"/>
      <c r="DH25" s="678"/>
      <c r="DI25" s="678"/>
      <c r="DJ25" s="678"/>
      <c r="DK25" s="679"/>
      <c r="DL25" s="651">
        <v>4000039</v>
      </c>
      <c r="DM25" s="678"/>
      <c r="DN25" s="678"/>
      <c r="DO25" s="678"/>
      <c r="DP25" s="678"/>
      <c r="DQ25" s="678"/>
      <c r="DR25" s="678"/>
      <c r="DS25" s="678"/>
      <c r="DT25" s="678"/>
      <c r="DU25" s="678"/>
      <c r="DV25" s="679"/>
      <c r="DW25" s="647">
        <v>18.7</v>
      </c>
      <c r="DX25" s="676"/>
      <c r="DY25" s="676"/>
      <c r="DZ25" s="676"/>
      <c r="EA25" s="676"/>
      <c r="EB25" s="676"/>
      <c r="EC25" s="677"/>
    </row>
    <row r="26" spans="2:133" ht="11.25" customHeight="1" x14ac:dyDescent="0.15">
      <c r="B26" s="639" t="s">
        <v>294</v>
      </c>
      <c r="C26" s="640"/>
      <c r="D26" s="640"/>
      <c r="E26" s="640"/>
      <c r="F26" s="640"/>
      <c r="G26" s="640"/>
      <c r="H26" s="640"/>
      <c r="I26" s="640"/>
      <c r="J26" s="640"/>
      <c r="K26" s="640"/>
      <c r="L26" s="640"/>
      <c r="M26" s="640"/>
      <c r="N26" s="640"/>
      <c r="O26" s="640"/>
      <c r="P26" s="640"/>
      <c r="Q26" s="641"/>
      <c r="R26" s="642">
        <v>68452</v>
      </c>
      <c r="S26" s="643"/>
      <c r="T26" s="643"/>
      <c r="U26" s="643"/>
      <c r="V26" s="643"/>
      <c r="W26" s="643"/>
      <c r="X26" s="643"/>
      <c r="Y26" s="644"/>
      <c r="Z26" s="645">
        <v>0.2</v>
      </c>
      <c r="AA26" s="645"/>
      <c r="AB26" s="645"/>
      <c r="AC26" s="645"/>
      <c r="AD26" s="646" t="s">
        <v>129</v>
      </c>
      <c r="AE26" s="646"/>
      <c r="AF26" s="646"/>
      <c r="AG26" s="646"/>
      <c r="AH26" s="646"/>
      <c r="AI26" s="646"/>
      <c r="AJ26" s="646"/>
      <c r="AK26" s="646"/>
      <c r="AL26" s="647" t="s">
        <v>233</v>
      </c>
      <c r="AM26" s="648"/>
      <c r="AN26" s="648"/>
      <c r="AO26" s="649"/>
      <c r="AP26" s="660" t="s">
        <v>295</v>
      </c>
      <c r="AQ26" s="681"/>
      <c r="AR26" s="681"/>
      <c r="AS26" s="681"/>
      <c r="AT26" s="681"/>
      <c r="AU26" s="681"/>
      <c r="AV26" s="681"/>
      <c r="AW26" s="681"/>
      <c r="AX26" s="681"/>
      <c r="AY26" s="681"/>
      <c r="AZ26" s="681"/>
      <c r="BA26" s="681"/>
      <c r="BB26" s="681"/>
      <c r="BC26" s="681"/>
      <c r="BD26" s="681"/>
      <c r="BE26" s="681"/>
      <c r="BF26" s="662"/>
      <c r="BG26" s="642" t="s">
        <v>129</v>
      </c>
      <c r="BH26" s="643"/>
      <c r="BI26" s="643"/>
      <c r="BJ26" s="643"/>
      <c r="BK26" s="643"/>
      <c r="BL26" s="643"/>
      <c r="BM26" s="643"/>
      <c r="BN26" s="644"/>
      <c r="BO26" s="645" t="s">
        <v>233</v>
      </c>
      <c r="BP26" s="645"/>
      <c r="BQ26" s="645"/>
      <c r="BR26" s="645"/>
      <c r="BS26" s="651" t="s">
        <v>233</v>
      </c>
      <c r="BT26" s="643"/>
      <c r="BU26" s="643"/>
      <c r="BV26" s="643"/>
      <c r="BW26" s="643"/>
      <c r="BX26" s="643"/>
      <c r="BY26" s="643"/>
      <c r="BZ26" s="643"/>
      <c r="CA26" s="643"/>
      <c r="CB26" s="652"/>
      <c r="CD26" s="657" t="s">
        <v>296</v>
      </c>
      <c r="CE26" s="658"/>
      <c r="CF26" s="658"/>
      <c r="CG26" s="658"/>
      <c r="CH26" s="658"/>
      <c r="CI26" s="658"/>
      <c r="CJ26" s="658"/>
      <c r="CK26" s="658"/>
      <c r="CL26" s="658"/>
      <c r="CM26" s="658"/>
      <c r="CN26" s="658"/>
      <c r="CO26" s="658"/>
      <c r="CP26" s="658"/>
      <c r="CQ26" s="659"/>
      <c r="CR26" s="642">
        <v>2926466</v>
      </c>
      <c r="CS26" s="643"/>
      <c r="CT26" s="643"/>
      <c r="CU26" s="643"/>
      <c r="CV26" s="643"/>
      <c r="CW26" s="643"/>
      <c r="CX26" s="643"/>
      <c r="CY26" s="644"/>
      <c r="CZ26" s="647">
        <v>8.6999999999999993</v>
      </c>
      <c r="DA26" s="676"/>
      <c r="DB26" s="676"/>
      <c r="DC26" s="680"/>
      <c r="DD26" s="651">
        <v>2681870</v>
      </c>
      <c r="DE26" s="643"/>
      <c r="DF26" s="643"/>
      <c r="DG26" s="643"/>
      <c r="DH26" s="643"/>
      <c r="DI26" s="643"/>
      <c r="DJ26" s="643"/>
      <c r="DK26" s="644"/>
      <c r="DL26" s="651" t="s">
        <v>129</v>
      </c>
      <c r="DM26" s="643"/>
      <c r="DN26" s="643"/>
      <c r="DO26" s="643"/>
      <c r="DP26" s="643"/>
      <c r="DQ26" s="643"/>
      <c r="DR26" s="643"/>
      <c r="DS26" s="643"/>
      <c r="DT26" s="643"/>
      <c r="DU26" s="643"/>
      <c r="DV26" s="644"/>
      <c r="DW26" s="647" t="s">
        <v>233</v>
      </c>
      <c r="DX26" s="676"/>
      <c r="DY26" s="676"/>
      <c r="DZ26" s="676"/>
      <c r="EA26" s="676"/>
      <c r="EB26" s="676"/>
      <c r="EC26" s="677"/>
    </row>
    <row r="27" spans="2:133" ht="11.25" customHeight="1" x14ac:dyDescent="0.15">
      <c r="B27" s="639" t="s">
        <v>297</v>
      </c>
      <c r="C27" s="640"/>
      <c r="D27" s="640"/>
      <c r="E27" s="640"/>
      <c r="F27" s="640"/>
      <c r="G27" s="640"/>
      <c r="H27" s="640"/>
      <c r="I27" s="640"/>
      <c r="J27" s="640"/>
      <c r="K27" s="640"/>
      <c r="L27" s="640"/>
      <c r="M27" s="640"/>
      <c r="N27" s="640"/>
      <c r="O27" s="640"/>
      <c r="P27" s="640"/>
      <c r="Q27" s="641"/>
      <c r="R27" s="642">
        <v>2439292</v>
      </c>
      <c r="S27" s="643"/>
      <c r="T27" s="643"/>
      <c r="U27" s="643"/>
      <c r="V27" s="643"/>
      <c r="W27" s="643"/>
      <c r="X27" s="643"/>
      <c r="Y27" s="644"/>
      <c r="Z27" s="645">
        <v>6.8</v>
      </c>
      <c r="AA27" s="645"/>
      <c r="AB27" s="645"/>
      <c r="AC27" s="645"/>
      <c r="AD27" s="646" t="s">
        <v>233</v>
      </c>
      <c r="AE27" s="646"/>
      <c r="AF27" s="646"/>
      <c r="AG27" s="646"/>
      <c r="AH27" s="646"/>
      <c r="AI27" s="646"/>
      <c r="AJ27" s="646"/>
      <c r="AK27" s="646"/>
      <c r="AL27" s="647" t="s">
        <v>233</v>
      </c>
      <c r="AM27" s="648"/>
      <c r="AN27" s="648"/>
      <c r="AO27" s="649"/>
      <c r="AP27" s="639" t="s">
        <v>298</v>
      </c>
      <c r="AQ27" s="640"/>
      <c r="AR27" s="640"/>
      <c r="AS27" s="640"/>
      <c r="AT27" s="640"/>
      <c r="AU27" s="640"/>
      <c r="AV27" s="640"/>
      <c r="AW27" s="640"/>
      <c r="AX27" s="640"/>
      <c r="AY27" s="640"/>
      <c r="AZ27" s="640"/>
      <c r="BA27" s="640"/>
      <c r="BB27" s="640"/>
      <c r="BC27" s="640"/>
      <c r="BD27" s="640"/>
      <c r="BE27" s="640"/>
      <c r="BF27" s="641"/>
      <c r="BG27" s="642">
        <v>6767481</v>
      </c>
      <c r="BH27" s="643"/>
      <c r="BI27" s="643"/>
      <c r="BJ27" s="643"/>
      <c r="BK27" s="643"/>
      <c r="BL27" s="643"/>
      <c r="BM27" s="643"/>
      <c r="BN27" s="644"/>
      <c r="BO27" s="645">
        <v>100</v>
      </c>
      <c r="BP27" s="645"/>
      <c r="BQ27" s="645"/>
      <c r="BR27" s="645"/>
      <c r="BS27" s="651">
        <v>212781</v>
      </c>
      <c r="BT27" s="643"/>
      <c r="BU27" s="643"/>
      <c r="BV27" s="643"/>
      <c r="BW27" s="643"/>
      <c r="BX27" s="643"/>
      <c r="BY27" s="643"/>
      <c r="BZ27" s="643"/>
      <c r="CA27" s="643"/>
      <c r="CB27" s="652"/>
      <c r="CD27" s="657" t="s">
        <v>299</v>
      </c>
      <c r="CE27" s="658"/>
      <c r="CF27" s="658"/>
      <c r="CG27" s="658"/>
      <c r="CH27" s="658"/>
      <c r="CI27" s="658"/>
      <c r="CJ27" s="658"/>
      <c r="CK27" s="658"/>
      <c r="CL27" s="658"/>
      <c r="CM27" s="658"/>
      <c r="CN27" s="658"/>
      <c r="CO27" s="658"/>
      <c r="CP27" s="658"/>
      <c r="CQ27" s="659"/>
      <c r="CR27" s="642">
        <v>3276192</v>
      </c>
      <c r="CS27" s="678"/>
      <c r="CT27" s="678"/>
      <c r="CU27" s="678"/>
      <c r="CV27" s="678"/>
      <c r="CW27" s="678"/>
      <c r="CX27" s="678"/>
      <c r="CY27" s="679"/>
      <c r="CZ27" s="647">
        <v>9.8000000000000007</v>
      </c>
      <c r="DA27" s="676"/>
      <c r="DB27" s="676"/>
      <c r="DC27" s="680"/>
      <c r="DD27" s="651">
        <v>1206729</v>
      </c>
      <c r="DE27" s="678"/>
      <c r="DF27" s="678"/>
      <c r="DG27" s="678"/>
      <c r="DH27" s="678"/>
      <c r="DI27" s="678"/>
      <c r="DJ27" s="678"/>
      <c r="DK27" s="679"/>
      <c r="DL27" s="651">
        <v>1183154</v>
      </c>
      <c r="DM27" s="678"/>
      <c r="DN27" s="678"/>
      <c r="DO27" s="678"/>
      <c r="DP27" s="678"/>
      <c r="DQ27" s="678"/>
      <c r="DR27" s="678"/>
      <c r="DS27" s="678"/>
      <c r="DT27" s="678"/>
      <c r="DU27" s="678"/>
      <c r="DV27" s="679"/>
      <c r="DW27" s="647">
        <v>5.5</v>
      </c>
      <c r="DX27" s="676"/>
      <c r="DY27" s="676"/>
      <c r="DZ27" s="676"/>
      <c r="EA27" s="676"/>
      <c r="EB27" s="676"/>
      <c r="EC27" s="677"/>
    </row>
    <row r="28" spans="2:133" ht="11.25" customHeight="1" x14ac:dyDescent="0.15">
      <c r="B28" s="684" t="s">
        <v>300</v>
      </c>
      <c r="C28" s="685"/>
      <c r="D28" s="685"/>
      <c r="E28" s="685"/>
      <c r="F28" s="685"/>
      <c r="G28" s="685"/>
      <c r="H28" s="685"/>
      <c r="I28" s="685"/>
      <c r="J28" s="685"/>
      <c r="K28" s="685"/>
      <c r="L28" s="685"/>
      <c r="M28" s="685"/>
      <c r="N28" s="685"/>
      <c r="O28" s="685"/>
      <c r="P28" s="685"/>
      <c r="Q28" s="686"/>
      <c r="R28" s="642" t="s">
        <v>129</v>
      </c>
      <c r="S28" s="643"/>
      <c r="T28" s="643"/>
      <c r="U28" s="643"/>
      <c r="V28" s="643"/>
      <c r="W28" s="643"/>
      <c r="X28" s="643"/>
      <c r="Y28" s="644"/>
      <c r="Z28" s="645" t="s">
        <v>129</v>
      </c>
      <c r="AA28" s="645"/>
      <c r="AB28" s="645"/>
      <c r="AC28" s="645"/>
      <c r="AD28" s="646" t="s">
        <v>233</v>
      </c>
      <c r="AE28" s="646"/>
      <c r="AF28" s="646"/>
      <c r="AG28" s="646"/>
      <c r="AH28" s="646"/>
      <c r="AI28" s="646"/>
      <c r="AJ28" s="646"/>
      <c r="AK28" s="646"/>
      <c r="AL28" s="647" t="s">
        <v>129</v>
      </c>
      <c r="AM28" s="648"/>
      <c r="AN28" s="648"/>
      <c r="AO28" s="649"/>
      <c r="AP28" s="687"/>
      <c r="AQ28" s="688"/>
      <c r="AR28" s="688"/>
      <c r="AS28" s="688"/>
      <c r="AT28" s="688"/>
      <c r="AU28" s="688"/>
      <c r="AV28" s="688"/>
      <c r="AW28" s="688"/>
      <c r="AX28" s="688"/>
      <c r="AY28" s="688"/>
      <c r="AZ28" s="688"/>
      <c r="BA28" s="688"/>
      <c r="BB28" s="688"/>
      <c r="BC28" s="688"/>
      <c r="BD28" s="688"/>
      <c r="BE28" s="688"/>
      <c r="BF28" s="689"/>
      <c r="BG28" s="642"/>
      <c r="BH28" s="643"/>
      <c r="BI28" s="643"/>
      <c r="BJ28" s="643"/>
      <c r="BK28" s="643"/>
      <c r="BL28" s="643"/>
      <c r="BM28" s="643"/>
      <c r="BN28" s="644"/>
      <c r="BO28" s="645"/>
      <c r="BP28" s="645"/>
      <c r="BQ28" s="645"/>
      <c r="BR28" s="645"/>
      <c r="BS28" s="646"/>
      <c r="BT28" s="646"/>
      <c r="BU28" s="646"/>
      <c r="BV28" s="646"/>
      <c r="BW28" s="646"/>
      <c r="BX28" s="646"/>
      <c r="BY28" s="646"/>
      <c r="BZ28" s="646"/>
      <c r="CA28" s="646"/>
      <c r="CB28" s="650"/>
      <c r="CD28" s="657" t="s">
        <v>301</v>
      </c>
      <c r="CE28" s="658"/>
      <c r="CF28" s="658"/>
      <c r="CG28" s="658"/>
      <c r="CH28" s="658"/>
      <c r="CI28" s="658"/>
      <c r="CJ28" s="658"/>
      <c r="CK28" s="658"/>
      <c r="CL28" s="658"/>
      <c r="CM28" s="658"/>
      <c r="CN28" s="658"/>
      <c r="CO28" s="658"/>
      <c r="CP28" s="658"/>
      <c r="CQ28" s="659"/>
      <c r="CR28" s="642">
        <v>5082987</v>
      </c>
      <c r="CS28" s="643"/>
      <c r="CT28" s="643"/>
      <c r="CU28" s="643"/>
      <c r="CV28" s="643"/>
      <c r="CW28" s="643"/>
      <c r="CX28" s="643"/>
      <c r="CY28" s="644"/>
      <c r="CZ28" s="647">
        <v>15.2</v>
      </c>
      <c r="DA28" s="676"/>
      <c r="DB28" s="676"/>
      <c r="DC28" s="680"/>
      <c r="DD28" s="651">
        <v>4892798</v>
      </c>
      <c r="DE28" s="643"/>
      <c r="DF28" s="643"/>
      <c r="DG28" s="643"/>
      <c r="DH28" s="643"/>
      <c r="DI28" s="643"/>
      <c r="DJ28" s="643"/>
      <c r="DK28" s="644"/>
      <c r="DL28" s="651">
        <v>4095511</v>
      </c>
      <c r="DM28" s="643"/>
      <c r="DN28" s="643"/>
      <c r="DO28" s="643"/>
      <c r="DP28" s="643"/>
      <c r="DQ28" s="643"/>
      <c r="DR28" s="643"/>
      <c r="DS28" s="643"/>
      <c r="DT28" s="643"/>
      <c r="DU28" s="643"/>
      <c r="DV28" s="644"/>
      <c r="DW28" s="647">
        <v>19.100000000000001</v>
      </c>
      <c r="DX28" s="676"/>
      <c r="DY28" s="676"/>
      <c r="DZ28" s="676"/>
      <c r="EA28" s="676"/>
      <c r="EB28" s="676"/>
      <c r="EC28" s="677"/>
    </row>
    <row r="29" spans="2:133" ht="11.25" customHeight="1" x14ac:dyDescent="0.15">
      <c r="B29" s="639" t="s">
        <v>302</v>
      </c>
      <c r="C29" s="640"/>
      <c r="D29" s="640"/>
      <c r="E29" s="640"/>
      <c r="F29" s="640"/>
      <c r="G29" s="640"/>
      <c r="H29" s="640"/>
      <c r="I29" s="640"/>
      <c r="J29" s="640"/>
      <c r="K29" s="640"/>
      <c r="L29" s="640"/>
      <c r="M29" s="640"/>
      <c r="N29" s="640"/>
      <c r="O29" s="640"/>
      <c r="P29" s="640"/>
      <c r="Q29" s="641"/>
      <c r="R29" s="642">
        <v>1953620</v>
      </c>
      <c r="S29" s="643"/>
      <c r="T29" s="643"/>
      <c r="U29" s="643"/>
      <c r="V29" s="643"/>
      <c r="W29" s="643"/>
      <c r="X29" s="643"/>
      <c r="Y29" s="644"/>
      <c r="Z29" s="645">
        <v>5.5</v>
      </c>
      <c r="AA29" s="645"/>
      <c r="AB29" s="645"/>
      <c r="AC29" s="645"/>
      <c r="AD29" s="646" t="s">
        <v>233</v>
      </c>
      <c r="AE29" s="646"/>
      <c r="AF29" s="646"/>
      <c r="AG29" s="646"/>
      <c r="AH29" s="646"/>
      <c r="AI29" s="646"/>
      <c r="AJ29" s="646"/>
      <c r="AK29" s="646"/>
      <c r="AL29" s="647" t="s">
        <v>129</v>
      </c>
      <c r="AM29" s="648"/>
      <c r="AN29" s="648"/>
      <c r="AO29" s="649"/>
      <c r="AP29" s="621" t="s">
        <v>221</v>
      </c>
      <c r="AQ29" s="622"/>
      <c r="AR29" s="622"/>
      <c r="AS29" s="622"/>
      <c r="AT29" s="622"/>
      <c r="AU29" s="622"/>
      <c r="AV29" s="622"/>
      <c r="AW29" s="622"/>
      <c r="AX29" s="622"/>
      <c r="AY29" s="622"/>
      <c r="AZ29" s="622"/>
      <c r="BA29" s="622"/>
      <c r="BB29" s="622"/>
      <c r="BC29" s="622"/>
      <c r="BD29" s="622"/>
      <c r="BE29" s="622"/>
      <c r="BF29" s="623"/>
      <c r="BG29" s="621" t="s">
        <v>303</v>
      </c>
      <c r="BH29" s="682"/>
      <c r="BI29" s="682"/>
      <c r="BJ29" s="682"/>
      <c r="BK29" s="682"/>
      <c r="BL29" s="682"/>
      <c r="BM29" s="682"/>
      <c r="BN29" s="682"/>
      <c r="BO29" s="682"/>
      <c r="BP29" s="682"/>
      <c r="BQ29" s="683"/>
      <c r="BR29" s="621" t="s">
        <v>304</v>
      </c>
      <c r="BS29" s="682"/>
      <c r="BT29" s="682"/>
      <c r="BU29" s="682"/>
      <c r="BV29" s="682"/>
      <c r="BW29" s="682"/>
      <c r="BX29" s="682"/>
      <c r="BY29" s="682"/>
      <c r="BZ29" s="682"/>
      <c r="CA29" s="682"/>
      <c r="CB29" s="683"/>
      <c r="CD29" s="705" t="s">
        <v>305</v>
      </c>
      <c r="CE29" s="706"/>
      <c r="CF29" s="657" t="s">
        <v>306</v>
      </c>
      <c r="CG29" s="658"/>
      <c r="CH29" s="658"/>
      <c r="CI29" s="658"/>
      <c r="CJ29" s="658"/>
      <c r="CK29" s="658"/>
      <c r="CL29" s="658"/>
      <c r="CM29" s="658"/>
      <c r="CN29" s="658"/>
      <c r="CO29" s="658"/>
      <c r="CP29" s="658"/>
      <c r="CQ29" s="659"/>
      <c r="CR29" s="642">
        <v>5082960</v>
      </c>
      <c r="CS29" s="678"/>
      <c r="CT29" s="678"/>
      <c r="CU29" s="678"/>
      <c r="CV29" s="678"/>
      <c r="CW29" s="678"/>
      <c r="CX29" s="678"/>
      <c r="CY29" s="679"/>
      <c r="CZ29" s="647">
        <v>15.2</v>
      </c>
      <c r="DA29" s="676"/>
      <c r="DB29" s="676"/>
      <c r="DC29" s="680"/>
      <c r="DD29" s="651">
        <v>4892771</v>
      </c>
      <c r="DE29" s="678"/>
      <c r="DF29" s="678"/>
      <c r="DG29" s="678"/>
      <c r="DH29" s="678"/>
      <c r="DI29" s="678"/>
      <c r="DJ29" s="678"/>
      <c r="DK29" s="679"/>
      <c r="DL29" s="651">
        <v>4095484</v>
      </c>
      <c r="DM29" s="678"/>
      <c r="DN29" s="678"/>
      <c r="DO29" s="678"/>
      <c r="DP29" s="678"/>
      <c r="DQ29" s="678"/>
      <c r="DR29" s="678"/>
      <c r="DS29" s="678"/>
      <c r="DT29" s="678"/>
      <c r="DU29" s="678"/>
      <c r="DV29" s="679"/>
      <c r="DW29" s="647">
        <v>19.100000000000001</v>
      </c>
      <c r="DX29" s="676"/>
      <c r="DY29" s="676"/>
      <c r="DZ29" s="676"/>
      <c r="EA29" s="676"/>
      <c r="EB29" s="676"/>
      <c r="EC29" s="677"/>
    </row>
    <row r="30" spans="2:133" ht="11.25" customHeight="1" x14ac:dyDescent="0.15">
      <c r="B30" s="639" t="s">
        <v>307</v>
      </c>
      <c r="C30" s="640"/>
      <c r="D30" s="640"/>
      <c r="E30" s="640"/>
      <c r="F30" s="640"/>
      <c r="G30" s="640"/>
      <c r="H30" s="640"/>
      <c r="I30" s="640"/>
      <c r="J30" s="640"/>
      <c r="K30" s="640"/>
      <c r="L30" s="640"/>
      <c r="M30" s="640"/>
      <c r="N30" s="640"/>
      <c r="O30" s="640"/>
      <c r="P30" s="640"/>
      <c r="Q30" s="641"/>
      <c r="R30" s="642">
        <v>168684</v>
      </c>
      <c r="S30" s="643"/>
      <c r="T30" s="643"/>
      <c r="U30" s="643"/>
      <c r="V30" s="643"/>
      <c r="W30" s="643"/>
      <c r="X30" s="643"/>
      <c r="Y30" s="644"/>
      <c r="Z30" s="645">
        <v>0.5</v>
      </c>
      <c r="AA30" s="645"/>
      <c r="AB30" s="645"/>
      <c r="AC30" s="645"/>
      <c r="AD30" s="646">
        <v>18072</v>
      </c>
      <c r="AE30" s="646"/>
      <c r="AF30" s="646"/>
      <c r="AG30" s="646"/>
      <c r="AH30" s="646"/>
      <c r="AI30" s="646"/>
      <c r="AJ30" s="646"/>
      <c r="AK30" s="646"/>
      <c r="AL30" s="647">
        <v>0.1</v>
      </c>
      <c r="AM30" s="648"/>
      <c r="AN30" s="648"/>
      <c r="AO30" s="649"/>
      <c r="AP30" s="690" t="s">
        <v>308</v>
      </c>
      <c r="AQ30" s="691"/>
      <c r="AR30" s="691"/>
      <c r="AS30" s="691"/>
      <c r="AT30" s="696" t="s">
        <v>309</v>
      </c>
      <c r="AU30" s="228"/>
      <c r="AV30" s="228"/>
      <c r="AW30" s="228"/>
      <c r="AX30" s="628" t="s">
        <v>188</v>
      </c>
      <c r="AY30" s="629"/>
      <c r="AZ30" s="629"/>
      <c r="BA30" s="629"/>
      <c r="BB30" s="629"/>
      <c r="BC30" s="629"/>
      <c r="BD30" s="629"/>
      <c r="BE30" s="629"/>
      <c r="BF30" s="630"/>
      <c r="BG30" s="702">
        <v>99.4</v>
      </c>
      <c r="BH30" s="703"/>
      <c r="BI30" s="703"/>
      <c r="BJ30" s="703"/>
      <c r="BK30" s="703"/>
      <c r="BL30" s="703"/>
      <c r="BM30" s="637">
        <v>95.9</v>
      </c>
      <c r="BN30" s="703"/>
      <c r="BO30" s="703"/>
      <c r="BP30" s="703"/>
      <c r="BQ30" s="704"/>
      <c r="BR30" s="702">
        <v>99.3</v>
      </c>
      <c r="BS30" s="703"/>
      <c r="BT30" s="703"/>
      <c r="BU30" s="703"/>
      <c r="BV30" s="703"/>
      <c r="BW30" s="703"/>
      <c r="BX30" s="637">
        <v>95.8</v>
      </c>
      <c r="BY30" s="703"/>
      <c r="BZ30" s="703"/>
      <c r="CA30" s="703"/>
      <c r="CB30" s="704"/>
      <c r="CD30" s="707"/>
      <c r="CE30" s="708"/>
      <c r="CF30" s="657" t="s">
        <v>310</v>
      </c>
      <c r="CG30" s="658"/>
      <c r="CH30" s="658"/>
      <c r="CI30" s="658"/>
      <c r="CJ30" s="658"/>
      <c r="CK30" s="658"/>
      <c r="CL30" s="658"/>
      <c r="CM30" s="658"/>
      <c r="CN30" s="658"/>
      <c r="CO30" s="658"/>
      <c r="CP30" s="658"/>
      <c r="CQ30" s="659"/>
      <c r="CR30" s="642">
        <v>4842654</v>
      </c>
      <c r="CS30" s="643"/>
      <c r="CT30" s="643"/>
      <c r="CU30" s="643"/>
      <c r="CV30" s="643"/>
      <c r="CW30" s="643"/>
      <c r="CX30" s="643"/>
      <c r="CY30" s="644"/>
      <c r="CZ30" s="647">
        <v>14.5</v>
      </c>
      <c r="DA30" s="676"/>
      <c r="DB30" s="676"/>
      <c r="DC30" s="680"/>
      <c r="DD30" s="651">
        <v>4652588</v>
      </c>
      <c r="DE30" s="643"/>
      <c r="DF30" s="643"/>
      <c r="DG30" s="643"/>
      <c r="DH30" s="643"/>
      <c r="DI30" s="643"/>
      <c r="DJ30" s="643"/>
      <c r="DK30" s="644"/>
      <c r="DL30" s="651">
        <v>3855301</v>
      </c>
      <c r="DM30" s="643"/>
      <c r="DN30" s="643"/>
      <c r="DO30" s="643"/>
      <c r="DP30" s="643"/>
      <c r="DQ30" s="643"/>
      <c r="DR30" s="643"/>
      <c r="DS30" s="643"/>
      <c r="DT30" s="643"/>
      <c r="DU30" s="643"/>
      <c r="DV30" s="644"/>
      <c r="DW30" s="647">
        <v>18</v>
      </c>
      <c r="DX30" s="676"/>
      <c r="DY30" s="676"/>
      <c r="DZ30" s="676"/>
      <c r="EA30" s="676"/>
      <c r="EB30" s="676"/>
      <c r="EC30" s="677"/>
    </row>
    <row r="31" spans="2:133" ht="11.25" customHeight="1" x14ac:dyDescent="0.15">
      <c r="B31" s="639" t="s">
        <v>311</v>
      </c>
      <c r="C31" s="640"/>
      <c r="D31" s="640"/>
      <c r="E31" s="640"/>
      <c r="F31" s="640"/>
      <c r="G31" s="640"/>
      <c r="H31" s="640"/>
      <c r="I31" s="640"/>
      <c r="J31" s="640"/>
      <c r="K31" s="640"/>
      <c r="L31" s="640"/>
      <c r="M31" s="640"/>
      <c r="N31" s="640"/>
      <c r="O31" s="640"/>
      <c r="P31" s="640"/>
      <c r="Q31" s="641"/>
      <c r="R31" s="642">
        <v>47148</v>
      </c>
      <c r="S31" s="643"/>
      <c r="T31" s="643"/>
      <c r="U31" s="643"/>
      <c r="V31" s="643"/>
      <c r="W31" s="643"/>
      <c r="X31" s="643"/>
      <c r="Y31" s="644"/>
      <c r="Z31" s="645">
        <v>0.1</v>
      </c>
      <c r="AA31" s="645"/>
      <c r="AB31" s="645"/>
      <c r="AC31" s="645"/>
      <c r="AD31" s="646" t="s">
        <v>129</v>
      </c>
      <c r="AE31" s="646"/>
      <c r="AF31" s="646"/>
      <c r="AG31" s="646"/>
      <c r="AH31" s="646"/>
      <c r="AI31" s="646"/>
      <c r="AJ31" s="646"/>
      <c r="AK31" s="646"/>
      <c r="AL31" s="647" t="s">
        <v>233</v>
      </c>
      <c r="AM31" s="648"/>
      <c r="AN31" s="648"/>
      <c r="AO31" s="649"/>
      <c r="AP31" s="692"/>
      <c r="AQ31" s="693"/>
      <c r="AR31" s="693"/>
      <c r="AS31" s="693"/>
      <c r="AT31" s="697"/>
      <c r="AU31" s="227" t="s">
        <v>312</v>
      </c>
      <c r="AV31" s="227"/>
      <c r="AW31" s="227"/>
      <c r="AX31" s="639" t="s">
        <v>313</v>
      </c>
      <c r="AY31" s="640"/>
      <c r="AZ31" s="640"/>
      <c r="BA31" s="640"/>
      <c r="BB31" s="640"/>
      <c r="BC31" s="640"/>
      <c r="BD31" s="640"/>
      <c r="BE31" s="640"/>
      <c r="BF31" s="641"/>
      <c r="BG31" s="699">
        <v>99.5</v>
      </c>
      <c r="BH31" s="678"/>
      <c r="BI31" s="678"/>
      <c r="BJ31" s="678"/>
      <c r="BK31" s="678"/>
      <c r="BL31" s="678"/>
      <c r="BM31" s="648">
        <v>97</v>
      </c>
      <c r="BN31" s="700"/>
      <c r="BO31" s="700"/>
      <c r="BP31" s="700"/>
      <c r="BQ31" s="701"/>
      <c r="BR31" s="699">
        <v>99.4</v>
      </c>
      <c r="BS31" s="678"/>
      <c r="BT31" s="678"/>
      <c r="BU31" s="678"/>
      <c r="BV31" s="678"/>
      <c r="BW31" s="678"/>
      <c r="BX31" s="648">
        <v>96.8</v>
      </c>
      <c r="BY31" s="700"/>
      <c r="BZ31" s="700"/>
      <c r="CA31" s="700"/>
      <c r="CB31" s="701"/>
      <c r="CD31" s="707"/>
      <c r="CE31" s="708"/>
      <c r="CF31" s="657" t="s">
        <v>314</v>
      </c>
      <c r="CG31" s="658"/>
      <c r="CH31" s="658"/>
      <c r="CI31" s="658"/>
      <c r="CJ31" s="658"/>
      <c r="CK31" s="658"/>
      <c r="CL31" s="658"/>
      <c r="CM31" s="658"/>
      <c r="CN31" s="658"/>
      <c r="CO31" s="658"/>
      <c r="CP31" s="658"/>
      <c r="CQ31" s="659"/>
      <c r="CR31" s="642">
        <v>240306</v>
      </c>
      <c r="CS31" s="678"/>
      <c r="CT31" s="678"/>
      <c r="CU31" s="678"/>
      <c r="CV31" s="678"/>
      <c r="CW31" s="678"/>
      <c r="CX31" s="678"/>
      <c r="CY31" s="679"/>
      <c r="CZ31" s="647">
        <v>0.7</v>
      </c>
      <c r="DA31" s="676"/>
      <c r="DB31" s="676"/>
      <c r="DC31" s="680"/>
      <c r="DD31" s="651">
        <v>240183</v>
      </c>
      <c r="DE31" s="678"/>
      <c r="DF31" s="678"/>
      <c r="DG31" s="678"/>
      <c r="DH31" s="678"/>
      <c r="DI31" s="678"/>
      <c r="DJ31" s="678"/>
      <c r="DK31" s="679"/>
      <c r="DL31" s="651">
        <v>240183</v>
      </c>
      <c r="DM31" s="678"/>
      <c r="DN31" s="678"/>
      <c r="DO31" s="678"/>
      <c r="DP31" s="678"/>
      <c r="DQ31" s="678"/>
      <c r="DR31" s="678"/>
      <c r="DS31" s="678"/>
      <c r="DT31" s="678"/>
      <c r="DU31" s="678"/>
      <c r="DV31" s="679"/>
      <c r="DW31" s="647">
        <v>1.1000000000000001</v>
      </c>
      <c r="DX31" s="676"/>
      <c r="DY31" s="676"/>
      <c r="DZ31" s="676"/>
      <c r="EA31" s="676"/>
      <c r="EB31" s="676"/>
      <c r="EC31" s="677"/>
    </row>
    <row r="32" spans="2:133" ht="11.25" customHeight="1" x14ac:dyDescent="0.15">
      <c r="B32" s="639" t="s">
        <v>315</v>
      </c>
      <c r="C32" s="640"/>
      <c r="D32" s="640"/>
      <c r="E32" s="640"/>
      <c r="F32" s="640"/>
      <c r="G32" s="640"/>
      <c r="H32" s="640"/>
      <c r="I32" s="640"/>
      <c r="J32" s="640"/>
      <c r="K32" s="640"/>
      <c r="L32" s="640"/>
      <c r="M32" s="640"/>
      <c r="N32" s="640"/>
      <c r="O32" s="640"/>
      <c r="P32" s="640"/>
      <c r="Q32" s="641"/>
      <c r="R32" s="642">
        <v>1800771</v>
      </c>
      <c r="S32" s="643"/>
      <c r="T32" s="643"/>
      <c r="U32" s="643"/>
      <c r="V32" s="643"/>
      <c r="W32" s="643"/>
      <c r="X32" s="643"/>
      <c r="Y32" s="644"/>
      <c r="Z32" s="645">
        <v>5</v>
      </c>
      <c r="AA32" s="645"/>
      <c r="AB32" s="645"/>
      <c r="AC32" s="645"/>
      <c r="AD32" s="646" t="s">
        <v>129</v>
      </c>
      <c r="AE32" s="646"/>
      <c r="AF32" s="646"/>
      <c r="AG32" s="646"/>
      <c r="AH32" s="646"/>
      <c r="AI32" s="646"/>
      <c r="AJ32" s="646"/>
      <c r="AK32" s="646"/>
      <c r="AL32" s="647" t="s">
        <v>233</v>
      </c>
      <c r="AM32" s="648"/>
      <c r="AN32" s="648"/>
      <c r="AO32" s="649"/>
      <c r="AP32" s="694"/>
      <c r="AQ32" s="695"/>
      <c r="AR32" s="695"/>
      <c r="AS32" s="695"/>
      <c r="AT32" s="698"/>
      <c r="AU32" s="229"/>
      <c r="AV32" s="229"/>
      <c r="AW32" s="229"/>
      <c r="AX32" s="687" t="s">
        <v>316</v>
      </c>
      <c r="AY32" s="688"/>
      <c r="AZ32" s="688"/>
      <c r="BA32" s="688"/>
      <c r="BB32" s="688"/>
      <c r="BC32" s="688"/>
      <c r="BD32" s="688"/>
      <c r="BE32" s="688"/>
      <c r="BF32" s="689"/>
      <c r="BG32" s="711">
        <v>99.2</v>
      </c>
      <c r="BH32" s="712"/>
      <c r="BI32" s="712"/>
      <c r="BJ32" s="712"/>
      <c r="BK32" s="712"/>
      <c r="BL32" s="712"/>
      <c r="BM32" s="713">
        <v>94.7</v>
      </c>
      <c r="BN32" s="712"/>
      <c r="BO32" s="712"/>
      <c r="BP32" s="712"/>
      <c r="BQ32" s="714"/>
      <c r="BR32" s="711">
        <v>99.2</v>
      </c>
      <c r="BS32" s="712"/>
      <c r="BT32" s="712"/>
      <c r="BU32" s="712"/>
      <c r="BV32" s="712"/>
      <c r="BW32" s="712"/>
      <c r="BX32" s="713">
        <v>94.7</v>
      </c>
      <c r="BY32" s="712"/>
      <c r="BZ32" s="712"/>
      <c r="CA32" s="712"/>
      <c r="CB32" s="714"/>
      <c r="CD32" s="709"/>
      <c r="CE32" s="710"/>
      <c r="CF32" s="657" t="s">
        <v>317</v>
      </c>
      <c r="CG32" s="658"/>
      <c r="CH32" s="658"/>
      <c r="CI32" s="658"/>
      <c r="CJ32" s="658"/>
      <c r="CK32" s="658"/>
      <c r="CL32" s="658"/>
      <c r="CM32" s="658"/>
      <c r="CN32" s="658"/>
      <c r="CO32" s="658"/>
      <c r="CP32" s="658"/>
      <c r="CQ32" s="659"/>
      <c r="CR32" s="642">
        <v>27</v>
      </c>
      <c r="CS32" s="643"/>
      <c r="CT32" s="643"/>
      <c r="CU32" s="643"/>
      <c r="CV32" s="643"/>
      <c r="CW32" s="643"/>
      <c r="CX32" s="643"/>
      <c r="CY32" s="644"/>
      <c r="CZ32" s="647">
        <v>0</v>
      </c>
      <c r="DA32" s="676"/>
      <c r="DB32" s="676"/>
      <c r="DC32" s="680"/>
      <c r="DD32" s="651">
        <v>27</v>
      </c>
      <c r="DE32" s="643"/>
      <c r="DF32" s="643"/>
      <c r="DG32" s="643"/>
      <c r="DH32" s="643"/>
      <c r="DI32" s="643"/>
      <c r="DJ32" s="643"/>
      <c r="DK32" s="644"/>
      <c r="DL32" s="651">
        <v>27</v>
      </c>
      <c r="DM32" s="643"/>
      <c r="DN32" s="643"/>
      <c r="DO32" s="643"/>
      <c r="DP32" s="643"/>
      <c r="DQ32" s="643"/>
      <c r="DR32" s="643"/>
      <c r="DS32" s="643"/>
      <c r="DT32" s="643"/>
      <c r="DU32" s="643"/>
      <c r="DV32" s="644"/>
      <c r="DW32" s="647">
        <v>0</v>
      </c>
      <c r="DX32" s="676"/>
      <c r="DY32" s="676"/>
      <c r="DZ32" s="676"/>
      <c r="EA32" s="676"/>
      <c r="EB32" s="676"/>
      <c r="EC32" s="677"/>
    </row>
    <row r="33" spans="2:133" ht="11.25" customHeight="1" x14ac:dyDescent="0.15">
      <c r="B33" s="639" t="s">
        <v>318</v>
      </c>
      <c r="C33" s="640"/>
      <c r="D33" s="640"/>
      <c r="E33" s="640"/>
      <c r="F33" s="640"/>
      <c r="G33" s="640"/>
      <c r="H33" s="640"/>
      <c r="I33" s="640"/>
      <c r="J33" s="640"/>
      <c r="K33" s="640"/>
      <c r="L33" s="640"/>
      <c r="M33" s="640"/>
      <c r="N33" s="640"/>
      <c r="O33" s="640"/>
      <c r="P33" s="640"/>
      <c r="Q33" s="641"/>
      <c r="R33" s="642">
        <v>1740166</v>
      </c>
      <c r="S33" s="643"/>
      <c r="T33" s="643"/>
      <c r="U33" s="643"/>
      <c r="V33" s="643"/>
      <c r="W33" s="643"/>
      <c r="X33" s="643"/>
      <c r="Y33" s="644"/>
      <c r="Z33" s="645">
        <v>4.9000000000000004</v>
      </c>
      <c r="AA33" s="645"/>
      <c r="AB33" s="645"/>
      <c r="AC33" s="645"/>
      <c r="AD33" s="646" t="s">
        <v>129</v>
      </c>
      <c r="AE33" s="646"/>
      <c r="AF33" s="646"/>
      <c r="AG33" s="646"/>
      <c r="AH33" s="646"/>
      <c r="AI33" s="646"/>
      <c r="AJ33" s="646"/>
      <c r="AK33" s="646"/>
      <c r="AL33" s="647" t="s">
        <v>233</v>
      </c>
      <c r="AM33" s="648"/>
      <c r="AN33" s="648"/>
      <c r="AO33" s="649"/>
      <c r="AP33" s="230"/>
      <c r="AQ33" s="231"/>
      <c r="AR33" s="227"/>
      <c r="AS33" s="228"/>
      <c r="AT33" s="228"/>
      <c r="AU33" s="228"/>
      <c r="AV33" s="228"/>
      <c r="AW33" s="228"/>
      <c r="AX33" s="228"/>
      <c r="AY33" s="228"/>
      <c r="AZ33" s="228"/>
      <c r="BA33" s="228"/>
      <c r="BB33" s="228"/>
      <c r="BC33" s="228"/>
      <c r="BD33" s="228"/>
      <c r="BE33" s="228"/>
      <c r="BF33" s="228"/>
      <c r="BG33" s="231"/>
      <c r="BH33" s="231"/>
      <c r="BI33" s="231"/>
      <c r="BJ33" s="231"/>
      <c r="BK33" s="231"/>
      <c r="BL33" s="231"/>
      <c r="BM33" s="231"/>
      <c r="BN33" s="231"/>
      <c r="BO33" s="231"/>
      <c r="BP33" s="231"/>
      <c r="BQ33" s="231"/>
      <c r="BR33" s="231"/>
      <c r="BS33" s="231"/>
      <c r="BT33" s="231"/>
      <c r="BU33" s="231"/>
      <c r="BV33" s="231"/>
      <c r="BW33" s="231"/>
      <c r="BX33" s="231"/>
      <c r="BY33" s="231"/>
      <c r="BZ33" s="231"/>
      <c r="CA33" s="231"/>
      <c r="CB33" s="231"/>
      <c r="CD33" s="657" t="s">
        <v>319</v>
      </c>
      <c r="CE33" s="658"/>
      <c r="CF33" s="658"/>
      <c r="CG33" s="658"/>
      <c r="CH33" s="658"/>
      <c r="CI33" s="658"/>
      <c r="CJ33" s="658"/>
      <c r="CK33" s="658"/>
      <c r="CL33" s="658"/>
      <c r="CM33" s="658"/>
      <c r="CN33" s="658"/>
      <c r="CO33" s="658"/>
      <c r="CP33" s="658"/>
      <c r="CQ33" s="659"/>
      <c r="CR33" s="642">
        <v>16717685</v>
      </c>
      <c r="CS33" s="678"/>
      <c r="CT33" s="678"/>
      <c r="CU33" s="678"/>
      <c r="CV33" s="678"/>
      <c r="CW33" s="678"/>
      <c r="CX33" s="678"/>
      <c r="CY33" s="679"/>
      <c r="CZ33" s="647">
        <v>49.9</v>
      </c>
      <c r="DA33" s="676"/>
      <c r="DB33" s="676"/>
      <c r="DC33" s="680"/>
      <c r="DD33" s="651">
        <v>12629158</v>
      </c>
      <c r="DE33" s="678"/>
      <c r="DF33" s="678"/>
      <c r="DG33" s="678"/>
      <c r="DH33" s="678"/>
      <c r="DI33" s="678"/>
      <c r="DJ33" s="678"/>
      <c r="DK33" s="679"/>
      <c r="DL33" s="651">
        <v>9268060</v>
      </c>
      <c r="DM33" s="678"/>
      <c r="DN33" s="678"/>
      <c r="DO33" s="678"/>
      <c r="DP33" s="678"/>
      <c r="DQ33" s="678"/>
      <c r="DR33" s="678"/>
      <c r="DS33" s="678"/>
      <c r="DT33" s="678"/>
      <c r="DU33" s="678"/>
      <c r="DV33" s="679"/>
      <c r="DW33" s="647">
        <v>43.3</v>
      </c>
      <c r="DX33" s="676"/>
      <c r="DY33" s="676"/>
      <c r="DZ33" s="676"/>
      <c r="EA33" s="676"/>
      <c r="EB33" s="676"/>
      <c r="EC33" s="677"/>
    </row>
    <row r="34" spans="2:133" ht="11.25" customHeight="1" x14ac:dyDescent="0.15">
      <c r="B34" s="639" t="s">
        <v>320</v>
      </c>
      <c r="C34" s="640"/>
      <c r="D34" s="640"/>
      <c r="E34" s="640"/>
      <c r="F34" s="640"/>
      <c r="G34" s="640"/>
      <c r="H34" s="640"/>
      <c r="I34" s="640"/>
      <c r="J34" s="640"/>
      <c r="K34" s="640"/>
      <c r="L34" s="640"/>
      <c r="M34" s="640"/>
      <c r="N34" s="640"/>
      <c r="O34" s="640"/>
      <c r="P34" s="640"/>
      <c r="Q34" s="641"/>
      <c r="R34" s="642">
        <v>976457</v>
      </c>
      <c r="S34" s="643"/>
      <c r="T34" s="643"/>
      <c r="U34" s="643"/>
      <c r="V34" s="643"/>
      <c r="W34" s="643"/>
      <c r="X34" s="643"/>
      <c r="Y34" s="644"/>
      <c r="Z34" s="645">
        <v>2.7</v>
      </c>
      <c r="AA34" s="645"/>
      <c r="AB34" s="645"/>
      <c r="AC34" s="645"/>
      <c r="AD34" s="646">
        <v>13148</v>
      </c>
      <c r="AE34" s="646"/>
      <c r="AF34" s="646"/>
      <c r="AG34" s="646"/>
      <c r="AH34" s="646"/>
      <c r="AI34" s="646"/>
      <c r="AJ34" s="646"/>
      <c r="AK34" s="646"/>
      <c r="AL34" s="647">
        <v>0.1</v>
      </c>
      <c r="AM34" s="648"/>
      <c r="AN34" s="648"/>
      <c r="AO34" s="649"/>
      <c r="AP34" s="232"/>
      <c r="AQ34" s="621" t="s">
        <v>321</v>
      </c>
      <c r="AR34" s="622"/>
      <c r="AS34" s="622"/>
      <c r="AT34" s="622"/>
      <c r="AU34" s="622"/>
      <c r="AV34" s="622"/>
      <c r="AW34" s="622"/>
      <c r="AX34" s="622"/>
      <c r="AY34" s="622"/>
      <c r="AZ34" s="622"/>
      <c r="BA34" s="622"/>
      <c r="BB34" s="622"/>
      <c r="BC34" s="622"/>
      <c r="BD34" s="622"/>
      <c r="BE34" s="622"/>
      <c r="BF34" s="623"/>
      <c r="BG34" s="621" t="s">
        <v>322</v>
      </c>
      <c r="BH34" s="622"/>
      <c r="BI34" s="622"/>
      <c r="BJ34" s="622"/>
      <c r="BK34" s="622"/>
      <c r="BL34" s="622"/>
      <c r="BM34" s="622"/>
      <c r="BN34" s="622"/>
      <c r="BO34" s="622"/>
      <c r="BP34" s="622"/>
      <c r="BQ34" s="622"/>
      <c r="BR34" s="622"/>
      <c r="BS34" s="622"/>
      <c r="BT34" s="622"/>
      <c r="BU34" s="622"/>
      <c r="BV34" s="622"/>
      <c r="BW34" s="622"/>
      <c r="BX34" s="622"/>
      <c r="BY34" s="622"/>
      <c r="BZ34" s="622"/>
      <c r="CA34" s="622"/>
      <c r="CB34" s="623"/>
      <c r="CD34" s="657" t="s">
        <v>323</v>
      </c>
      <c r="CE34" s="658"/>
      <c r="CF34" s="658"/>
      <c r="CG34" s="658"/>
      <c r="CH34" s="658"/>
      <c r="CI34" s="658"/>
      <c r="CJ34" s="658"/>
      <c r="CK34" s="658"/>
      <c r="CL34" s="658"/>
      <c r="CM34" s="658"/>
      <c r="CN34" s="658"/>
      <c r="CO34" s="658"/>
      <c r="CP34" s="658"/>
      <c r="CQ34" s="659"/>
      <c r="CR34" s="642">
        <v>4393073</v>
      </c>
      <c r="CS34" s="643"/>
      <c r="CT34" s="643"/>
      <c r="CU34" s="643"/>
      <c r="CV34" s="643"/>
      <c r="CW34" s="643"/>
      <c r="CX34" s="643"/>
      <c r="CY34" s="644"/>
      <c r="CZ34" s="647">
        <v>13.1</v>
      </c>
      <c r="DA34" s="676"/>
      <c r="DB34" s="676"/>
      <c r="DC34" s="680"/>
      <c r="DD34" s="651">
        <v>3271862</v>
      </c>
      <c r="DE34" s="643"/>
      <c r="DF34" s="643"/>
      <c r="DG34" s="643"/>
      <c r="DH34" s="643"/>
      <c r="DI34" s="643"/>
      <c r="DJ34" s="643"/>
      <c r="DK34" s="644"/>
      <c r="DL34" s="651">
        <v>3041761</v>
      </c>
      <c r="DM34" s="643"/>
      <c r="DN34" s="643"/>
      <c r="DO34" s="643"/>
      <c r="DP34" s="643"/>
      <c r="DQ34" s="643"/>
      <c r="DR34" s="643"/>
      <c r="DS34" s="643"/>
      <c r="DT34" s="643"/>
      <c r="DU34" s="643"/>
      <c r="DV34" s="644"/>
      <c r="DW34" s="647">
        <v>14.2</v>
      </c>
      <c r="DX34" s="676"/>
      <c r="DY34" s="676"/>
      <c r="DZ34" s="676"/>
      <c r="EA34" s="676"/>
      <c r="EB34" s="676"/>
      <c r="EC34" s="677"/>
    </row>
    <row r="35" spans="2:133" ht="11.25" customHeight="1" x14ac:dyDescent="0.15">
      <c r="B35" s="639" t="s">
        <v>324</v>
      </c>
      <c r="C35" s="640"/>
      <c r="D35" s="640"/>
      <c r="E35" s="640"/>
      <c r="F35" s="640"/>
      <c r="G35" s="640"/>
      <c r="H35" s="640"/>
      <c r="I35" s="640"/>
      <c r="J35" s="640"/>
      <c r="K35" s="640"/>
      <c r="L35" s="640"/>
      <c r="M35" s="640"/>
      <c r="N35" s="640"/>
      <c r="O35" s="640"/>
      <c r="P35" s="640"/>
      <c r="Q35" s="641"/>
      <c r="R35" s="642">
        <v>3577195</v>
      </c>
      <c r="S35" s="643"/>
      <c r="T35" s="643"/>
      <c r="U35" s="643"/>
      <c r="V35" s="643"/>
      <c r="W35" s="643"/>
      <c r="X35" s="643"/>
      <c r="Y35" s="644"/>
      <c r="Z35" s="645">
        <v>10</v>
      </c>
      <c r="AA35" s="645"/>
      <c r="AB35" s="645"/>
      <c r="AC35" s="645"/>
      <c r="AD35" s="646" t="s">
        <v>233</v>
      </c>
      <c r="AE35" s="646"/>
      <c r="AF35" s="646"/>
      <c r="AG35" s="646"/>
      <c r="AH35" s="646"/>
      <c r="AI35" s="646"/>
      <c r="AJ35" s="646"/>
      <c r="AK35" s="646"/>
      <c r="AL35" s="647" t="s">
        <v>233</v>
      </c>
      <c r="AM35" s="648"/>
      <c r="AN35" s="648"/>
      <c r="AO35" s="649"/>
      <c r="AP35" s="232"/>
      <c r="AQ35" s="715" t="s">
        <v>325</v>
      </c>
      <c r="AR35" s="716"/>
      <c r="AS35" s="716"/>
      <c r="AT35" s="716"/>
      <c r="AU35" s="716"/>
      <c r="AV35" s="716"/>
      <c r="AW35" s="716"/>
      <c r="AX35" s="716"/>
      <c r="AY35" s="717"/>
      <c r="AZ35" s="631">
        <v>5854021</v>
      </c>
      <c r="BA35" s="632"/>
      <c r="BB35" s="632"/>
      <c r="BC35" s="632"/>
      <c r="BD35" s="632"/>
      <c r="BE35" s="632"/>
      <c r="BF35" s="718"/>
      <c r="BG35" s="653" t="s">
        <v>326</v>
      </c>
      <c r="BH35" s="654"/>
      <c r="BI35" s="654"/>
      <c r="BJ35" s="654"/>
      <c r="BK35" s="654"/>
      <c r="BL35" s="654"/>
      <c r="BM35" s="654"/>
      <c r="BN35" s="654"/>
      <c r="BO35" s="654"/>
      <c r="BP35" s="654"/>
      <c r="BQ35" s="654"/>
      <c r="BR35" s="654"/>
      <c r="BS35" s="654"/>
      <c r="BT35" s="654"/>
      <c r="BU35" s="655"/>
      <c r="BV35" s="631">
        <v>86688</v>
      </c>
      <c r="BW35" s="632"/>
      <c r="BX35" s="632"/>
      <c r="BY35" s="632"/>
      <c r="BZ35" s="632"/>
      <c r="CA35" s="632"/>
      <c r="CB35" s="718"/>
      <c r="CD35" s="657" t="s">
        <v>327</v>
      </c>
      <c r="CE35" s="658"/>
      <c r="CF35" s="658"/>
      <c r="CG35" s="658"/>
      <c r="CH35" s="658"/>
      <c r="CI35" s="658"/>
      <c r="CJ35" s="658"/>
      <c r="CK35" s="658"/>
      <c r="CL35" s="658"/>
      <c r="CM35" s="658"/>
      <c r="CN35" s="658"/>
      <c r="CO35" s="658"/>
      <c r="CP35" s="658"/>
      <c r="CQ35" s="659"/>
      <c r="CR35" s="642">
        <v>888249</v>
      </c>
      <c r="CS35" s="678"/>
      <c r="CT35" s="678"/>
      <c r="CU35" s="678"/>
      <c r="CV35" s="678"/>
      <c r="CW35" s="678"/>
      <c r="CX35" s="678"/>
      <c r="CY35" s="679"/>
      <c r="CZ35" s="647">
        <v>2.7</v>
      </c>
      <c r="DA35" s="676"/>
      <c r="DB35" s="676"/>
      <c r="DC35" s="680"/>
      <c r="DD35" s="651">
        <v>835484</v>
      </c>
      <c r="DE35" s="678"/>
      <c r="DF35" s="678"/>
      <c r="DG35" s="678"/>
      <c r="DH35" s="678"/>
      <c r="DI35" s="678"/>
      <c r="DJ35" s="678"/>
      <c r="DK35" s="679"/>
      <c r="DL35" s="651">
        <v>617405</v>
      </c>
      <c r="DM35" s="678"/>
      <c r="DN35" s="678"/>
      <c r="DO35" s="678"/>
      <c r="DP35" s="678"/>
      <c r="DQ35" s="678"/>
      <c r="DR35" s="678"/>
      <c r="DS35" s="678"/>
      <c r="DT35" s="678"/>
      <c r="DU35" s="678"/>
      <c r="DV35" s="679"/>
      <c r="DW35" s="647">
        <v>2.9</v>
      </c>
      <c r="DX35" s="676"/>
      <c r="DY35" s="676"/>
      <c r="DZ35" s="676"/>
      <c r="EA35" s="676"/>
      <c r="EB35" s="676"/>
      <c r="EC35" s="677"/>
    </row>
    <row r="36" spans="2:133" ht="11.25" customHeight="1" x14ac:dyDescent="0.15">
      <c r="B36" s="639" t="s">
        <v>328</v>
      </c>
      <c r="C36" s="640"/>
      <c r="D36" s="640"/>
      <c r="E36" s="640"/>
      <c r="F36" s="640"/>
      <c r="G36" s="640"/>
      <c r="H36" s="640"/>
      <c r="I36" s="640"/>
      <c r="J36" s="640"/>
      <c r="K36" s="640"/>
      <c r="L36" s="640"/>
      <c r="M36" s="640"/>
      <c r="N36" s="640"/>
      <c r="O36" s="640"/>
      <c r="P36" s="640"/>
      <c r="Q36" s="641"/>
      <c r="R36" s="642" t="s">
        <v>233</v>
      </c>
      <c r="S36" s="643"/>
      <c r="T36" s="643"/>
      <c r="U36" s="643"/>
      <c r="V36" s="643"/>
      <c r="W36" s="643"/>
      <c r="X36" s="643"/>
      <c r="Y36" s="644"/>
      <c r="Z36" s="645" t="s">
        <v>129</v>
      </c>
      <c r="AA36" s="645"/>
      <c r="AB36" s="645"/>
      <c r="AC36" s="645"/>
      <c r="AD36" s="646" t="s">
        <v>233</v>
      </c>
      <c r="AE36" s="646"/>
      <c r="AF36" s="646"/>
      <c r="AG36" s="646"/>
      <c r="AH36" s="646"/>
      <c r="AI36" s="646"/>
      <c r="AJ36" s="646"/>
      <c r="AK36" s="646"/>
      <c r="AL36" s="647" t="s">
        <v>233</v>
      </c>
      <c r="AM36" s="648"/>
      <c r="AN36" s="648"/>
      <c r="AO36" s="649"/>
      <c r="AQ36" s="719" t="s">
        <v>329</v>
      </c>
      <c r="AR36" s="720"/>
      <c r="AS36" s="720"/>
      <c r="AT36" s="720"/>
      <c r="AU36" s="720"/>
      <c r="AV36" s="720"/>
      <c r="AW36" s="720"/>
      <c r="AX36" s="720"/>
      <c r="AY36" s="721"/>
      <c r="AZ36" s="642">
        <v>1894897</v>
      </c>
      <c r="BA36" s="643"/>
      <c r="BB36" s="643"/>
      <c r="BC36" s="643"/>
      <c r="BD36" s="678"/>
      <c r="BE36" s="678"/>
      <c r="BF36" s="701"/>
      <c r="BG36" s="657" t="s">
        <v>330</v>
      </c>
      <c r="BH36" s="658"/>
      <c r="BI36" s="658"/>
      <c r="BJ36" s="658"/>
      <c r="BK36" s="658"/>
      <c r="BL36" s="658"/>
      <c r="BM36" s="658"/>
      <c r="BN36" s="658"/>
      <c r="BO36" s="658"/>
      <c r="BP36" s="658"/>
      <c r="BQ36" s="658"/>
      <c r="BR36" s="658"/>
      <c r="BS36" s="658"/>
      <c r="BT36" s="658"/>
      <c r="BU36" s="659"/>
      <c r="BV36" s="642">
        <v>28302</v>
      </c>
      <c r="BW36" s="643"/>
      <c r="BX36" s="643"/>
      <c r="BY36" s="643"/>
      <c r="BZ36" s="643"/>
      <c r="CA36" s="643"/>
      <c r="CB36" s="652"/>
      <c r="CD36" s="657" t="s">
        <v>331</v>
      </c>
      <c r="CE36" s="658"/>
      <c r="CF36" s="658"/>
      <c r="CG36" s="658"/>
      <c r="CH36" s="658"/>
      <c r="CI36" s="658"/>
      <c r="CJ36" s="658"/>
      <c r="CK36" s="658"/>
      <c r="CL36" s="658"/>
      <c r="CM36" s="658"/>
      <c r="CN36" s="658"/>
      <c r="CO36" s="658"/>
      <c r="CP36" s="658"/>
      <c r="CQ36" s="659"/>
      <c r="CR36" s="642">
        <v>6405024</v>
      </c>
      <c r="CS36" s="643"/>
      <c r="CT36" s="643"/>
      <c r="CU36" s="643"/>
      <c r="CV36" s="643"/>
      <c r="CW36" s="643"/>
      <c r="CX36" s="643"/>
      <c r="CY36" s="644"/>
      <c r="CZ36" s="647">
        <v>19.100000000000001</v>
      </c>
      <c r="DA36" s="676"/>
      <c r="DB36" s="676"/>
      <c r="DC36" s="680"/>
      <c r="DD36" s="651">
        <v>5240124</v>
      </c>
      <c r="DE36" s="643"/>
      <c r="DF36" s="643"/>
      <c r="DG36" s="643"/>
      <c r="DH36" s="643"/>
      <c r="DI36" s="643"/>
      <c r="DJ36" s="643"/>
      <c r="DK36" s="644"/>
      <c r="DL36" s="651">
        <v>3811741</v>
      </c>
      <c r="DM36" s="643"/>
      <c r="DN36" s="643"/>
      <c r="DO36" s="643"/>
      <c r="DP36" s="643"/>
      <c r="DQ36" s="643"/>
      <c r="DR36" s="643"/>
      <c r="DS36" s="643"/>
      <c r="DT36" s="643"/>
      <c r="DU36" s="643"/>
      <c r="DV36" s="644"/>
      <c r="DW36" s="647">
        <v>17.8</v>
      </c>
      <c r="DX36" s="676"/>
      <c r="DY36" s="676"/>
      <c r="DZ36" s="676"/>
      <c r="EA36" s="676"/>
      <c r="EB36" s="676"/>
      <c r="EC36" s="677"/>
    </row>
    <row r="37" spans="2:133" ht="11.25" customHeight="1" x14ac:dyDescent="0.15">
      <c r="B37" s="639" t="s">
        <v>332</v>
      </c>
      <c r="C37" s="640"/>
      <c r="D37" s="640"/>
      <c r="E37" s="640"/>
      <c r="F37" s="640"/>
      <c r="G37" s="640"/>
      <c r="H37" s="640"/>
      <c r="I37" s="640"/>
      <c r="J37" s="640"/>
      <c r="K37" s="640"/>
      <c r="L37" s="640"/>
      <c r="M37" s="640"/>
      <c r="N37" s="640"/>
      <c r="O37" s="640"/>
      <c r="P37" s="640"/>
      <c r="Q37" s="641"/>
      <c r="R37" s="642">
        <v>941695</v>
      </c>
      <c r="S37" s="643"/>
      <c r="T37" s="643"/>
      <c r="U37" s="643"/>
      <c r="V37" s="643"/>
      <c r="W37" s="643"/>
      <c r="X37" s="643"/>
      <c r="Y37" s="644"/>
      <c r="Z37" s="645">
        <v>2.6</v>
      </c>
      <c r="AA37" s="645"/>
      <c r="AB37" s="645"/>
      <c r="AC37" s="645"/>
      <c r="AD37" s="646" t="s">
        <v>129</v>
      </c>
      <c r="AE37" s="646"/>
      <c r="AF37" s="646"/>
      <c r="AG37" s="646"/>
      <c r="AH37" s="646"/>
      <c r="AI37" s="646"/>
      <c r="AJ37" s="646"/>
      <c r="AK37" s="646"/>
      <c r="AL37" s="647" t="s">
        <v>129</v>
      </c>
      <c r="AM37" s="648"/>
      <c r="AN37" s="648"/>
      <c r="AO37" s="649"/>
      <c r="AQ37" s="719" t="s">
        <v>333</v>
      </c>
      <c r="AR37" s="720"/>
      <c r="AS37" s="720"/>
      <c r="AT37" s="720"/>
      <c r="AU37" s="720"/>
      <c r="AV37" s="720"/>
      <c r="AW37" s="720"/>
      <c r="AX37" s="720"/>
      <c r="AY37" s="721"/>
      <c r="AZ37" s="642">
        <v>1337518</v>
      </c>
      <c r="BA37" s="643"/>
      <c r="BB37" s="643"/>
      <c r="BC37" s="643"/>
      <c r="BD37" s="678"/>
      <c r="BE37" s="678"/>
      <c r="BF37" s="701"/>
      <c r="BG37" s="657" t="s">
        <v>334</v>
      </c>
      <c r="BH37" s="658"/>
      <c r="BI37" s="658"/>
      <c r="BJ37" s="658"/>
      <c r="BK37" s="658"/>
      <c r="BL37" s="658"/>
      <c r="BM37" s="658"/>
      <c r="BN37" s="658"/>
      <c r="BO37" s="658"/>
      <c r="BP37" s="658"/>
      <c r="BQ37" s="658"/>
      <c r="BR37" s="658"/>
      <c r="BS37" s="658"/>
      <c r="BT37" s="658"/>
      <c r="BU37" s="659"/>
      <c r="BV37" s="642">
        <v>6631</v>
      </c>
      <c r="BW37" s="643"/>
      <c r="BX37" s="643"/>
      <c r="BY37" s="643"/>
      <c r="BZ37" s="643"/>
      <c r="CA37" s="643"/>
      <c r="CB37" s="652"/>
      <c r="CD37" s="657" t="s">
        <v>335</v>
      </c>
      <c r="CE37" s="658"/>
      <c r="CF37" s="658"/>
      <c r="CG37" s="658"/>
      <c r="CH37" s="658"/>
      <c r="CI37" s="658"/>
      <c r="CJ37" s="658"/>
      <c r="CK37" s="658"/>
      <c r="CL37" s="658"/>
      <c r="CM37" s="658"/>
      <c r="CN37" s="658"/>
      <c r="CO37" s="658"/>
      <c r="CP37" s="658"/>
      <c r="CQ37" s="659"/>
      <c r="CR37" s="642">
        <v>1603091</v>
      </c>
      <c r="CS37" s="678"/>
      <c r="CT37" s="678"/>
      <c r="CU37" s="678"/>
      <c r="CV37" s="678"/>
      <c r="CW37" s="678"/>
      <c r="CX37" s="678"/>
      <c r="CY37" s="679"/>
      <c r="CZ37" s="647">
        <v>4.8</v>
      </c>
      <c r="DA37" s="676"/>
      <c r="DB37" s="676"/>
      <c r="DC37" s="680"/>
      <c r="DD37" s="651">
        <v>1409637</v>
      </c>
      <c r="DE37" s="678"/>
      <c r="DF37" s="678"/>
      <c r="DG37" s="678"/>
      <c r="DH37" s="678"/>
      <c r="DI37" s="678"/>
      <c r="DJ37" s="678"/>
      <c r="DK37" s="679"/>
      <c r="DL37" s="651">
        <v>1394529</v>
      </c>
      <c r="DM37" s="678"/>
      <c r="DN37" s="678"/>
      <c r="DO37" s="678"/>
      <c r="DP37" s="678"/>
      <c r="DQ37" s="678"/>
      <c r="DR37" s="678"/>
      <c r="DS37" s="678"/>
      <c r="DT37" s="678"/>
      <c r="DU37" s="678"/>
      <c r="DV37" s="679"/>
      <c r="DW37" s="647">
        <v>6.5</v>
      </c>
      <c r="DX37" s="676"/>
      <c r="DY37" s="676"/>
      <c r="DZ37" s="676"/>
      <c r="EA37" s="676"/>
      <c r="EB37" s="676"/>
      <c r="EC37" s="677"/>
    </row>
    <row r="38" spans="2:133" ht="11.25" customHeight="1" x14ac:dyDescent="0.15">
      <c r="B38" s="687" t="s">
        <v>336</v>
      </c>
      <c r="C38" s="688"/>
      <c r="D38" s="688"/>
      <c r="E38" s="688"/>
      <c r="F38" s="688"/>
      <c r="G38" s="688"/>
      <c r="H38" s="688"/>
      <c r="I38" s="688"/>
      <c r="J38" s="688"/>
      <c r="K38" s="688"/>
      <c r="L38" s="688"/>
      <c r="M38" s="688"/>
      <c r="N38" s="688"/>
      <c r="O38" s="688"/>
      <c r="P38" s="688"/>
      <c r="Q38" s="689"/>
      <c r="R38" s="722">
        <v>35826502</v>
      </c>
      <c r="S38" s="723"/>
      <c r="T38" s="723"/>
      <c r="U38" s="723"/>
      <c r="V38" s="723"/>
      <c r="W38" s="723"/>
      <c r="X38" s="723"/>
      <c r="Y38" s="724"/>
      <c r="Z38" s="725">
        <v>100</v>
      </c>
      <c r="AA38" s="725"/>
      <c r="AB38" s="725"/>
      <c r="AC38" s="725"/>
      <c r="AD38" s="726">
        <v>20448379</v>
      </c>
      <c r="AE38" s="726"/>
      <c r="AF38" s="726"/>
      <c r="AG38" s="726"/>
      <c r="AH38" s="726"/>
      <c r="AI38" s="726"/>
      <c r="AJ38" s="726"/>
      <c r="AK38" s="726"/>
      <c r="AL38" s="727">
        <v>100</v>
      </c>
      <c r="AM38" s="713"/>
      <c r="AN38" s="713"/>
      <c r="AO38" s="728"/>
      <c r="AQ38" s="719" t="s">
        <v>337</v>
      </c>
      <c r="AR38" s="720"/>
      <c r="AS38" s="720"/>
      <c r="AT38" s="720"/>
      <c r="AU38" s="720"/>
      <c r="AV38" s="720"/>
      <c r="AW38" s="720"/>
      <c r="AX38" s="720"/>
      <c r="AY38" s="721"/>
      <c r="AZ38" s="642">
        <v>306628</v>
      </c>
      <c r="BA38" s="643"/>
      <c r="BB38" s="643"/>
      <c r="BC38" s="643"/>
      <c r="BD38" s="678"/>
      <c r="BE38" s="678"/>
      <c r="BF38" s="701"/>
      <c r="BG38" s="657" t="s">
        <v>338</v>
      </c>
      <c r="BH38" s="658"/>
      <c r="BI38" s="658"/>
      <c r="BJ38" s="658"/>
      <c r="BK38" s="658"/>
      <c r="BL38" s="658"/>
      <c r="BM38" s="658"/>
      <c r="BN38" s="658"/>
      <c r="BO38" s="658"/>
      <c r="BP38" s="658"/>
      <c r="BQ38" s="658"/>
      <c r="BR38" s="658"/>
      <c r="BS38" s="658"/>
      <c r="BT38" s="658"/>
      <c r="BU38" s="659"/>
      <c r="BV38" s="642">
        <v>10445</v>
      </c>
      <c r="BW38" s="643"/>
      <c r="BX38" s="643"/>
      <c r="BY38" s="643"/>
      <c r="BZ38" s="643"/>
      <c r="CA38" s="643"/>
      <c r="CB38" s="652"/>
      <c r="CD38" s="657" t="s">
        <v>339</v>
      </c>
      <c r="CE38" s="658"/>
      <c r="CF38" s="658"/>
      <c r="CG38" s="658"/>
      <c r="CH38" s="658"/>
      <c r="CI38" s="658"/>
      <c r="CJ38" s="658"/>
      <c r="CK38" s="658"/>
      <c r="CL38" s="658"/>
      <c r="CM38" s="658"/>
      <c r="CN38" s="658"/>
      <c r="CO38" s="658"/>
      <c r="CP38" s="658"/>
      <c r="CQ38" s="659"/>
      <c r="CR38" s="642">
        <v>2314978</v>
      </c>
      <c r="CS38" s="643"/>
      <c r="CT38" s="643"/>
      <c r="CU38" s="643"/>
      <c r="CV38" s="643"/>
      <c r="CW38" s="643"/>
      <c r="CX38" s="643"/>
      <c r="CY38" s="644"/>
      <c r="CZ38" s="647">
        <v>6.9</v>
      </c>
      <c r="DA38" s="676"/>
      <c r="DB38" s="676"/>
      <c r="DC38" s="680"/>
      <c r="DD38" s="651">
        <v>2022592</v>
      </c>
      <c r="DE38" s="643"/>
      <c r="DF38" s="643"/>
      <c r="DG38" s="643"/>
      <c r="DH38" s="643"/>
      <c r="DI38" s="643"/>
      <c r="DJ38" s="643"/>
      <c r="DK38" s="644"/>
      <c r="DL38" s="651">
        <v>1797153</v>
      </c>
      <c r="DM38" s="643"/>
      <c r="DN38" s="643"/>
      <c r="DO38" s="643"/>
      <c r="DP38" s="643"/>
      <c r="DQ38" s="643"/>
      <c r="DR38" s="643"/>
      <c r="DS38" s="643"/>
      <c r="DT38" s="643"/>
      <c r="DU38" s="643"/>
      <c r="DV38" s="644"/>
      <c r="DW38" s="647">
        <v>8.4</v>
      </c>
      <c r="DX38" s="676"/>
      <c r="DY38" s="676"/>
      <c r="DZ38" s="676"/>
      <c r="EA38" s="676"/>
      <c r="EB38" s="676"/>
      <c r="EC38" s="677"/>
    </row>
    <row r="39" spans="2:133" ht="11.25" customHeight="1" x14ac:dyDescent="0.15">
      <c r="AQ39" s="719" t="s">
        <v>340</v>
      </c>
      <c r="AR39" s="720"/>
      <c r="AS39" s="720"/>
      <c r="AT39" s="720"/>
      <c r="AU39" s="720"/>
      <c r="AV39" s="720"/>
      <c r="AW39" s="720"/>
      <c r="AX39" s="720"/>
      <c r="AY39" s="721"/>
      <c r="AZ39" s="642">
        <v>74250</v>
      </c>
      <c r="BA39" s="643"/>
      <c r="BB39" s="643"/>
      <c r="BC39" s="643"/>
      <c r="BD39" s="678"/>
      <c r="BE39" s="678"/>
      <c r="BF39" s="701"/>
      <c r="BG39" s="733" t="s">
        <v>341</v>
      </c>
      <c r="BH39" s="734"/>
      <c r="BI39" s="734"/>
      <c r="BJ39" s="734"/>
      <c r="BK39" s="734"/>
      <c r="BL39" s="233"/>
      <c r="BM39" s="658" t="s">
        <v>342</v>
      </c>
      <c r="BN39" s="658"/>
      <c r="BO39" s="658"/>
      <c r="BP39" s="658"/>
      <c r="BQ39" s="658"/>
      <c r="BR39" s="658"/>
      <c r="BS39" s="658"/>
      <c r="BT39" s="658"/>
      <c r="BU39" s="659"/>
      <c r="BV39" s="642">
        <v>98</v>
      </c>
      <c r="BW39" s="643"/>
      <c r="BX39" s="643"/>
      <c r="BY39" s="643"/>
      <c r="BZ39" s="643"/>
      <c r="CA39" s="643"/>
      <c r="CB39" s="652"/>
      <c r="CD39" s="657" t="s">
        <v>343</v>
      </c>
      <c r="CE39" s="658"/>
      <c r="CF39" s="658"/>
      <c r="CG39" s="658"/>
      <c r="CH39" s="658"/>
      <c r="CI39" s="658"/>
      <c r="CJ39" s="658"/>
      <c r="CK39" s="658"/>
      <c r="CL39" s="658"/>
      <c r="CM39" s="658"/>
      <c r="CN39" s="658"/>
      <c r="CO39" s="658"/>
      <c r="CP39" s="658"/>
      <c r="CQ39" s="659"/>
      <c r="CR39" s="642">
        <v>1399794</v>
      </c>
      <c r="CS39" s="678"/>
      <c r="CT39" s="678"/>
      <c r="CU39" s="678"/>
      <c r="CV39" s="678"/>
      <c r="CW39" s="678"/>
      <c r="CX39" s="678"/>
      <c r="CY39" s="679"/>
      <c r="CZ39" s="647">
        <v>4.2</v>
      </c>
      <c r="DA39" s="676"/>
      <c r="DB39" s="676"/>
      <c r="DC39" s="680"/>
      <c r="DD39" s="651">
        <v>387186</v>
      </c>
      <c r="DE39" s="678"/>
      <c r="DF39" s="678"/>
      <c r="DG39" s="678"/>
      <c r="DH39" s="678"/>
      <c r="DI39" s="678"/>
      <c r="DJ39" s="678"/>
      <c r="DK39" s="679"/>
      <c r="DL39" s="651" t="s">
        <v>129</v>
      </c>
      <c r="DM39" s="678"/>
      <c r="DN39" s="678"/>
      <c r="DO39" s="678"/>
      <c r="DP39" s="678"/>
      <c r="DQ39" s="678"/>
      <c r="DR39" s="678"/>
      <c r="DS39" s="678"/>
      <c r="DT39" s="678"/>
      <c r="DU39" s="678"/>
      <c r="DV39" s="679"/>
      <c r="DW39" s="647" t="s">
        <v>129</v>
      </c>
      <c r="DX39" s="676"/>
      <c r="DY39" s="676"/>
      <c r="DZ39" s="676"/>
      <c r="EA39" s="676"/>
      <c r="EB39" s="676"/>
      <c r="EC39" s="677"/>
    </row>
    <row r="40" spans="2:133" ht="11.25" customHeight="1" x14ac:dyDescent="0.15">
      <c r="AQ40" s="719" t="s">
        <v>344</v>
      </c>
      <c r="AR40" s="720"/>
      <c r="AS40" s="720"/>
      <c r="AT40" s="720"/>
      <c r="AU40" s="720"/>
      <c r="AV40" s="720"/>
      <c r="AW40" s="720"/>
      <c r="AX40" s="720"/>
      <c r="AY40" s="721"/>
      <c r="AZ40" s="642">
        <v>443087</v>
      </c>
      <c r="BA40" s="643"/>
      <c r="BB40" s="643"/>
      <c r="BC40" s="643"/>
      <c r="BD40" s="678"/>
      <c r="BE40" s="678"/>
      <c r="BF40" s="701"/>
      <c r="BG40" s="733"/>
      <c r="BH40" s="734"/>
      <c r="BI40" s="734"/>
      <c r="BJ40" s="734"/>
      <c r="BK40" s="734"/>
      <c r="BL40" s="233"/>
      <c r="BM40" s="658" t="s">
        <v>345</v>
      </c>
      <c r="BN40" s="658"/>
      <c r="BO40" s="658"/>
      <c r="BP40" s="658"/>
      <c r="BQ40" s="658"/>
      <c r="BR40" s="658"/>
      <c r="BS40" s="658"/>
      <c r="BT40" s="658"/>
      <c r="BU40" s="659"/>
      <c r="BV40" s="642" t="s">
        <v>129</v>
      </c>
      <c r="BW40" s="643"/>
      <c r="BX40" s="643"/>
      <c r="BY40" s="643"/>
      <c r="BZ40" s="643"/>
      <c r="CA40" s="643"/>
      <c r="CB40" s="652"/>
      <c r="CD40" s="657" t="s">
        <v>346</v>
      </c>
      <c r="CE40" s="658"/>
      <c r="CF40" s="658"/>
      <c r="CG40" s="658"/>
      <c r="CH40" s="658"/>
      <c r="CI40" s="658"/>
      <c r="CJ40" s="658"/>
      <c r="CK40" s="658"/>
      <c r="CL40" s="658"/>
      <c r="CM40" s="658"/>
      <c r="CN40" s="658"/>
      <c r="CO40" s="658"/>
      <c r="CP40" s="658"/>
      <c r="CQ40" s="659"/>
      <c r="CR40" s="642">
        <v>1316567</v>
      </c>
      <c r="CS40" s="643"/>
      <c r="CT40" s="643"/>
      <c r="CU40" s="643"/>
      <c r="CV40" s="643"/>
      <c r="CW40" s="643"/>
      <c r="CX40" s="643"/>
      <c r="CY40" s="644"/>
      <c r="CZ40" s="647">
        <v>3.9</v>
      </c>
      <c r="DA40" s="676"/>
      <c r="DB40" s="676"/>
      <c r="DC40" s="680"/>
      <c r="DD40" s="651">
        <v>871910</v>
      </c>
      <c r="DE40" s="643"/>
      <c r="DF40" s="643"/>
      <c r="DG40" s="643"/>
      <c r="DH40" s="643"/>
      <c r="DI40" s="643"/>
      <c r="DJ40" s="643"/>
      <c r="DK40" s="644"/>
      <c r="DL40" s="651" t="s">
        <v>129</v>
      </c>
      <c r="DM40" s="643"/>
      <c r="DN40" s="643"/>
      <c r="DO40" s="643"/>
      <c r="DP40" s="643"/>
      <c r="DQ40" s="643"/>
      <c r="DR40" s="643"/>
      <c r="DS40" s="643"/>
      <c r="DT40" s="643"/>
      <c r="DU40" s="643"/>
      <c r="DV40" s="644"/>
      <c r="DW40" s="647" t="s">
        <v>233</v>
      </c>
      <c r="DX40" s="676"/>
      <c r="DY40" s="676"/>
      <c r="DZ40" s="676"/>
      <c r="EA40" s="676"/>
      <c r="EB40" s="676"/>
      <c r="EC40" s="677"/>
    </row>
    <row r="41" spans="2:133" ht="11.25" customHeight="1" x14ac:dyDescent="0.15">
      <c r="AQ41" s="729" t="s">
        <v>347</v>
      </c>
      <c r="AR41" s="730"/>
      <c r="AS41" s="730"/>
      <c r="AT41" s="730"/>
      <c r="AU41" s="730"/>
      <c r="AV41" s="730"/>
      <c r="AW41" s="730"/>
      <c r="AX41" s="730"/>
      <c r="AY41" s="731"/>
      <c r="AZ41" s="722">
        <v>1797641</v>
      </c>
      <c r="BA41" s="723"/>
      <c r="BB41" s="723"/>
      <c r="BC41" s="723"/>
      <c r="BD41" s="712"/>
      <c r="BE41" s="712"/>
      <c r="BF41" s="714"/>
      <c r="BG41" s="735"/>
      <c r="BH41" s="736"/>
      <c r="BI41" s="736"/>
      <c r="BJ41" s="736"/>
      <c r="BK41" s="736"/>
      <c r="BL41" s="234"/>
      <c r="BM41" s="667" t="s">
        <v>348</v>
      </c>
      <c r="BN41" s="667"/>
      <c r="BO41" s="667"/>
      <c r="BP41" s="667"/>
      <c r="BQ41" s="667"/>
      <c r="BR41" s="667"/>
      <c r="BS41" s="667"/>
      <c r="BT41" s="667"/>
      <c r="BU41" s="668"/>
      <c r="BV41" s="722">
        <v>345</v>
      </c>
      <c r="BW41" s="723"/>
      <c r="BX41" s="723"/>
      <c r="BY41" s="723"/>
      <c r="BZ41" s="723"/>
      <c r="CA41" s="723"/>
      <c r="CB41" s="732"/>
      <c r="CD41" s="657" t="s">
        <v>349</v>
      </c>
      <c r="CE41" s="658"/>
      <c r="CF41" s="658"/>
      <c r="CG41" s="658"/>
      <c r="CH41" s="658"/>
      <c r="CI41" s="658"/>
      <c r="CJ41" s="658"/>
      <c r="CK41" s="658"/>
      <c r="CL41" s="658"/>
      <c r="CM41" s="658"/>
      <c r="CN41" s="658"/>
      <c r="CO41" s="658"/>
      <c r="CP41" s="658"/>
      <c r="CQ41" s="659"/>
      <c r="CR41" s="642" t="s">
        <v>129</v>
      </c>
      <c r="CS41" s="678"/>
      <c r="CT41" s="678"/>
      <c r="CU41" s="678"/>
      <c r="CV41" s="678"/>
      <c r="CW41" s="678"/>
      <c r="CX41" s="678"/>
      <c r="CY41" s="679"/>
      <c r="CZ41" s="647" t="s">
        <v>233</v>
      </c>
      <c r="DA41" s="676"/>
      <c r="DB41" s="676"/>
      <c r="DC41" s="680"/>
      <c r="DD41" s="651" t="s">
        <v>129</v>
      </c>
      <c r="DE41" s="678"/>
      <c r="DF41" s="678"/>
      <c r="DG41" s="678"/>
      <c r="DH41" s="678"/>
      <c r="DI41" s="678"/>
      <c r="DJ41" s="678"/>
      <c r="DK41" s="679"/>
      <c r="DL41" s="737"/>
      <c r="DM41" s="738"/>
      <c r="DN41" s="738"/>
      <c r="DO41" s="738"/>
      <c r="DP41" s="738"/>
      <c r="DQ41" s="738"/>
      <c r="DR41" s="738"/>
      <c r="DS41" s="738"/>
      <c r="DT41" s="738"/>
      <c r="DU41" s="738"/>
      <c r="DV41" s="739"/>
      <c r="DW41" s="740"/>
      <c r="DX41" s="741"/>
      <c r="DY41" s="741"/>
      <c r="DZ41" s="741"/>
      <c r="EA41" s="741"/>
      <c r="EB41" s="741"/>
      <c r="EC41" s="742"/>
    </row>
    <row r="42" spans="2:133" ht="11.25" customHeight="1" x14ac:dyDescent="0.15">
      <c r="B42" s="227" t="s">
        <v>350</v>
      </c>
      <c r="C42" s="227"/>
      <c r="D42" s="227"/>
      <c r="E42" s="227"/>
      <c r="F42" s="227"/>
      <c r="G42" s="227"/>
      <c r="H42" s="227"/>
      <c r="I42" s="227"/>
      <c r="J42" s="227"/>
      <c r="K42" s="227"/>
      <c r="L42" s="227"/>
      <c r="M42" s="227"/>
      <c r="N42" s="227"/>
      <c r="O42" s="227"/>
      <c r="P42" s="227"/>
      <c r="Q42" s="227"/>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BV42" s="236"/>
      <c r="BW42" s="236"/>
      <c r="BX42" s="236"/>
      <c r="BY42" s="236"/>
      <c r="BZ42" s="236"/>
      <c r="CA42" s="236"/>
      <c r="CB42" s="236"/>
      <c r="CD42" s="639" t="s">
        <v>351</v>
      </c>
      <c r="CE42" s="640"/>
      <c r="CF42" s="640"/>
      <c r="CG42" s="640"/>
      <c r="CH42" s="640"/>
      <c r="CI42" s="640"/>
      <c r="CJ42" s="640"/>
      <c r="CK42" s="640"/>
      <c r="CL42" s="640"/>
      <c r="CM42" s="640"/>
      <c r="CN42" s="640"/>
      <c r="CO42" s="640"/>
      <c r="CP42" s="640"/>
      <c r="CQ42" s="641"/>
      <c r="CR42" s="642">
        <v>4167178</v>
      </c>
      <c r="CS42" s="643"/>
      <c r="CT42" s="643"/>
      <c r="CU42" s="643"/>
      <c r="CV42" s="643"/>
      <c r="CW42" s="643"/>
      <c r="CX42" s="643"/>
      <c r="CY42" s="644"/>
      <c r="CZ42" s="647">
        <v>12.4</v>
      </c>
      <c r="DA42" s="648"/>
      <c r="DB42" s="648"/>
      <c r="DC42" s="743"/>
      <c r="DD42" s="651">
        <v>623433</v>
      </c>
      <c r="DE42" s="643"/>
      <c r="DF42" s="643"/>
      <c r="DG42" s="643"/>
      <c r="DH42" s="643"/>
      <c r="DI42" s="643"/>
      <c r="DJ42" s="643"/>
      <c r="DK42" s="644"/>
      <c r="DL42" s="737"/>
      <c r="DM42" s="738"/>
      <c r="DN42" s="738"/>
      <c r="DO42" s="738"/>
      <c r="DP42" s="738"/>
      <c r="DQ42" s="738"/>
      <c r="DR42" s="738"/>
      <c r="DS42" s="738"/>
      <c r="DT42" s="738"/>
      <c r="DU42" s="738"/>
      <c r="DV42" s="739"/>
      <c r="DW42" s="740"/>
      <c r="DX42" s="741"/>
      <c r="DY42" s="741"/>
      <c r="DZ42" s="741"/>
      <c r="EA42" s="741"/>
      <c r="EB42" s="741"/>
      <c r="EC42" s="742"/>
    </row>
    <row r="43" spans="2:133" ht="11.25" customHeight="1" x14ac:dyDescent="0.15">
      <c r="B43" s="237" t="s">
        <v>352</v>
      </c>
      <c r="C43" s="227"/>
      <c r="D43" s="227"/>
      <c r="E43" s="227"/>
      <c r="F43" s="227"/>
      <c r="G43" s="227"/>
      <c r="H43" s="227"/>
      <c r="I43" s="227"/>
      <c r="J43" s="227"/>
      <c r="K43" s="227"/>
      <c r="L43" s="227"/>
      <c r="M43" s="227"/>
      <c r="N43" s="227"/>
      <c r="O43" s="227"/>
      <c r="P43" s="227"/>
      <c r="Q43" s="227"/>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CD43" s="639" t="s">
        <v>353</v>
      </c>
      <c r="CE43" s="640"/>
      <c r="CF43" s="640"/>
      <c r="CG43" s="640"/>
      <c r="CH43" s="640"/>
      <c r="CI43" s="640"/>
      <c r="CJ43" s="640"/>
      <c r="CK43" s="640"/>
      <c r="CL43" s="640"/>
      <c r="CM43" s="640"/>
      <c r="CN43" s="640"/>
      <c r="CO43" s="640"/>
      <c r="CP43" s="640"/>
      <c r="CQ43" s="641"/>
      <c r="CR43" s="642" t="s">
        <v>233</v>
      </c>
      <c r="CS43" s="678"/>
      <c r="CT43" s="678"/>
      <c r="CU43" s="678"/>
      <c r="CV43" s="678"/>
      <c r="CW43" s="678"/>
      <c r="CX43" s="678"/>
      <c r="CY43" s="679"/>
      <c r="CZ43" s="647" t="s">
        <v>233</v>
      </c>
      <c r="DA43" s="676"/>
      <c r="DB43" s="676"/>
      <c r="DC43" s="680"/>
      <c r="DD43" s="651" t="s">
        <v>129</v>
      </c>
      <c r="DE43" s="678"/>
      <c r="DF43" s="678"/>
      <c r="DG43" s="678"/>
      <c r="DH43" s="678"/>
      <c r="DI43" s="678"/>
      <c r="DJ43" s="678"/>
      <c r="DK43" s="679"/>
      <c r="DL43" s="737"/>
      <c r="DM43" s="738"/>
      <c r="DN43" s="738"/>
      <c r="DO43" s="738"/>
      <c r="DP43" s="738"/>
      <c r="DQ43" s="738"/>
      <c r="DR43" s="738"/>
      <c r="DS43" s="738"/>
      <c r="DT43" s="738"/>
      <c r="DU43" s="738"/>
      <c r="DV43" s="739"/>
      <c r="DW43" s="740"/>
      <c r="DX43" s="741"/>
      <c r="DY43" s="741"/>
      <c r="DZ43" s="741"/>
      <c r="EA43" s="741"/>
      <c r="EB43" s="741"/>
      <c r="EC43" s="742"/>
    </row>
    <row r="44" spans="2:133" ht="11.25" customHeight="1" x14ac:dyDescent="0.15">
      <c r="B44" s="238" t="s">
        <v>354</v>
      </c>
      <c r="CD44" s="754" t="s">
        <v>305</v>
      </c>
      <c r="CE44" s="755"/>
      <c r="CF44" s="639" t="s">
        <v>355</v>
      </c>
      <c r="CG44" s="640"/>
      <c r="CH44" s="640"/>
      <c r="CI44" s="640"/>
      <c r="CJ44" s="640"/>
      <c r="CK44" s="640"/>
      <c r="CL44" s="640"/>
      <c r="CM44" s="640"/>
      <c r="CN44" s="640"/>
      <c r="CO44" s="640"/>
      <c r="CP44" s="640"/>
      <c r="CQ44" s="641"/>
      <c r="CR44" s="642">
        <v>3883089</v>
      </c>
      <c r="CS44" s="643"/>
      <c r="CT44" s="643"/>
      <c r="CU44" s="643"/>
      <c r="CV44" s="643"/>
      <c r="CW44" s="643"/>
      <c r="CX44" s="643"/>
      <c r="CY44" s="644"/>
      <c r="CZ44" s="647">
        <v>11.6</v>
      </c>
      <c r="DA44" s="648"/>
      <c r="DB44" s="648"/>
      <c r="DC44" s="743"/>
      <c r="DD44" s="651">
        <v>581670</v>
      </c>
      <c r="DE44" s="643"/>
      <c r="DF44" s="643"/>
      <c r="DG44" s="643"/>
      <c r="DH44" s="643"/>
      <c r="DI44" s="643"/>
      <c r="DJ44" s="643"/>
      <c r="DK44" s="644"/>
      <c r="DL44" s="737"/>
      <c r="DM44" s="738"/>
      <c r="DN44" s="738"/>
      <c r="DO44" s="738"/>
      <c r="DP44" s="738"/>
      <c r="DQ44" s="738"/>
      <c r="DR44" s="738"/>
      <c r="DS44" s="738"/>
      <c r="DT44" s="738"/>
      <c r="DU44" s="738"/>
      <c r="DV44" s="739"/>
      <c r="DW44" s="740"/>
      <c r="DX44" s="741"/>
      <c r="DY44" s="741"/>
      <c r="DZ44" s="741"/>
      <c r="EA44" s="741"/>
      <c r="EB44" s="741"/>
      <c r="EC44" s="742"/>
    </row>
    <row r="45" spans="2:133" ht="11.25" customHeight="1" x14ac:dyDescent="0.15">
      <c r="CD45" s="756"/>
      <c r="CE45" s="757"/>
      <c r="CF45" s="639" t="s">
        <v>356</v>
      </c>
      <c r="CG45" s="640"/>
      <c r="CH45" s="640"/>
      <c r="CI45" s="640"/>
      <c r="CJ45" s="640"/>
      <c r="CK45" s="640"/>
      <c r="CL45" s="640"/>
      <c r="CM45" s="640"/>
      <c r="CN45" s="640"/>
      <c r="CO45" s="640"/>
      <c r="CP45" s="640"/>
      <c r="CQ45" s="641"/>
      <c r="CR45" s="642">
        <v>1766257</v>
      </c>
      <c r="CS45" s="678"/>
      <c r="CT45" s="678"/>
      <c r="CU45" s="678"/>
      <c r="CV45" s="678"/>
      <c r="CW45" s="678"/>
      <c r="CX45" s="678"/>
      <c r="CY45" s="679"/>
      <c r="CZ45" s="647">
        <v>5.3</v>
      </c>
      <c r="DA45" s="676"/>
      <c r="DB45" s="676"/>
      <c r="DC45" s="680"/>
      <c r="DD45" s="651">
        <v>44631</v>
      </c>
      <c r="DE45" s="678"/>
      <c r="DF45" s="678"/>
      <c r="DG45" s="678"/>
      <c r="DH45" s="678"/>
      <c r="DI45" s="678"/>
      <c r="DJ45" s="678"/>
      <c r="DK45" s="679"/>
      <c r="DL45" s="737"/>
      <c r="DM45" s="738"/>
      <c r="DN45" s="738"/>
      <c r="DO45" s="738"/>
      <c r="DP45" s="738"/>
      <c r="DQ45" s="738"/>
      <c r="DR45" s="738"/>
      <c r="DS45" s="738"/>
      <c r="DT45" s="738"/>
      <c r="DU45" s="738"/>
      <c r="DV45" s="739"/>
      <c r="DW45" s="740"/>
      <c r="DX45" s="741"/>
      <c r="DY45" s="741"/>
      <c r="DZ45" s="741"/>
      <c r="EA45" s="741"/>
      <c r="EB45" s="741"/>
      <c r="EC45" s="742"/>
    </row>
    <row r="46" spans="2:133" ht="11.25" customHeight="1" x14ac:dyDescent="0.15">
      <c r="CD46" s="756"/>
      <c r="CE46" s="757"/>
      <c r="CF46" s="639" t="s">
        <v>357</v>
      </c>
      <c r="CG46" s="640"/>
      <c r="CH46" s="640"/>
      <c r="CI46" s="640"/>
      <c r="CJ46" s="640"/>
      <c r="CK46" s="640"/>
      <c r="CL46" s="640"/>
      <c r="CM46" s="640"/>
      <c r="CN46" s="640"/>
      <c r="CO46" s="640"/>
      <c r="CP46" s="640"/>
      <c r="CQ46" s="641"/>
      <c r="CR46" s="642">
        <v>1741906</v>
      </c>
      <c r="CS46" s="643"/>
      <c r="CT46" s="643"/>
      <c r="CU46" s="643"/>
      <c r="CV46" s="643"/>
      <c r="CW46" s="643"/>
      <c r="CX46" s="643"/>
      <c r="CY46" s="644"/>
      <c r="CZ46" s="647">
        <v>5.2</v>
      </c>
      <c r="DA46" s="648"/>
      <c r="DB46" s="648"/>
      <c r="DC46" s="743"/>
      <c r="DD46" s="651">
        <v>497779</v>
      </c>
      <c r="DE46" s="643"/>
      <c r="DF46" s="643"/>
      <c r="DG46" s="643"/>
      <c r="DH46" s="643"/>
      <c r="DI46" s="643"/>
      <c r="DJ46" s="643"/>
      <c r="DK46" s="644"/>
      <c r="DL46" s="737"/>
      <c r="DM46" s="738"/>
      <c r="DN46" s="738"/>
      <c r="DO46" s="738"/>
      <c r="DP46" s="738"/>
      <c r="DQ46" s="738"/>
      <c r="DR46" s="738"/>
      <c r="DS46" s="738"/>
      <c r="DT46" s="738"/>
      <c r="DU46" s="738"/>
      <c r="DV46" s="739"/>
      <c r="DW46" s="740"/>
      <c r="DX46" s="741"/>
      <c r="DY46" s="741"/>
      <c r="DZ46" s="741"/>
      <c r="EA46" s="741"/>
      <c r="EB46" s="741"/>
      <c r="EC46" s="742"/>
    </row>
    <row r="47" spans="2:133" ht="11.25" customHeight="1" x14ac:dyDescent="0.15">
      <c r="CD47" s="756"/>
      <c r="CE47" s="757"/>
      <c r="CF47" s="639" t="s">
        <v>358</v>
      </c>
      <c r="CG47" s="640"/>
      <c r="CH47" s="640"/>
      <c r="CI47" s="640"/>
      <c r="CJ47" s="640"/>
      <c r="CK47" s="640"/>
      <c r="CL47" s="640"/>
      <c r="CM47" s="640"/>
      <c r="CN47" s="640"/>
      <c r="CO47" s="640"/>
      <c r="CP47" s="640"/>
      <c r="CQ47" s="641"/>
      <c r="CR47" s="642">
        <v>284089</v>
      </c>
      <c r="CS47" s="678"/>
      <c r="CT47" s="678"/>
      <c r="CU47" s="678"/>
      <c r="CV47" s="678"/>
      <c r="CW47" s="678"/>
      <c r="CX47" s="678"/>
      <c r="CY47" s="679"/>
      <c r="CZ47" s="647">
        <v>0.8</v>
      </c>
      <c r="DA47" s="676"/>
      <c r="DB47" s="676"/>
      <c r="DC47" s="680"/>
      <c r="DD47" s="651">
        <v>41763</v>
      </c>
      <c r="DE47" s="678"/>
      <c r="DF47" s="678"/>
      <c r="DG47" s="678"/>
      <c r="DH47" s="678"/>
      <c r="DI47" s="678"/>
      <c r="DJ47" s="678"/>
      <c r="DK47" s="679"/>
      <c r="DL47" s="737"/>
      <c r="DM47" s="738"/>
      <c r="DN47" s="738"/>
      <c r="DO47" s="738"/>
      <c r="DP47" s="738"/>
      <c r="DQ47" s="738"/>
      <c r="DR47" s="738"/>
      <c r="DS47" s="738"/>
      <c r="DT47" s="738"/>
      <c r="DU47" s="738"/>
      <c r="DV47" s="739"/>
      <c r="DW47" s="740"/>
      <c r="DX47" s="741"/>
      <c r="DY47" s="741"/>
      <c r="DZ47" s="741"/>
      <c r="EA47" s="741"/>
      <c r="EB47" s="741"/>
      <c r="EC47" s="742"/>
    </row>
    <row r="48" spans="2:133" x14ac:dyDescent="0.15">
      <c r="CD48" s="758"/>
      <c r="CE48" s="759"/>
      <c r="CF48" s="639" t="s">
        <v>359</v>
      </c>
      <c r="CG48" s="640"/>
      <c r="CH48" s="640"/>
      <c r="CI48" s="640"/>
      <c r="CJ48" s="640"/>
      <c r="CK48" s="640"/>
      <c r="CL48" s="640"/>
      <c r="CM48" s="640"/>
      <c r="CN48" s="640"/>
      <c r="CO48" s="640"/>
      <c r="CP48" s="640"/>
      <c r="CQ48" s="641"/>
      <c r="CR48" s="642" t="s">
        <v>129</v>
      </c>
      <c r="CS48" s="643"/>
      <c r="CT48" s="643"/>
      <c r="CU48" s="643"/>
      <c r="CV48" s="643"/>
      <c r="CW48" s="643"/>
      <c r="CX48" s="643"/>
      <c r="CY48" s="644"/>
      <c r="CZ48" s="647" t="s">
        <v>233</v>
      </c>
      <c r="DA48" s="648"/>
      <c r="DB48" s="648"/>
      <c r="DC48" s="743"/>
      <c r="DD48" s="651" t="s">
        <v>233</v>
      </c>
      <c r="DE48" s="643"/>
      <c r="DF48" s="643"/>
      <c r="DG48" s="643"/>
      <c r="DH48" s="643"/>
      <c r="DI48" s="643"/>
      <c r="DJ48" s="643"/>
      <c r="DK48" s="644"/>
      <c r="DL48" s="737"/>
      <c r="DM48" s="738"/>
      <c r="DN48" s="738"/>
      <c r="DO48" s="738"/>
      <c r="DP48" s="738"/>
      <c r="DQ48" s="738"/>
      <c r="DR48" s="738"/>
      <c r="DS48" s="738"/>
      <c r="DT48" s="738"/>
      <c r="DU48" s="738"/>
      <c r="DV48" s="739"/>
      <c r="DW48" s="740"/>
      <c r="DX48" s="741"/>
      <c r="DY48" s="741"/>
      <c r="DZ48" s="741"/>
      <c r="EA48" s="741"/>
      <c r="EB48" s="741"/>
      <c r="EC48" s="742"/>
    </row>
    <row r="49" spans="82:133" ht="11.25" customHeight="1" x14ac:dyDescent="0.15">
      <c r="CD49" s="687" t="s">
        <v>360</v>
      </c>
      <c r="CE49" s="688"/>
      <c r="CF49" s="688"/>
      <c r="CG49" s="688"/>
      <c r="CH49" s="688"/>
      <c r="CI49" s="688"/>
      <c r="CJ49" s="688"/>
      <c r="CK49" s="688"/>
      <c r="CL49" s="688"/>
      <c r="CM49" s="688"/>
      <c r="CN49" s="688"/>
      <c r="CO49" s="688"/>
      <c r="CP49" s="688"/>
      <c r="CQ49" s="689"/>
      <c r="CR49" s="722">
        <v>33505883</v>
      </c>
      <c r="CS49" s="712"/>
      <c r="CT49" s="712"/>
      <c r="CU49" s="712"/>
      <c r="CV49" s="712"/>
      <c r="CW49" s="712"/>
      <c r="CX49" s="712"/>
      <c r="CY49" s="744"/>
      <c r="CZ49" s="727">
        <v>100</v>
      </c>
      <c r="DA49" s="745"/>
      <c r="DB49" s="745"/>
      <c r="DC49" s="746"/>
      <c r="DD49" s="747">
        <v>23352247</v>
      </c>
      <c r="DE49" s="712"/>
      <c r="DF49" s="712"/>
      <c r="DG49" s="712"/>
      <c r="DH49" s="712"/>
      <c r="DI49" s="712"/>
      <c r="DJ49" s="712"/>
      <c r="DK49" s="744"/>
      <c r="DL49" s="748"/>
      <c r="DM49" s="749"/>
      <c r="DN49" s="749"/>
      <c r="DO49" s="749"/>
      <c r="DP49" s="749"/>
      <c r="DQ49" s="749"/>
      <c r="DR49" s="749"/>
      <c r="DS49" s="749"/>
      <c r="DT49" s="749"/>
      <c r="DU49" s="749"/>
      <c r="DV49" s="750"/>
      <c r="DW49" s="751"/>
      <c r="DX49" s="752"/>
      <c r="DY49" s="752"/>
      <c r="DZ49" s="752"/>
      <c r="EA49" s="752"/>
      <c r="EB49" s="752"/>
      <c r="EC49" s="753"/>
    </row>
    <row r="50" spans="82:133" hidden="1" x14ac:dyDescent="0.15"/>
    <row r="51" spans="82:133" hidden="1" x14ac:dyDescent="0.15"/>
    <row r="52" spans="82:133" hidden="1" x14ac:dyDescent="0.15"/>
    <row r="53" spans="82:133" hidden="1" x14ac:dyDescent="0.15"/>
  </sheetData>
  <sheetProtection algorithmName="SHA-512" hashValue="NP+d31nSZTbRA9g32aygFvPS2LzZBIpIn+JvE4kzeMzx/eSypmIzNOSEt+hsfr88l67gVcOuHyVKYn28GDUtAw==" saltValue="UafgdGZSD/I8UpTmc/6mv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7" customWidth="1"/>
    <col min="131" max="131" width="1.625" style="287" customWidth="1"/>
    <col min="132" max="16384" width="9" style="287" hidden="1"/>
  </cols>
  <sheetData>
    <row r="1" spans="1:131" s="245" customFormat="1" ht="11.25" customHeight="1" thickBot="1" x14ac:dyDescent="0.2">
      <c r="A1" s="240"/>
      <c r="B1" s="240"/>
      <c r="C1" s="240"/>
      <c r="D1" s="240"/>
      <c r="E1" s="240"/>
      <c r="F1" s="240"/>
      <c r="G1" s="240"/>
      <c r="H1" s="240"/>
      <c r="I1" s="240"/>
      <c r="J1" s="240"/>
      <c r="K1" s="240"/>
      <c r="L1" s="240"/>
      <c r="M1" s="240"/>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2"/>
      <c r="DQ1" s="243"/>
      <c r="DR1" s="243"/>
      <c r="DS1" s="243"/>
      <c r="DT1" s="243"/>
      <c r="DU1" s="243"/>
      <c r="DV1" s="243"/>
      <c r="DW1" s="243"/>
      <c r="DX1" s="243"/>
      <c r="DY1" s="243"/>
      <c r="DZ1" s="243"/>
      <c r="EA1" s="244"/>
    </row>
    <row r="2" spans="1:131" s="249" customFormat="1" ht="26.25" customHeight="1" thickBot="1" x14ac:dyDescent="0.2">
      <c r="A2" s="246" t="s">
        <v>361</v>
      </c>
      <c r="B2" s="247"/>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c r="AE2" s="247"/>
      <c r="AF2" s="247"/>
      <c r="AG2" s="247"/>
      <c r="AH2" s="247"/>
      <c r="AI2" s="247"/>
      <c r="AJ2" s="247"/>
      <c r="AK2" s="247"/>
      <c r="AL2" s="247"/>
      <c r="AM2" s="247"/>
      <c r="AN2" s="247"/>
      <c r="AO2" s="247"/>
      <c r="AP2" s="247"/>
      <c r="AQ2" s="247"/>
      <c r="AR2" s="247"/>
      <c r="AS2" s="247"/>
      <c r="AT2" s="247"/>
      <c r="AU2" s="247"/>
      <c r="AV2" s="247"/>
      <c r="AW2" s="247"/>
      <c r="AX2" s="247"/>
      <c r="AY2" s="247"/>
      <c r="AZ2" s="247"/>
      <c r="BA2" s="247"/>
      <c r="BB2" s="247"/>
      <c r="BC2" s="247"/>
      <c r="BD2" s="247"/>
      <c r="BE2" s="247"/>
      <c r="BF2" s="247"/>
      <c r="BG2" s="247"/>
      <c r="BH2" s="247"/>
      <c r="BI2" s="247"/>
      <c r="BJ2" s="247"/>
      <c r="BK2" s="247"/>
      <c r="BL2" s="247"/>
      <c r="BM2" s="247"/>
      <c r="BN2" s="247"/>
      <c r="BO2" s="247"/>
      <c r="BP2" s="247"/>
      <c r="BQ2" s="247"/>
      <c r="BR2" s="247"/>
      <c r="BS2" s="247"/>
      <c r="BT2" s="247"/>
      <c r="BU2" s="247"/>
      <c r="BV2" s="247"/>
      <c r="BW2" s="247"/>
      <c r="BX2" s="247"/>
      <c r="BY2" s="247"/>
      <c r="BZ2" s="247"/>
      <c r="CA2" s="247"/>
      <c r="CB2" s="247"/>
      <c r="CC2" s="247"/>
      <c r="CD2" s="247"/>
      <c r="CE2" s="247"/>
      <c r="CF2" s="247"/>
      <c r="CG2" s="247"/>
      <c r="CH2" s="247"/>
      <c r="CI2" s="247"/>
      <c r="CJ2" s="247"/>
      <c r="CK2" s="247"/>
      <c r="CL2" s="247"/>
      <c r="CM2" s="247"/>
      <c r="CN2" s="247"/>
      <c r="CO2" s="247"/>
      <c r="CP2" s="247"/>
      <c r="CQ2" s="247"/>
      <c r="CR2" s="247"/>
      <c r="CS2" s="247"/>
      <c r="CT2" s="247"/>
      <c r="CU2" s="247"/>
      <c r="CV2" s="247"/>
      <c r="CW2" s="247"/>
      <c r="CX2" s="247"/>
      <c r="CY2" s="247"/>
      <c r="CZ2" s="247"/>
      <c r="DA2" s="247"/>
      <c r="DB2" s="247"/>
      <c r="DC2" s="247"/>
      <c r="DD2" s="247"/>
      <c r="DE2" s="247"/>
      <c r="DF2" s="247"/>
      <c r="DG2" s="247"/>
      <c r="DH2" s="247"/>
      <c r="DI2" s="247"/>
      <c r="DJ2" s="821" t="s">
        <v>362</v>
      </c>
      <c r="DK2" s="822"/>
      <c r="DL2" s="822"/>
      <c r="DM2" s="822"/>
      <c r="DN2" s="822"/>
      <c r="DO2" s="823"/>
      <c r="DP2" s="247"/>
      <c r="DQ2" s="821" t="s">
        <v>363</v>
      </c>
      <c r="DR2" s="822"/>
      <c r="DS2" s="822"/>
      <c r="DT2" s="822"/>
      <c r="DU2" s="822"/>
      <c r="DV2" s="822"/>
      <c r="DW2" s="822"/>
      <c r="DX2" s="822"/>
      <c r="DY2" s="822"/>
      <c r="DZ2" s="823"/>
      <c r="EA2" s="248"/>
    </row>
    <row r="3" spans="1:131" s="245" customFormat="1" ht="11.25" customHeight="1" x14ac:dyDescent="0.15">
      <c r="A3" s="241"/>
      <c r="B3" s="241"/>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G3" s="241"/>
      <c r="DH3" s="241"/>
      <c r="DI3" s="241"/>
      <c r="DJ3" s="241"/>
      <c r="DK3" s="241"/>
      <c r="DL3" s="241"/>
      <c r="DM3" s="241"/>
      <c r="DN3" s="241"/>
      <c r="DO3" s="241"/>
      <c r="DP3" s="241"/>
      <c r="DQ3" s="241"/>
      <c r="DR3" s="241"/>
      <c r="DS3" s="241"/>
      <c r="DT3" s="241"/>
      <c r="DU3" s="241"/>
      <c r="DV3" s="241"/>
      <c r="DW3" s="241"/>
      <c r="DX3" s="241"/>
      <c r="DY3" s="241"/>
      <c r="DZ3" s="241"/>
      <c r="EA3" s="244"/>
    </row>
    <row r="4" spans="1:131" s="253" customFormat="1" ht="26.25" customHeight="1" thickBot="1" x14ac:dyDescent="0.2">
      <c r="A4" s="824" t="s">
        <v>364</v>
      </c>
      <c r="B4" s="824"/>
      <c r="C4" s="824"/>
      <c r="D4" s="824"/>
      <c r="E4" s="824"/>
      <c r="F4" s="824"/>
      <c r="G4" s="824"/>
      <c r="H4" s="824"/>
      <c r="I4" s="824"/>
      <c r="J4" s="824"/>
      <c r="K4" s="824"/>
      <c r="L4" s="824"/>
      <c r="M4" s="824"/>
      <c r="N4" s="824"/>
      <c r="O4" s="824"/>
      <c r="P4" s="824"/>
      <c r="Q4" s="824"/>
      <c r="R4" s="824"/>
      <c r="S4" s="824"/>
      <c r="T4" s="824"/>
      <c r="U4" s="824"/>
      <c r="V4" s="824"/>
      <c r="W4" s="824"/>
      <c r="X4" s="824"/>
      <c r="Y4" s="824"/>
      <c r="Z4" s="824"/>
      <c r="AA4" s="824"/>
      <c r="AB4" s="824"/>
      <c r="AC4" s="824"/>
      <c r="AD4" s="824"/>
      <c r="AE4" s="824"/>
      <c r="AF4" s="824"/>
      <c r="AG4" s="824"/>
      <c r="AH4" s="824"/>
      <c r="AI4" s="824"/>
      <c r="AJ4" s="824"/>
      <c r="AK4" s="824"/>
      <c r="AL4" s="824"/>
      <c r="AM4" s="824"/>
      <c r="AN4" s="824"/>
      <c r="AO4" s="824"/>
      <c r="AP4" s="824"/>
      <c r="AQ4" s="824"/>
      <c r="AR4" s="824"/>
      <c r="AS4" s="824"/>
      <c r="AT4" s="824"/>
      <c r="AU4" s="824"/>
      <c r="AV4" s="824"/>
      <c r="AW4" s="824"/>
      <c r="AX4" s="824"/>
      <c r="AY4" s="824"/>
      <c r="AZ4" s="250"/>
      <c r="BA4" s="250"/>
      <c r="BB4" s="250"/>
      <c r="BC4" s="250"/>
      <c r="BD4" s="250"/>
      <c r="BE4" s="251"/>
      <c r="BF4" s="251"/>
      <c r="BG4" s="251"/>
      <c r="BH4" s="251"/>
      <c r="BI4" s="251"/>
      <c r="BJ4" s="251"/>
      <c r="BK4" s="251"/>
      <c r="BL4" s="251"/>
      <c r="BM4" s="251"/>
      <c r="BN4" s="251"/>
      <c r="BO4" s="251"/>
      <c r="BP4" s="251"/>
      <c r="BQ4" s="250" t="s">
        <v>365</v>
      </c>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c r="DM4" s="250"/>
      <c r="DN4" s="250"/>
      <c r="DO4" s="250"/>
      <c r="DP4" s="250"/>
      <c r="DQ4" s="250"/>
      <c r="DR4" s="250"/>
      <c r="DS4" s="250"/>
      <c r="DT4" s="250"/>
      <c r="DU4" s="250"/>
      <c r="DV4" s="250"/>
      <c r="DW4" s="250"/>
      <c r="DX4" s="250"/>
      <c r="DY4" s="250"/>
      <c r="DZ4" s="250"/>
      <c r="EA4" s="252"/>
    </row>
    <row r="5" spans="1:131" s="253" customFormat="1" ht="26.25" customHeight="1" x14ac:dyDescent="0.15">
      <c r="A5" s="815" t="s">
        <v>366</v>
      </c>
      <c r="B5" s="816"/>
      <c r="C5" s="816"/>
      <c r="D5" s="816"/>
      <c r="E5" s="816"/>
      <c r="F5" s="816"/>
      <c r="G5" s="816"/>
      <c r="H5" s="816"/>
      <c r="I5" s="816"/>
      <c r="J5" s="816"/>
      <c r="K5" s="816"/>
      <c r="L5" s="816"/>
      <c r="M5" s="816"/>
      <c r="N5" s="816"/>
      <c r="O5" s="816"/>
      <c r="P5" s="817"/>
      <c r="Q5" s="792" t="s">
        <v>367</v>
      </c>
      <c r="R5" s="793"/>
      <c r="S5" s="793"/>
      <c r="T5" s="793"/>
      <c r="U5" s="794"/>
      <c r="V5" s="792" t="s">
        <v>368</v>
      </c>
      <c r="W5" s="793"/>
      <c r="X5" s="793"/>
      <c r="Y5" s="793"/>
      <c r="Z5" s="794"/>
      <c r="AA5" s="792" t="s">
        <v>369</v>
      </c>
      <c r="AB5" s="793"/>
      <c r="AC5" s="793"/>
      <c r="AD5" s="793"/>
      <c r="AE5" s="793"/>
      <c r="AF5" s="825" t="s">
        <v>370</v>
      </c>
      <c r="AG5" s="793"/>
      <c r="AH5" s="793"/>
      <c r="AI5" s="793"/>
      <c r="AJ5" s="804"/>
      <c r="AK5" s="793" t="s">
        <v>371</v>
      </c>
      <c r="AL5" s="793"/>
      <c r="AM5" s="793"/>
      <c r="AN5" s="793"/>
      <c r="AO5" s="794"/>
      <c r="AP5" s="792" t="s">
        <v>372</v>
      </c>
      <c r="AQ5" s="793"/>
      <c r="AR5" s="793"/>
      <c r="AS5" s="793"/>
      <c r="AT5" s="794"/>
      <c r="AU5" s="792" t="s">
        <v>373</v>
      </c>
      <c r="AV5" s="793"/>
      <c r="AW5" s="793"/>
      <c r="AX5" s="793"/>
      <c r="AY5" s="804"/>
      <c r="AZ5" s="254"/>
      <c r="BA5" s="254"/>
      <c r="BB5" s="254"/>
      <c r="BC5" s="254"/>
      <c r="BD5" s="254"/>
      <c r="BE5" s="255"/>
      <c r="BF5" s="255"/>
      <c r="BG5" s="255"/>
      <c r="BH5" s="255"/>
      <c r="BI5" s="255"/>
      <c r="BJ5" s="255"/>
      <c r="BK5" s="255"/>
      <c r="BL5" s="255"/>
      <c r="BM5" s="255"/>
      <c r="BN5" s="255"/>
      <c r="BO5" s="255"/>
      <c r="BP5" s="255"/>
      <c r="BQ5" s="815" t="s">
        <v>374</v>
      </c>
      <c r="BR5" s="816"/>
      <c r="BS5" s="816"/>
      <c r="BT5" s="816"/>
      <c r="BU5" s="816"/>
      <c r="BV5" s="816"/>
      <c r="BW5" s="816"/>
      <c r="BX5" s="816"/>
      <c r="BY5" s="816"/>
      <c r="BZ5" s="816"/>
      <c r="CA5" s="816"/>
      <c r="CB5" s="816"/>
      <c r="CC5" s="816"/>
      <c r="CD5" s="816"/>
      <c r="CE5" s="816"/>
      <c r="CF5" s="816"/>
      <c r="CG5" s="817"/>
      <c r="CH5" s="792" t="s">
        <v>375</v>
      </c>
      <c r="CI5" s="793"/>
      <c r="CJ5" s="793"/>
      <c r="CK5" s="793"/>
      <c r="CL5" s="794"/>
      <c r="CM5" s="792" t="s">
        <v>376</v>
      </c>
      <c r="CN5" s="793"/>
      <c r="CO5" s="793"/>
      <c r="CP5" s="793"/>
      <c r="CQ5" s="794"/>
      <c r="CR5" s="792" t="s">
        <v>377</v>
      </c>
      <c r="CS5" s="793"/>
      <c r="CT5" s="793"/>
      <c r="CU5" s="793"/>
      <c r="CV5" s="794"/>
      <c r="CW5" s="792" t="s">
        <v>378</v>
      </c>
      <c r="CX5" s="793"/>
      <c r="CY5" s="793"/>
      <c r="CZ5" s="793"/>
      <c r="DA5" s="794"/>
      <c r="DB5" s="792" t="s">
        <v>379</v>
      </c>
      <c r="DC5" s="793"/>
      <c r="DD5" s="793"/>
      <c r="DE5" s="793"/>
      <c r="DF5" s="794"/>
      <c r="DG5" s="798" t="s">
        <v>380</v>
      </c>
      <c r="DH5" s="799"/>
      <c r="DI5" s="799"/>
      <c r="DJ5" s="799"/>
      <c r="DK5" s="800"/>
      <c r="DL5" s="798" t="s">
        <v>381</v>
      </c>
      <c r="DM5" s="799"/>
      <c r="DN5" s="799"/>
      <c r="DO5" s="799"/>
      <c r="DP5" s="800"/>
      <c r="DQ5" s="792" t="s">
        <v>382</v>
      </c>
      <c r="DR5" s="793"/>
      <c r="DS5" s="793"/>
      <c r="DT5" s="793"/>
      <c r="DU5" s="794"/>
      <c r="DV5" s="792" t="s">
        <v>373</v>
      </c>
      <c r="DW5" s="793"/>
      <c r="DX5" s="793"/>
      <c r="DY5" s="793"/>
      <c r="DZ5" s="804"/>
      <c r="EA5" s="252"/>
    </row>
    <row r="6" spans="1:131" s="253" customFormat="1" ht="26.25" customHeight="1" thickBot="1" x14ac:dyDescent="0.2">
      <c r="A6" s="818"/>
      <c r="B6" s="819"/>
      <c r="C6" s="819"/>
      <c r="D6" s="819"/>
      <c r="E6" s="819"/>
      <c r="F6" s="819"/>
      <c r="G6" s="819"/>
      <c r="H6" s="819"/>
      <c r="I6" s="819"/>
      <c r="J6" s="819"/>
      <c r="K6" s="819"/>
      <c r="L6" s="819"/>
      <c r="M6" s="819"/>
      <c r="N6" s="819"/>
      <c r="O6" s="819"/>
      <c r="P6" s="820"/>
      <c r="Q6" s="795"/>
      <c r="R6" s="796"/>
      <c r="S6" s="796"/>
      <c r="T6" s="796"/>
      <c r="U6" s="797"/>
      <c r="V6" s="795"/>
      <c r="W6" s="796"/>
      <c r="X6" s="796"/>
      <c r="Y6" s="796"/>
      <c r="Z6" s="797"/>
      <c r="AA6" s="795"/>
      <c r="AB6" s="796"/>
      <c r="AC6" s="796"/>
      <c r="AD6" s="796"/>
      <c r="AE6" s="796"/>
      <c r="AF6" s="826"/>
      <c r="AG6" s="796"/>
      <c r="AH6" s="796"/>
      <c r="AI6" s="796"/>
      <c r="AJ6" s="805"/>
      <c r="AK6" s="796"/>
      <c r="AL6" s="796"/>
      <c r="AM6" s="796"/>
      <c r="AN6" s="796"/>
      <c r="AO6" s="797"/>
      <c r="AP6" s="795"/>
      <c r="AQ6" s="796"/>
      <c r="AR6" s="796"/>
      <c r="AS6" s="796"/>
      <c r="AT6" s="797"/>
      <c r="AU6" s="795"/>
      <c r="AV6" s="796"/>
      <c r="AW6" s="796"/>
      <c r="AX6" s="796"/>
      <c r="AY6" s="805"/>
      <c r="AZ6" s="250"/>
      <c r="BA6" s="250"/>
      <c r="BB6" s="250"/>
      <c r="BC6" s="250"/>
      <c r="BD6" s="250"/>
      <c r="BE6" s="251"/>
      <c r="BF6" s="251"/>
      <c r="BG6" s="251"/>
      <c r="BH6" s="251"/>
      <c r="BI6" s="251"/>
      <c r="BJ6" s="251"/>
      <c r="BK6" s="251"/>
      <c r="BL6" s="251"/>
      <c r="BM6" s="251"/>
      <c r="BN6" s="251"/>
      <c r="BO6" s="251"/>
      <c r="BP6" s="251"/>
      <c r="BQ6" s="818"/>
      <c r="BR6" s="819"/>
      <c r="BS6" s="819"/>
      <c r="BT6" s="819"/>
      <c r="BU6" s="819"/>
      <c r="BV6" s="819"/>
      <c r="BW6" s="819"/>
      <c r="BX6" s="819"/>
      <c r="BY6" s="819"/>
      <c r="BZ6" s="819"/>
      <c r="CA6" s="819"/>
      <c r="CB6" s="819"/>
      <c r="CC6" s="819"/>
      <c r="CD6" s="819"/>
      <c r="CE6" s="819"/>
      <c r="CF6" s="819"/>
      <c r="CG6" s="820"/>
      <c r="CH6" s="795"/>
      <c r="CI6" s="796"/>
      <c r="CJ6" s="796"/>
      <c r="CK6" s="796"/>
      <c r="CL6" s="797"/>
      <c r="CM6" s="795"/>
      <c r="CN6" s="796"/>
      <c r="CO6" s="796"/>
      <c r="CP6" s="796"/>
      <c r="CQ6" s="797"/>
      <c r="CR6" s="795"/>
      <c r="CS6" s="796"/>
      <c r="CT6" s="796"/>
      <c r="CU6" s="796"/>
      <c r="CV6" s="797"/>
      <c r="CW6" s="795"/>
      <c r="CX6" s="796"/>
      <c r="CY6" s="796"/>
      <c r="CZ6" s="796"/>
      <c r="DA6" s="797"/>
      <c r="DB6" s="795"/>
      <c r="DC6" s="796"/>
      <c r="DD6" s="796"/>
      <c r="DE6" s="796"/>
      <c r="DF6" s="797"/>
      <c r="DG6" s="801"/>
      <c r="DH6" s="802"/>
      <c r="DI6" s="802"/>
      <c r="DJ6" s="802"/>
      <c r="DK6" s="803"/>
      <c r="DL6" s="801"/>
      <c r="DM6" s="802"/>
      <c r="DN6" s="802"/>
      <c r="DO6" s="802"/>
      <c r="DP6" s="803"/>
      <c r="DQ6" s="795"/>
      <c r="DR6" s="796"/>
      <c r="DS6" s="796"/>
      <c r="DT6" s="796"/>
      <c r="DU6" s="797"/>
      <c r="DV6" s="795"/>
      <c r="DW6" s="796"/>
      <c r="DX6" s="796"/>
      <c r="DY6" s="796"/>
      <c r="DZ6" s="805"/>
      <c r="EA6" s="252"/>
    </row>
    <row r="7" spans="1:131" s="253" customFormat="1" ht="26.25" customHeight="1" thickTop="1" x14ac:dyDescent="0.15">
      <c r="A7" s="256">
        <v>1</v>
      </c>
      <c r="B7" s="806" t="s">
        <v>383</v>
      </c>
      <c r="C7" s="807"/>
      <c r="D7" s="807"/>
      <c r="E7" s="807"/>
      <c r="F7" s="807"/>
      <c r="G7" s="807"/>
      <c r="H7" s="807"/>
      <c r="I7" s="807"/>
      <c r="J7" s="807"/>
      <c r="K7" s="807"/>
      <c r="L7" s="807"/>
      <c r="M7" s="807"/>
      <c r="N7" s="807"/>
      <c r="O7" s="807"/>
      <c r="P7" s="808"/>
      <c r="Q7" s="809">
        <v>35747</v>
      </c>
      <c r="R7" s="810"/>
      <c r="S7" s="810"/>
      <c r="T7" s="810"/>
      <c r="U7" s="810"/>
      <c r="V7" s="810">
        <v>33448</v>
      </c>
      <c r="W7" s="810"/>
      <c r="X7" s="810"/>
      <c r="Y7" s="810"/>
      <c r="Z7" s="810"/>
      <c r="AA7" s="810">
        <v>2299</v>
      </c>
      <c r="AB7" s="810"/>
      <c r="AC7" s="810"/>
      <c r="AD7" s="810"/>
      <c r="AE7" s="811"/>
      <c r="AF7" s="812">
        <v>1781</v>
      </c>
      <c r="AG7" s="813"/>
      <c r="AH7" s="813"/>
      <c r="AI7" s="813"/>
      <c r="AJ7" s="814"/>
      <c r="AK7" s="788">
        <v>1801</v>
      </c>
      <c r="AL7" s="789"/>
      <c r="AM7" s="789"/>
      <c r="AN7" s="789"/>
      <c r="AO7" s="789"/>
      <c r="AP7" s="789">
        <v>43379</v>
      </c>
      <c r="AQ7" s="789"/>
      <c r="AR7" s="789"/>
      <c r="AS7" s="789"/>
      <c r="AT7" s="789"/>
      <c r="AU7" s="790"/>
      <c r="AV7" s="790"/>
      <c r="AW7" s="790"/>
      <c r="AX7" s="790"/>
      <c r="AY7" s="791"/>
      <c r="AZ7" s="250"/>
      <c r="BA7" s="250"/>
      <c r="BB7" s="250"/>
      <c r="BC7" s="250"/>
      <c r="BD7" s="250"/>
      <c r="BE7" s="251"/>
      <c r="BF7" s="251"/>
      <c r="BG7" s="251"/>
      <c r="BH7" s="251"/>
      <c r="BI7" s="251"/>
      <c r="BJ7" s="251"/>
      <c r="BK7" s="251"/>
      <c r="BL7" s="251"/>
      <c r="BM7" s="251"/>
      <c r="BN7" s="251"/>
      <c r="BO7" s="251"/>
      <c r="BP7" s="251"/>
      <c r="BQ7" s="257">
        <v>1</v>
      </c>
      <c r="BR7" s="258"/>
      <c r="BS7" s="785" t="s">
        <v>586</v>
      </c>
      <c r="BT7" s="786"/>
      <c r="BU7" s="786"/>
      <c r="BV7" s="786"/>
      <c r="BW7" s="786"/>
      <c r="BX7" s="786"/>
      <c r="BY7" s="786"/>
      <c r="BZ7" s="786"/>
      <c r="CA7" s="786"/>
      <c r="CB7" s="786"/>
      <c r="CC7" s="786"/>
      <c r="CD7" s="786"/>
      <c r="CE7" s="786"/>
      <c r="CF7" s="786"/>
      <c r="CG7" s="787"/>
      <c r="CH7" s="760">
        <v>-16</v>
      </c>
      <c r="CI7" s="761"/>
      <c r="CJ7" s="761"/>
      <c r="CK7" s="761"/>
      <c r="CL7" s="762"/>
      <c r="CM7" s="760">
        <v>22</v>
      </c>
      <c r="CN7" s="761"/>
      <c r="CO7" s="761"/>
      <c r="CP7" s="761"/>
      <c r="CQ7" s="762"/>
      <c r="CR7" s="760">
        <v>60</v>
      </c>
      <c r="CS7" s="761"/>
      <c r="CT7" s="761"/>
      <c r="CU7" s="761"/>
      <c r="CV7" s="762"/>
      <c r="CW7" s="760">
        <v>5</v>
      </c>
      <c r="CX7" s="761"/>
      <c r="CY7" s="761"/>
      <c r="CZ7" s="761"/>
      <c r="DA7" s="762"/>
      <c r="DB7" s="760">
        <v>13</v>
      </c>
      <c r="DC7" s="761"/>
      <c r="DD7" s="761"/>
      <c r="DE7" s="761"/>
      <c r="DF7" s="762"/>
      <c r="DG7" s="760" t="s">
        <v>602</v>
      </c>
      <c r="DH7" s="761"/>
      <c r="DI7" s="761"/>
      <c r="DJ7" s="761"/>
      <c r="DK7" s="762"/>
      <c r="DL7" s="760" t="s">
        <v>602</v>
      </c>
      <c r="DM7" s="761"/>
      <c r="DN7" s="761"/>
      <c r="DO7" s="761"/>
      <c r="DP7" s="762"/>
      <c r="DQ7" s="760" t="s">
        <v>602</v>
      </c>
      <c r="DR7" s="761"/>
      <c r="DS7" s="761"/>
      <c r="DT7" s="761"/>
      <c r="DU7" s="762"/>
      <c r="DV7" s="827"/>
      <c r="DW7" s="828"/>
      <c r="DX7" s="828"/>
      <c r="DY7" s="828"/>
      <c r="DZ7" s="829"/>
      <c r="EA7" s="252"/>
    </row>
    <row r="8" spans="1:131" s="253" customFormat="1" ht="26.25" customHeight="1" x14ac:dyDescent="0.15">
      <c r="A8" s="259">
        <v>2</v>
      </c>
      <c r="B8" s="778" t="s">
        <v>384</v>
      </c>
      <c r="C8" s="779"/>
      <c r="D8" s="779"/>
      <c r="E8" s="779"/>
      <c r="F8" s="779"/>
      <c r="G8" s="779"/>
      <c r="H8" s="779"/>
      <c r="I8" s="779"/>
      <c r="J8" s="779"/>
      <c r="K8" s="779"/>
      <c r="L8" s="779"/>
      <c r="M8" s="779"/>
      <c r="N8" s="779"/>
      <c r="O8" s="779"/>
      <c r="P8" s="780"/>
      <c r="Q8" s="781">
        <v>173</v>
      </c>
      <c r="R8" s="769"/>
      <c r="S8" s="769"/>
      <c r="T8" s="769"/>
      <c r="U8" s="769"/>
      <c r="V8" s="769">
        <v>151</v>
      </c>
      <c r="W8" s="769"/>
      <c r="X8" s="769"/>
      <c r="Y8" s="769"/>
      <c r="Z8" s="769"/>
      <c r="AA8" s="769">
        <v>21</v>
      </c>
      <c r="AB8" s="769"/>
      <c r="AC8" s="769"/>
      <c r="AD8" s="769"/>
      <c r="AE8" s="770"/>
      <c r="AF8" s="771">
        <v>21</v>
      </c>
      <c r="AG8" s="772"/>
      <c r="AH8" s="772"/>
      <c r="AI8" s="772"/>
      <c r="AJ8" s="773"/>
      <c r="AK8" s="774">
        <v>94</v>
      </c>
      <c r="AL8" s="775"/>
      <c r="AM8" s="775"/>
      <c r="AN8" s="775"/>
      <c r="AO8" s="775"/>
      <c r="AP8" s="775">
        <v>114</v>
      </c>
      <c r="AQ8" s="775"/>
      <c r="AR8" s="775"/>
      <c r="AS8" s="775"/>
      <c r="AT8" s="775"/>
      <c r="AU8" s="776"/>
      <c r="AV8" s="776"/>
      <c r="AW8" s="776"/>
      <c r="AX8" s="776"/>
      <c r="AY8" s="777"/>
      <c r="AZ8" s="250"/>
      <c r="BA8" s="250"/>
      <c r="BB8" s="250"/>
      <c r="BC8" s="250"/>
      <c r="BD8" s="250"/>
      <c r="BE8" s="251"/>
      <c r="BF8" s="251"/>
      <c r="BG8" s="251"/>
      <c r="BH8" s="251"/>
      <c r="BI8" s="251"/>
      <c r="BJ8" s="251"/>
      <c r="BK8" s="251"/>
      <c r="BL8" s="251"/>
      <c r="BM8" s="251"/>
      <c r="BN8" s="251"/>
      <c r="BO8" s="251"/>
      <c r="BP8" s="251"/>
      <c r="BQ8" s="260">
        <v>2</v>
      </c>
      <c r="BR8" s="261"/>
      <c r="BS8" s="782" t="s">
        <v>587</v>
      </c>
      <c r="BT8" s="783"/>
      <c r="BU8" s="783"/>
      <c r="BV8" s="783"/>
      <c r="BW8" s="783"/>
      <c r="BX8" s="783"/>
      <c r="BY8" s="783"/>
      <c r="BZ8" s="783"/>
      <c r="CA8" s="783"/>
      <c r="CB8" s="783"/>
      <c r="CC8" s="783"/>
      <c r="CD8" s="783"/>
      <c r="CE8" s="783"/>
      <c r="CF8" s="783"/>
      <c r="CG8" s="784"/>
      <c r="CH8" s="763">
        <v>-6</v>
      </c>
      <c r="CI8" s="764"/>
      <c r="CJ8" s="764"/>
      <c r="CK8" s="764"/>
      <c r="CL8" s="765"/>
      <c r="CM8" s="763">
        <v>72</v>
      </c>
      <c r="CN8" s="764"/>
      <c r="CO8" s="764"/>
      <c r="CP8" s="764"/>
      <c r="CQ8" s="765"/>
      <c r="CR8" s="763">
        <v>58</v>
      </c>
      <c r="CS8" s="764"/>
      <c r="CT8" s="764"/>
      <c r="CU8" s="764"/>
      <c r="CV8" s="765"/>
      <c r="CW8" s="763" t="s">
        <v>602</v>
      </c>
      <c r="CX8" s="764"/>
      <c r="CY8" s="764"/>
      <c r="CZ8" s="764"/>
      <c r="DA8" s="765"/>
      <c r="DB8" s="763" t="s">
        <v>602</v>
      </c>
      <c r="DC8" s="764"/>
      <c r="DD8" s="764"/>
      <c r="DE8" s="764"/>
      <c r="DF8" s="765"/>
      <c r="DG8" s="763" t="s">
        <v>602</v>
      </c>
      <c r="DH8" s="764"/>
      <c r="DI8" s="764"/>
      <c r="DJ8" s="764"/>
      <c r="DK8" s="765"/>
      <c r="DL8" s="763" t="s">
        <v>602</v>
      </c>
      <c r="DM8" s="764"/>
      <c r="DN8" s="764"/>
      <c r="DO8" s="764"/>
      <c r="DP8" s="765"/>
      <c r="DQ8" s="763" t="s">
        <v>602</v>
      </c>
      <c r="DR8" s="764"/>
      <c r="DS8" s="764"/>
      <c r="DT8" s="764"/>
      <c r="DU8" s="765"/>
      <c r="DV8" s="830"/>
      <c r="DW8" s="831"/>
      <c r="DX8" s="831"/>
      <c r="DY8" s="831"/>
      <c r="DZ8" s="832"/>
      <c r="EA8" s="252"/>
    </row>
    <row r="9" spans="1:131" s="253" customFormat="1" ht="26.25" customHeight="1" x14ac:dyDescent="0.15">
      <c r="A9" s="259">
        <v>3</v>
      </c>
      <c r="B9" s="778"/>
      <c r="C9" s="779"/>
      <c r="D9" s="779"/>
      <c r="E9" s="779"/>
      <c r="F9" s="779"/>
      <c r="G9" s="779"/>
      <c r="H9" s="779"/>
      <c r="I9" s="779"/>
      <c r="J9" s="779"/>
      <c r="K9" s="779"/>
      <c r="L9" s="779"/>
      <c r="M9" s="779"/>
      <c r="N9" s="779"/>
      <c r="O9" s="779"/>
      <c r="P9" s="780"/>
      <c r="Q9" s="781"/>
      <c r="R9" s="769"/>
      <c r="S9" s="769"/>
      <c r="T9" s="769"/>
      <c r="U9" s="769"/>
      <c r="V9" s="769"/>
      <c r="W9" s="769"/>
      <c r="X9" s="769"/>
      <c r="Y9" s="769"/>
      <c r="Z9" s="769"/>
      <c r="AA9" s="769"/>
      <c r="AB9" s="769"/>
      <c r="AC9" s="769"/>
      <c r="AD9" s="769"/>
      <c r="AE9" s="770"/>
      <c r="AF9" s="771"/>
      <c r="AG9" s="772"/>
      <c r="AH9" s="772"/>
      <c r="AI9" s="772"/>
      <c r="AJ9" s="773"/>
      <c r="AK9" s="774"/>
      <c r="AL9" s="775"/>
      <c r="AM9" s="775"/>
      <c r="AN9" s="775"/>
      <c r="AO9" s="775"/>
      <c r="AP9" s="775"/>
      <c r="AQ9" s="775"/>
      <c r="AR9" s="775"/>
      <c r="AS9" s="775"/>
      <c r="AT9" s="775"/>
      <c r="AU9" s="776"/>
      <c r="AV9" s="776"/>
      <c r="AW9" s="776"/>
      <c r="AX9" s="776"/>
      <c r="AY9" s="777"/>
      <c r="AZ9" s="250"/>
      <c r="BA9" s="250"/>
      <c r="BB9" s="250"/>
      <c r="BC9" s="250"/>
      <c r="BD9" s="250"/>
      <c r="BE9" s="251"/>
      <c r="BF9" s="251"/>
      <c r="BG9" s="251"/>
      <c r="BH9" s="251"/>
      <c r="BI9" s="251"/>
      <c r="BJ9" s="251"/>
      <c r="BK9" s="251"/>
      <c r="BL9" s="251"/>
      <c r="BM9" s="251"/>
      <c r="BN9" s="251"/>
      <c r="BO9" s="251"/>
      <c r="BP9" s="251"/>
      <c r="BQ9" s="260">
        <v>3</v>
      </c>
      <c r="BR9" s="261"/>
      <c r="BS9" s="782" t="s">
        <v>588</v>
      </c>
      <c r="BT9" s="783"/>
      <c r="BU9" s="783"/>
      <c r="BV9" s="783"/>
      <c r="BW9" s="783"/>
      <c r="BX9" s="783"/>
      <c r="BY9" s="783"/>
      <c r="BZ9" s="783"/>
      <c r="CA9" s="783"/>
      <c r="CB9" s="783"/>
      <c r="CC9" s="783"/>
      <c r="CD9" s="783"/>
      <c r="CE9" s="783"/>
      <c r="CF9" s="783"/>
      <c r="CG9" s="784"/>
      <c r="CH9" s="763">
        <v>2</v>
      </c>
      <c r="CI9" s="764"/>
      <c r="CJ9" s="764"/>
      <c r="CK9" s="764"/>
      <c r="CL9" s="765"/>
      <c r="CM9" s="763">
        <v>39</v>
      </c>
      <c r="CN9" s="764"/>
      <c r="CO9" s="764"/>
      <c r="CP9" s="764"/>
      <c r="CQ9" s="765"/>
      <c r="CR9" s="763">
        <v>10</v>
      </c>
      <c r="CS9" s="764"/>
      <c r="CT9" s="764"/>
      <c r="CU9" s="764"/>
      <c r="CV9" s="765"/>
      <c r="CW9" s="763" t="s">
        <v>602</v>
      </c>
      <c r="CX9" s="764"/>
      <c r="CY9" s="764"/>
      <c r="CZ9" s="764"/>
      <c r="DA9" s="765"/>
      <c r="DB9" s="763" t="s">
        <v>602</v>
      </c>
      <c r="DC9" s="764"/>
      <c r="DD9" s="764"/>
      <c r="DE9" s="764"/>
      <c r="DF9" s="765"/>
      <c r="DG9" s="763" t="s">
        <v>602</v>
      </c>
      <c r="DH9" s="764"/>
      <c r="DI9" s="764"/>
      <c r="DJ9" s="764"/>
      <c r="DK9" s="765"/>
      <c r="DL9" s="763" t="s">
        <v>602</v>
      </c>
      <c r="DM9" s="764"/>
      <c r="DN9" s="764"/>
      <c r="DO9" s="764"/>
      <c r="DP9" s="765"/>
      <c r="DQ9" s="763" t="s">
        <v>602</v>
      </c>
      <c r="DR9" s="764"/>
      <c r="DS9" s="764"/>
      <c r="DT9" s="764"/>
      <c r="DU9" s="765"/>
      <c r="DV9" s="830"/>
      <c r="DW9" s="831"/>
      <c r="DX9" s="831"/>
      <c r="DY9" s="831"/>
      <c r="DZ9" s="832"/>
      <c r="EA9" s="252"/>
    </row>
    <row r="10" spans="1:131" s="253" customFormat="1" ht="26.25" customHeight="1" x14ac:dyDescent="0.15">
      <c r="A10" s="259">
        <v>4</v>
      </c>
      <c r="B10" s="778"/>
      <c r="C10" s="779"/>
      <c r="D10" s="779"/>
      <c r="E10" s="779"/>
      <c r="F10" s="779"/>
      <c r="G10" s="779"/>
      <c r="H10" s="779"/>
      <c r="I10" s="779"/>
      <c r="J10" s="779"/>
      <c r="K10" s="779"/>
      <c r="L10" s="779"/>
      <c r="M10" s="779"/>
      <c r="N10" s="779"/>
      <c r="O10" s="779"/>
      <c r="P10" s="780"/>
      <c r="Q10" s="781"/>
      <c r="R10" s="769"/>
      <c r="S10" s="769"/>
      <c r="T10" s="769"/>
      <c r="U10" s="769"/>
      <c r="V10" s="769"/>
      <c r="W10" s="769"/>
      <c r="X10" s="769"/>
      <c r="Y10" s="769"/>
      <c r="Z10" s="769"/>
      <c r="AA10" s="769"/>
      <c r="AB10" s="769"/>
      <c r="AC10" s="769"/>
      <c r="AD10" s="769"/>
      <c r="AE10" s="770"/>
      <c r="AF10" s="771"/>
      <c r="AG10" s="772"/>
      <c r="AH10" s="772"/>
      <c r="AI10" s="772"/>
      <c r="AJ10" s="773"/>
      <c r="AK10" s="774"/>
      <c r="AL10" s="775"/>
      <c r="AM10" s="775"/>
      <c r="AN10" s="775"/>
      <c r="AO10" s="775"/>
      <c r="AP10" s="775"/>
      <c r="AQ10" s="775"/>
      <c r="AR10" s="775"/>
      <c r="AS10" s="775"/>
      <c r="AT10" s="775"/>
      <c r="AU10" s="776"/>
      <c r="AV10" s="776"/>
      <c r="AW10" s="776"/>
      <c r="AX10" s="776"/>
      <c r="AY10" s="777"/>
      <c r="AZ10" s="250"/>
      <c r="BA10" s="250"/>
      <c r="BB10" s="250"/>
      <c r="BC10" s="250"/>
      <c r="BD10" s="250"/>
      <c r="BE10" s="251"/>
      <c r="BF10" s="251"/>
      <c r="BG10" s="251"/>
      <c r="BH10" s="251"/>
      <c r="BI10" s="251"/>
      <c r="BJ10" s="251"/>
      <c r="BK10" s="251"/>
      <c r="BL10" s="251"/>
      <c r="BM10" s="251"/>
      <c r="BN10" s="251"/>
      <c r="BO10" s="251"/>
      <c r="BP10" s="251"/>
      <c r="BQ10" s="260">
        <v>4</v>
      </c>
      <c r="BR10" s="261"/>
      <c r="BS10" s="782" t="s">
        <v>589</v>
      </c>
      <c r="BT10" s="783"/>
      <c r="BU10" s="783"/>
      <c r="BV10" s="783"/>
      <c r="BW10" s="783"/>
      <c r="BX10" s="783"/>
      <c r="BY10" s="783"/>
      <c r="BZ10" s="783"/>
      <c r="CA10" s="783"/>
      <c r="CB10" s="783"/>
      <c r="CC10" s="783"/>
      <c r="CD10" s="783"/>
      <c r="CE10" s="783"/>
      <c r="CF10" s="783"/>
      <c r="CG10" s="784"/>
      <c r="CH10" s="763">
        <v>-9</v>
      </c>
      <c r="CI10" s="764"/>
      <c r="CJ10" s="764"/>
      <c r="CK10" s="764"/>
      <c r="CL10" s="765"/>
      <c r="CM10" s="763">
        <v>101</v>
      </c>
      <c r="CN10" s="764"/>
      <c r="CO10" s="764"/>
      <c r="CP10" s="764"/>
      <c r="CQ10" s="765"/>
      <c r="CR10" s="763">
        <v>15</v>
      </c>
      <c r="CS10" s="764"/>
      <c r="CT10" s="764"/>
      <c r="CU10" s="764"/>
      <c r="CV10" s="765"/>
      <c r="CW10" s="763" t="s">
        <v>602</v>
      </c>
      <c r="CX10" s="764"/>
      <c r="CY10" s="764"/>
      <c r="CZ10" s="764"/>
      <c r="DA10" s="765"/>
      <c r="DB10" s="763" t="s">
        <v>602</v>
      </c>
      <c r="DC10" s="764"/>
      <c r="DD10" s="764"/>
      <c r="DE10" s="764"/>
      <c r="DF10" s="765"/>
      <c r="DG10" s="763" t="s">
        <v>602</v>
      </c>
      <c r="DH10" s="764"/>
      <c r="DI10" s="764"/>
      <c r="DJ10" s="764"/>
      <c r="DK10" s="765"/>
      <c r="DL10" s="763" t="s">
        <v>602</v>
      </c>
      <c r="DM10" s="764"/>
      <c r="DN10" s="764"/>
      <c r="DO10" s="764"/>
      <c r="DP10" s="765"/>
      <c r="DQ10" s="763" t="s">
        <v>602</v>
      </c>
      <c r="DR10" s="764"/>
      <c r="DS10" s="764"/>
      <c r="DT10" s="764"/>
      <c r="DU10" s="765"/>
      <c r="DV10" s="830"/>
      <c r="DW10" s="831"/>
      <c r="DX10" s="831"/>
      <c r="DY10" s="831"/>
      <c r="DZ10" s="832"/>
      <c r="EA10" s="252"/>
    </row>
    <row r="11" spans="1:131" s="253" customFormat="1" ht="26.25" customHeight="1" x14ac:dyDescent="0.15">
      <c r="A11" s="259">
        <v>5</v>
      </c>
      <c r="B11" s="778"/>
      <c r="C11" s="779"/>
      <c r="D11" s="779"/>
      <c r="E11" s="779"/>
      <c r="F11" s="779"/>
      <c r="G11" s="779"/>
      <c r="H11" s="779"/>
      <c r="I11" s="779"/>
      <c r="J11" s="779"/>
      <c r="K11" s="779"/>
      <c r="L11" s="779"/>
      <c r="M11" s="779"/>
      <c r="N11" s="779"/>
      <c r="O11" s="779"/>
      <c r="P11" s="780"/>
      <c r="Q11" s="781"/>
      <c r="R11" s="769"/>
      <c r="S11" s="769"/>
      <c r="T11" s="769"/>
      <c r="U11" s="769"/>
      <c r="V11" s="769"/>
      <c r="W11" s="769"/>
      <c r="X11" s="769"/>
      <c r="Y11" s="769"/>
      <c r="Z11" s="769"/>
      <c r="AA11" s="769"/>
      <c r="AB11" s="769"/>
      <c r="AC11" s="769"/>
      <c r="AD11" s="769"/>
      <c r="AE11" s="770"/>
      <c r="AF11" s="771"/>
      <c r="AG11" s="772"/>
      <c r="AH11" s="772"/>
      <c r="AI11" s="772"/>
      <c r="AJ11" s="773"/>
      <c r="AK11" s="774"/>
      <c r="AL11" s="775"/>
      <c r="AM11" s="775"/>
      <c r="AN11" s="775"/>
      <c r="AO11" s="775"/>
      <c r="AP11" s="775"/>
      <c r="AQ11" s="775"/>
      <c r="AR11" s="775"/>
      <c r="AS11" s="775"/>
      <c r="AT11" s="775"/>
      <c r="AU11" s="776"/>
      <c r="AV11" s="776"/>
      <c r="AW11" s="776"/>
      <c r="AX11" s="776"/>
      <c r="AY11" s="777"/>
      <c r="AZ11" s="250"/>
      <c r="BA11" s="250"/>
      <c r="BB11" s="250"/>
      <c r="BC11" s="250"/>
      <c r="BD11" s="250"/>
      <c r="BE11" s="251"/>
      <c r="BF11" s="251"/>
      <c r="BG11" s="251"/>
      <c r="BH11" s="251"/>
      <c r="BI11" s="251"/>
      <c r="BJ11" s="251"/>
      <c r="BK11" s="251"/>
      <c r="BL11" s="251"/>
      <c r="BM11" s="251"/>
      <c r="BN11" s="251"/>
      <c r="BO11" s="251"/>
      <c r="BP11" s="251"/>
      <c r="BQ11" s="260">
        <v>5</v>
      </c>
      <c r="BR11" s="261"/>
      <c r="BS11" s="782" t="s">
        <v>590</v>
      </c>
      <c r="BT11" s="783"/>
      <c r="BU11" s="783"/>
      <c r="BV11" s="783"/>
      <c r="BW11" s="783"/>
      <c r="BX11" s="783"/>
      <c r="BY11" s="783"/>
      <c r="BZ11" s="783"/>
      <c r="CA11" s="783"/>
      <c r="CB11" s="783"/>
      <c r="CC11" s="783"/>
      <c r="CD11" s="783"/>
      <c r="CE11" s="783"/>
      <c r="CF11" s="783"/>
      <c r="CG11" s="784"/>
      <c r="CH11" s="763">
        <v>-6</v>
      </c>
      <c r="CI11" s="764"/>
      <c r="CJ11" s="764"/>
      <c r="CK11" s="764"/>
      <c r="CL11" s="765"/>
      <c r="CM11" s="763">
        <v>5</v>
      </c>
      <c r="CN11" s="764"/>
      <c r="CO11" s="764"/>
      <c r="CP11" s="764"/>
      <c r="CQ11" s="765"/>
      <c r="CR11" s="763">
        <v>6</v>
      </c>
      <c r="CS11" s="764"/>
      <c r="CT11" s="764"/>
      <c r="CU11" s="764"/>
      <c r="CV11" s="765"/>
      <c r="CW11" s="763" t="s">
        <v>602</v>
      </c>
      <c r="CX11" s="764"/>
      <c r="CY11" s="764"/>
      <c r="CZ11" s="764"/>
      <c r="DA11" s="765"/>
      <c r="DB11" s="763" t="s">
        <v>602</v>
      </c>
      <c r="DC11" s="764"/>
      <c r="DD11" s="764"/>
      <c r="DE11" s="764"/>
      <c r="DF11" s="765"/>
      <c r="DG11" s="763" t="s">
        <v>602</v>
      </c>
      <c r="DH11" s="764"/>
      <c r="DI11" s="764"/>
      <c r="DJ11" s="764"/>
      <c r="DK11" s="765"/>
      <c r="DL11" s="763" t="s">
        <v>602</v>
      </c>
      <c r="DM11" s="764"/>
      <c r="DN11" s="764"/>
      <c r="DO11" s="764"/>
      <c r="DP11" s="765"/>
      <c r="DQ11" s="763" t="s">
        <v>602</v>
      </c>
      <c r="DR11" s="764"/>
      <c r="DS11" s="764"/>
      <c r="DT11" s="764"/>
      <c r="DU11" s="765"/>
      <c r="DV11" s="830"/>
      <c r="DW11" s="831"/>
      <c r="DX11" s="831"/>
      <c r="DY11" s="831"/>
      <c r="DZ11" s="832"/>
      <c r="EA11" s="252"/>
    </row>
    <row r="12" spans="1:131" s="253" customFormat="1" ht="26.25" customHeight="1" x14ac:dyDescent="0.15">
      <c r="A12" s="259">
        <v>6</v>
      </c>
      <c r="B12" s="778"/>
      <c r="C12" s="779"/>
      <c r="D12" s="779"/>
      <c r="E12" s="779"/>
      <c r="F12" s="779"/>
      <c r="G12" s="779"/>
      <c r="H12" s="779"/>
      <c r="I12" s="779"/>
      <c r="J12" s="779"/>
      <c r="K12" s="779"/>
      <c r="L12" s="779"/>
      <c r="M12" s="779"/>
      <c r="N12" s="779"/>
      <c r="O12" s="779"/>
      <c r="P12" s="780"/>
      <c r="Q12" s="781"/>
      <c r="R12" s="769"/>
      <c r="S12" s="769"/>
      <c r="T12" s="769"/>
      <c r="U12" s="769"/>
      <c r="V12" s="769"/>
      <c r="W12" s="769"/>
      <c r="X12" s="769"/>
      <c r="Y12" s="769"/>
      <c r="Z12" s="769"/>
      <c r="AA12" s="769"/>
      <c r="AB12" s="769"/>
      <c r="AC12" s="769"/>
      <c r="AD12" s="769"/>
      <c r="AE12" s="770"/>
      <c r="AF12" s="771"/>
      <c r="AG12" s="772"/>
      <c r="AH12" s="772"/>
      <c r="AI12" s="772"/>
      <c r="AJ12" s="773"/>
      <c r="AK12" s="774"/>
      <c r="AL12" s="775"/>
      <c r="AM12" s="775"/>
      <c r="AN12" s="775"/>
      <c r="AO12" s="775"/>
      <c r="AP12" s="775"/>
      <c r="AQ12" s="775"/>
      <c r="AR12" s="775"/>
      <c r="AS12" s="775"/>
      <c r="AT12" s="775"/>
      <c r="AU12" s="776"/>
      <c r="AV12" s="776"/>
      <c r="AW12" s="776"/>
      <c r="AX12" s="776"/>
      <c r="AY12" s="777"/>
      <c r="AZ12" s="250"/>
      <c r="BA12" s="250"/>
      <c r="BB12" s="250"/>
      <c r="BC12" s="250"/>
      <c r="BD12" s="250"/>
      <c r="BE12" s="251"/>
      <c r="BF12" s="251"/>
      <c r="BG12" s="251"/>
      <c r="BH12" s="251"/>
      <c r="BI12" s="251"/>
      <c r="BJ12" s="251"/>
      <c r="BK12" s="251"/>
      <c r="BL12" s="251"/>
      <c r="BM12" s="251"/>
      <c r="BN12" s="251"/>
      <c r="BO12" s="251"/>
      <c r="BP12" s="251"/>
      <c r="BQ12" s="260">
        <v>6</v>
      </c>
      <c r="BR12" s="261"/>
      <c r="BS12" s="782" t="s">
        <v>591</v>
      </c>
      <c r="BT12" s="783"/>
      <c r="BU12" s="783"/>
      <c r="BV12" s="783"/>
      <c r="BW12" s="783"/>
      <c r="BX12" s="783"/>
      <c r="BY12" s="783"/>
      <c r="BZ12" s="783"/>
      <c r="CA12" s="783"/>
      <c r="CB12" s="783"/>
      <c r="CC12" s="783"/>
      <c r="CD12" s="783"/>
      <c r="CE12" s="783"/>
      <c r="CF12" s="783"/>
      <c r="CG12" s="784"/>
      <c r="CH12" s="763">
        <v>4</v>
      </c>
      <c r="CI12" s="764"/>
      <c r="CJ12" s="764"/>
      <c r="CK12" s="764"/>
      <c r="CL12" s="765"/>
      <c r="CM12" s="763">
        <v>-1</v>
      </c>
      <c r="CN12" s="764"/>
      <c r="CO12" s="764"/>
      <c r="CP12" s="764"/>
      <c r="CQ12" s="765"/>
      <c r="CR12" s="763">
        <v>22</v>
      </c>
      <c r="CS12" s="764"/>
      <c r="CT12" s="764"/>
      <c r="CU12" s="764"/>
      <c r="CV12" s="765"/>
      <c r="CW12" s="763" t="s">
        <v>602</v>
      </c>
      <c r="CX12" s="764"/>
      <c r="CY12" s="764"/>
      <c r="CZ12" s="764"/>
      <c r="DA12" s="765"/>
      <c r="DB12" s="763">
        <v>10</v>
      </c>
      <c r="DC12" s="764"/>
      <c r="DD12" s="764"/>
      <c r="DE12" s="764"/>
      <c r="DF12" s="765"/>
      <c r="DG12" s="763" t="s">
        <v>602</v>
      </c>
      <c r="DH12" s="764"/>
      <c r="DI12" s="764"/>
      <c r="DJ12" s="764"/>
      <c r="DK12" s="765"/>
      <c r="DL12" s="763" t="s">
        <v>602</v>
      </c>
      <c r="DM12" s="764"/>
      <c r="DN12" s="764"/>
      <c r="DO12" s="764"/>
      <c r="DP12" s="765"/>
      <c r="DQ12" s="763" t="s">
        <v>602</v>
      </c>
      <c r="DR12" s="764"/>
      <c r="DS12" s="764"/>
      <c r="DT12" s="764"/>
      <c r="DU12" s="765"/>
      <c r="DV12" s="830"/>
      <c r="DW12" s="831"/>
      <c r="DX12" s="831"/>
      <c r="DY12" s="831"/>
      <c r="DZ12" s="832"/>
      <c r="EA12" s="252"/>
    </row>
    <row r="13" spans="1:131" s="253" customFormat="1" ht="26.25" customHeight="1" x14ac:dyDescent="0.15">
      <c r="A13" s="259">
        <v>7</v>
      </c>
      <c r="B13" s="778"/>
      <c r="C13" s="779"/>
      <c r="D13" s="779"/>
      <c r="E13" s="779"/>
      <c r="F13" s="779"/>
      <c r="G13" s="779"/>
      <c r="H13" s="779"/>
      <c r="I13" s="779"/>
      <c r="J13" s="779"/>
      <c r="K13" s="779"/>
      <c r="L13" s="779"/>
      <c r="M13" s="779"/>
      <c r="N13" s="779"/>
      <c r="O13" s="779"/>
      <c r="P13" s="780"/>
      <c r="Q13" s="781"/>
      <c r="R13" s="769"/>
      <c r="S13" s="769"/>
      <c r="T13" s="769"/>
      <c r="U13" s="769"/>
      <c r="V13" s="769"/>
      <c r="W13" s="769"/>
      <c r="X13" s="769"/>
      <c r="Y13" s="769"/>
      <c r="Z13" s="769"/>
      <c r="AA13" s="769"/>
      <c r="AB13" s="769"/>
      <c r="AC13" s="769"/>
      <c r="AD13" s="769"/>
      <c r="AE13" s="770"/>
      <c r="AF13" s="771"/>
      <c r="AG13" s="772"/>
      <c r="AH13" s="772"/>
      <c r="AI13" s="772"/>
      <c r="AJ13" s="773"/>
      <c r="AK13" s="774"/>
      <c r="AL13" s="775"/>
      <c r="AM13" s="775"/>
      <c r="AN13" s="775"/>
      <c r="AO13" s="775"/>
      <c r="AP13" s="775"/>
      <c r="AQ13" s="775"/>
      <c r="AR13" s="775"/>
      <c r="AS13" s="775"/>
      <c r="AT13" s="775"/>
      <c r="AU13" s="776"/>
      <c r="AV13" s="776"/>
      <c r="AW13" s="776"/>
      <c r="AX13" s="776"/>
      <c r="AY13" s="777"/>
      <c r="AZ13" s="250"/>
      <c r="BA13" s="250"/>
      <c r="BB13" s="250"/>
      <c r="BC13" s="250"/>
      <c r="BD13" s="250"/>
      <c r="BE13" s="251"/>
      <c r="BF13" s="251"/>
      <c r="BG13" s="251"/>
      <c r="BH13" s="251"/>
      <c r="BI13" s="251"/>
      <c r="BJ13" s="251"/>
      <c r="BK13" s="251"/>
      <c r="BL13" s="251"/>
      <c r="BM13" s="251"/>
      <c r="BN13" s="251"/>
      <c r="BO13" s="251"/>
      <c r="BP13" s="251"/>
      <c r="BQ13" s="260">
        <v>7</v>
      </c>
      <c r="BR13" s="261"/>
      <c r="BS13" s="782" t="s">
        <v>592</v>
      </c>
      <c r="BT13" s="783"/>
      <c r="BU13" s="783"/>
      <c r="BV13" s="783"/>
      <c r="BW13" s="783"/>
      <c r="BX13" s="783"/>
      <c r="BY13" s="783"/>
      <c r="BZ13" s="783"/>
      <c r="CA13" s="783"/>
      <c r="CB13" s="783"/>
      <c r="CC13" s="783"/>
      <c r="CD13" s="783"/>
      <c r="CE13" s="783"/>
      <c r="CF13" s="783"/>
      <c r="CG13" s="784"/>
      <c r="CH13" s="763">
        <v>4</v>
      </c>
      <c r="CI13" s="764"/>
      <c r="CJ13" s="764"/>
      <c r="CK13" s="764"/>
      <c r="CL13" s="765"/>
      <c r="CM13" s="763">
        <v>43</v>
      </c>
      <c r="CN13" s="764"/>
      <c r="CO13" s="764"/>
      <c r="CP13" s="764"/>
      <c r="CQ13" s="765"/>
      <c r="CR13" s="763">
        <v>18</v>
      </c>
      <c r="CS13" s="764"/>
      <c r="CT13" s="764"/>
      <c r="CU13" s="764"/>
      <c r="CV13" s="765"/>
      <c r="CW13" s="763" t="s">
        <v>602</v>
      </c>
      <c r="CX13" s="764"/>
      <c r="CY13" s="764"/>
      <c r="CZ13" s="764"/>
      <c r="DA13" s="765"/>
      <c r="DB13" s="763" t="s">
        <v>602</v>
      </c>
      <c r="DC13" s="764"/>
      <c r="DD13" s="764"/>
      <c r="DE13" s="764"/>
      <c r="DF13" s="765"/>
      <c r="DG13" s="763" t="s">
        <v>602</v>
      </c>
      <c r="DH13" s="764"/>
      <c r="DI13" s="764"/>
      <c r="DJ13" s="764"/>
      <c r="DK13" s="765"/>
      <c r="DL13" s="763" t="s">
        <v>602</v>
      </c>
      <c r="DM13" s="764"/>
      <c r="DN13" s="764"/>
      <c r="DO13" s="764"/>
      <c r="DP13" s="765"/>
      <c r="DQ13" s="763" t="s">
        <v>602</v>
      </c>
      <c r="DR13" s="764"/>
      <c r="DS13" s="764"/>
      <c r="DT13" s="764"/>
      <c r="DU13" s="765"/>
      <c r="DV13" s="830"/>
      <c r="DW13" s="831"/>
      <c r="DX13" s="831"/>
      <c r="DY13" s="831"/>
      <c r="DZ13" s="832"/>
      <c r="EA13" s="252"/>
    </row>
    <row r="14" spans="1:131" s="253" customFormat="1" ht="26.25" customHeight="1" x14ac:dyDescent="0.15">
      <c r="A14" s="259">
        <v>8</v>
      </c>
      <c r="B14" s="778"/>
      <c r="C14" s="779"/>
      <c r="D14" s="779"/>
      <c r="E14" s="779"/>
      <c r="F14" s="779"/>
      <c r="G14" s="779"/>
      <c r="H14" s="779"/>
      <c r="I14" s="779"/>
      <c r="J14" s="779"/>
      <c r="K14" s="779"/>
      <c r="L14" s="779"/>
      <c r="M14" s="779"/>
      <c r="N14" s="779"/>
      <c r="O14" s="779"/>
      <c r="P14" s="780"/>
      <c r="Q14" s="781"/>
      <c r="R14" s="769"/>
      <c r="S14" s="769"/>
      <c r="T14" s="769"/>
      <c r="U14" s="769"/>
      <c r="V14" s="769"/>
      <c r="W14" s="769"/>
      <c r="X14" s="769"/>
      <c r="Y14" s="769"/>
      <c r="Z14" s="769"/>
      <c r="AA14" s="769"/>
      <c r="AB14" s="769"/>
      <c r="AC14" s="769"/>
      <c r="AD14" s="769"/>
      <c r="AE14" s="770"/>
      <c r="AF14" s="771"/>
      <c r="AG14" s="772"/>
      <c r="AH14" s="772"/>
      <c r="AI14" s="772"/>
      <c r="AJ14" s="773"/>
      <c r="AK14" s="774"/>
      <c r="AL14" s="775"/>
      <c r="AM14" s="775"/>
      <c r="AN14" s="775"/>
      <c r="AO14" s="775"/>
      <c r="AP14" s="775"/>
      <c r="AQ14" s="775"/>
      <c r="AR14" s="775"/>
      <c r="AS14" s="775"/>
      <c r="AT14" s="775"/>
      <c r="AU14" s="776"/>
      <c r="AV14" s="776"/>
      <c r="AW14" s="776"/>
      <c r="AX14" s="776"/>
      <c r="AY14" s="777"/>
      <c r="AZ14" s="250"/>
      <c r="BA14" s="250"/>
      <c r="BB14" s="250"/>
      <c r="BC14" s="250"/>
      <c r="BD14" s="250"/>
      <c r="BE14" s="251"/>
      <c r="BF14" s="251"/>
      <c r="BG14" s="251"/>
      <c r="BH14" s="251"/>
      <c r="BI14" s="251"/>
      <c r="BJ14" s="251"/>
      <c r="BK14" s="251"/>
      <c r="BL14" s="251"/>
      <c r="BM14" s="251"/>
      <c r="BN14" s="251"/>
      <c r="BO14" s="251"/>
      <c r="BP14" s="251"/>
      <c r="BQ14" s="260">
        <v>8</v>
      </c>
      <c r="BR14" s="261"/>
      <c r="BS14" s="782" t="s">
        <v>593</v>
      </c>
      <c r="BT14" s="783"/>
      <c r="BU14" s="783"/>
      <c r="BV14" s="783"/>
      <c r="BW14" s="783"/>
      <c r="BX14" s="783"/>
      <c r="BY14" s="783"/>
      <c r="BZ14" s="783"/>
      <c r="CA14" s="783"/>
      <c r="CB14" s="783"/>
      <c r="CC14" s="783"/>
      <c r="CD14" s="783"/>
      <c r="CE14" s="783"/>
      <c r="CF14" s="783"/>
      <c r="CG14" s="784"/>
      <c r="CH14" s="763">
        <v>-35</v>
      </c>
      <c r="CI14" s="764"/>
      <c r="CJ14" s="764"/>
      <c r="CK14" s="764"/>
      <c r="CL14" s="765"/>
      <c r="CM14" s="763">
        <v>26</v>
      </c>
      <c r="CN14" s="764"/>
      <c r="CO14" s="764"/>
      <c r="CP14" s="764"/>
      <c r="CQ14" s="765"/>
      <c r="CR14" s="763">
        <v>23</v>
      </c>
      <c r="CS14" s="764"/>
      <c r="CT14" s="764"/>
      <c r="CU14" s="764"/>
      <c r="CV14" s="765"/>
      <c r="CW14" s="763">
        <v>6</v>
      </c>
      <c r="CX14" s="764"/>
      <c r="CY14" s="764"/>
      <c r="CZ14" s="764"/>
      <c r="DA14" s="765"/>
      <c r="DB14" s="763">
        <v>168</v>
      </c>
      <c r="DC14" s="764"/>
      <c r="DD14" s="764"/>
      <c r="DE14" s="764"/>
      <c r="DF14" s="765"/>
      <c r="DG14" s="763" t="s">
        <v>602</v>
      </c>
      <c r="DH14" s="764"/>
      <c r="DI14" s="764"/>
      <c r="DJ14" s="764"/>
      <c r="DK14" s="765"/>
      <c r="DL14" s="763" t="s">
        <v>602</v>
      </c>
      <c r="DM14" s="764"/>
      <c r="DN14" s="764"/>
      <c r="DO14" s="764"/>
      <c r="DP14" s="765"/>
      <c r="DQ14" s="763" t="s">
        <v>602</v>
      </c>
      <c r="DR14" s="764"/>
      <c r="DS14" s="764"/>
      <c r="DT14" s="764"/>
      <c r="DU14" s="765"/>
      <c r="DV14" s="830"/>
      <c r="DW14" s="831"/>
      <c r="DX14" s="831"/>
      <c r="DY14" s="831"/>
      <c r="DZ14" s="832"/>
      <c r="EA14" s="252"/>
    </row>
    <row r="15" spans="1:131" s="253" customFormat="1" ht="26.25" customHeight="1" x14ac:dyDescent="0.15">
      <c r="A15" s="259">
        <v>9</v>
      </c>
      <c r="B15" s="778"/>
      <c r="C15" s="779"/>
      <c r="D15" s="779"/>
      <c r="E15" s="779"/>
      <c r="F15" s="779"/>
      <c r="G15" s="779"/>
      <c r="H15" s="779"/>
      <c r="I15" s="779"/>
      <c r="J15" s="779"/>
      <c r="K15" s="779"/>
      <c r="L15" s="779"/>
      <c r="M15" s="779"/>
      <c r="N15" s="779"/>
      <c r="O15" s="779"/>
      <c r="P15" s="780"/>
      <c r="Q15" s="781"/>
      <c r="R15" s="769"/>
      <c r="S15" s="769"/>
      <c r="T15" s="769"/>
      <c r="U15" s="769"/>
      <c r="V15" s="769"/>
      <c r="W15" s="769"/>
      <c r="X15" s="769"/>
      <c r="Y15" s="769"/>
      <c r="Z15" s="769"/>
      <c r="AA15" s="769"/>
      <c r="AB15" s="769"/>
      <c r="AC15" s="769"/>
      <c r="AD15" s="769"/>
      <c r="AE15" s="770"/>
      <c r="AF15" s="771"/>
      <c r="AG15" s="772"/>
      <c r="AH15" s="772"/>
      <c r="AI15" s="772"/>
      <c r="AJ15" s="773"/>
      <c r="AK15" s="774"/>
      <c r="AL15" s="775"/>
      <c r="AM15" s="775"/>
      <c r="AN15" s="775"/>
      <c r="AO15" s="775"/>
      <c r="AP15" s="775"/>
      <c r="AQ15" s="775"/>
      <c r="AR15" s="775"/>
      <c r="AS15" s="775"/>
      <c r="AT15" s="775"/>
      <c r="AU15" s="776"/>
      <c r="AV15" s="776"/>
      <c r="AW15" s="776"/>
      <c r="AX15" s="776"/>
      <c r="AY15" s="777"/>
      <c r="AZ15" s="250"/>
      <c r="BA15" s="250"/>
      <c r="BB15" s="250"/>
      <c r="BC15" s="250"/>
      <c r="BD15" s="250"/>
      <c r="BE15" s="251"/>
      <c r="BF15" s="251"/>
      <c r="BG15" s="251"/>
      <c r="BH15" s="251"/>
      <c r="BI15" s="251"/>
      <c r="BJ15" s="251"/>
      <c r="BK15" s="251"/>
      <c r="BL15" s="251"/>
      <c r="BM15" s="251"/>
      <c r="BN15" s="251"/>
      <c r="BO15" s="251"/>
      <c r="BP15" s="251"/>
      <c r="BQ15" s="260">
        <v>9</v>
      </c>
      <c r="BR15" s="261"/>
      <c r="BS15" s="782" t="s">
        <v>594</v>
      </c>
      <c r="BT15" s="783"/>
      <c r="BU15" s="783"/>
      <c r="BV15" s="783"/>
      <c r="BW15" s="783"/>
      <c r="BX15" s="783"/>
      <c r="BY15" s="783"/>
      <c r="BZ15" s="783"/>
      <c r="CA15" s="783"/>
      <c r="CB15" s="783"/>
      <c r="CC15" s="783"/>
      <c r="CD15" s="783"/>
      <c r="CE15" s="783"/>
      <c r="CF15" s="783"/>
      <c r="CG15" s="784"/>
      <c r="CH15" s="763">
        <v>-18</v>
      </c>
      <c r="CI15" s="764"/>
      <c r="CJ15" s="764"/>
      <c r="CK15" s="764"/>
      <c r="CL15" s="765"/>
      <c r="CM15" s="763">
        <v>139</v>
      </c>
      <c r="CN15" s="764"/>
      <c r="CO15" s="764"/>
      <c r="CP15" s="764"/>
      <c r="CQ15" s="765"/>
      <c r="CR15" s="763">
        <v>33</v>
      </c>
      <c r="CS15" s="764"/>
      <c r="CT15" s="764"/>
      <c r="CU15" s="764"/>
      <c r="CV15" s="765"/>
      <c r="CW15" s="763">
        <v>10</v>
      </c>
      <c r="CX15" s="764"/>
      <c r="CY15" s="764"/>
      <c r="CZ15" s="764"/>
      <c r="DA15" s="765"/>
      <c r="DB15" s="763">
        <v>54</v>
      </c>
      <c r="DC15" s="764"/>
      <c r="DD15" s="764"/>
      <c r="DE15" s="764"/>
      <c r="DF15" s="765"/>
      <c r="DG15" s="763" t="s">
        <v>602</v>
      </c>
      <c r="DH15" s="764"/>
      <c r="DI15" s="764"/>
      <c r="DJ15" s="764"/>
      <c r="DK15" s="765"/>
      <c r="DL15" s="763" t="s">
        <v>602</v>
      </c>
      <c r="DM15" s="764"/>
      <c r="DN15" s="764"/>
      <c r="DO15" s="764"/>
      <c r="DP15" s="765"/>
      <c r="DQ15" s="763" t="s">
        <v>602</v>
      </c>
      <c r="DR15" s="764"/>
      <c r="DS15" s="764"/>
      <c r="DT15" s="764"/>
      <c r="DU15" s="765"/>
      <c r="DV15" s="830"/>
      <c r="DW15" s="831"/>
      <c r="DX15" s="831"/>
      <c r="DY15" s="831"/>
      <c r="DZ15" s="832"/>
      <c r="EA15" s="252"/>
    </row>
    <row r="16" spans="1:131" s="253" customFormat="1" ht="26.25" customHeight="1" x14ac:dyDescent="0.15">
      <c r="A16" s="259">
        <v>10</v>
      </c>
      <c r="B16" s="778"/>
      <c r="C16" s="779"/>
      <c r="D16" s="779"/>
      <c r="E16" s="779"/>
      <c r="F16" s="779"/>
      <c r="G16" s="779"/>
      <c r="H16" s="779"/>
      <c r="I16" s="779"/>
      <c r="J16" s="779"/>
      <c r="K16" s="779"/>
      <c r="L16" s="779"/>
      <c r="M16" s="779"/>
      <c r="N16" s="779"/>
      <c r="O16" s="779"/>
      <c r="P16" s="780"/>
      <c r="Q16" s="781"/>
      <c r="R16" s="769"/>
      <c r="S16" s="769"/>
      <c r="T16" s="769"/>
      <c r="U16" s="769"/>
      <c r="V16" s="769"/>
      <c r="W16" s="769"/>
      <c r="X16" s="769"/>
      <c r="Y16" s="769"/>
      <c r="Z16" s="769"/>
      <c r="AA16" s="769"/>
      <c r="AB16" s="769"/>
      <c r="AC16" s="769"/>
      <c r="AD16" s="769"/>
      <c r="AE16" s="770"/>
      <c r="AF16" s="771"/>
      <c r="AG16" s="772"/>
      <c r="AH16" s="772"/>
      <c r="AI16" s="772"/>
      <c r="AJ16" s="773"/>
      <c r="AK16" s="774"/>
      <c r="AL16" s="775"/>
      <c r="AM16" s="775"/>
      <c r="AN16" s="775"/>
      <c r="AO16" s="775"/>
      <c r="AP16" s="775"/>
      <c r="AQ16" s="775"/>
      <c r="AR16" s="775"/>
      <c r="AS16" s="775"/>
      <c r="AT16" s="775"/>
      <c r="AU16" s="776"/>
      <c r="AV16" s="776"/>
      <c r="AW16" s="776"/>
      <c r="AX16" s="776"/>
      <c r="AY16" s="777"/>
      <c r="AZ16" s="250"/>
      <c r="BA16" s="250"/>
      <c r="BB16" s="250"/>
      <c r="BC16" s="250"/>
      <c r="BD16" s="250"/>
      <c r="BE16" s="251"/>
      <c r="BF16" s="251"/>
      <c r="BG16" s="251"/>
      <c r="BH16" s="251"/>
      <c r="BI16" s="251"/>
      <c r="BJ16" s="251"/>
      <c r="BK16" s="251"/>
      <c r="BL16" s="251"/>
      <c r="BM16" s="251"/>
      <c r="BN16" s="251"/>
      <c r="BO16" s="251"/>
      <c r="BP16" s="251"/>
      <c r="BQ16" s="260">
        <v>10</v>
      </c>
      <c r="BR16" s="261"/>
      <c r="BS16" s="782" t="s">
        <v>595</v>
      </c>
      <c r="BT16" s="783"/>
      <c r="BU16" s="783"/>
      <c r="BV16" s="783"/>
      <c r="BW16" s="783"/>
      <c r="BX16" s="783"/>
      <c r="BY16" s="783"/>
      <c r="BZ16" s="783"/>
      <c r="CA16" s="783"/>
      <c r="CB16" s="783"/>
      <c r="CC16" s="783"/>
      <c r="CD16" s="783"/>
      <c r="CE16" s="783"/>
      <c r="CF16" s="783"/>
      <c r="CG16" s="784"/>
      <c r="CH16" s="763">
        <v>-10</v>
      </c>
      <c r="CI16" s="764"/>
      <c r="CJ16" s="764"/>
      <c r="CK16" s="764"/>
      <c r="CL16" s="765"/>
      <c r="CM16" s="763">
        <v>378</v>
      </c>
      <c r="CN16" s="764"/>
      <c r="CO16" s="764"/>
      <c r="CP16" s="764"/>
      <c r="CQ16" s="765"/>
      <c r="CR16" s="763">
        <v>207</v>
      </c>
      <c r="CS16" s="764"/>
      <c r="CT16" s="764"/>
      <c r="CU16" s="764"/>
      <c r="CV16" s="765"/>
      <c r="CW16" s="763" t="s">
        <v>602</v>
      </c>
      <c r="CX16" s="764"/>
      <c r="CY16" s="764"/>
      <c r="CZ16" s="764"/>
      <c r="DA16" s="765"/>
      <c r="DB16" s="763" t="s">
        <v>602</v>
      </c>
      <c r="DC16" s="764"/>
      <c r="DD16" s="764"/>
      <c r="DE16" s="764"/>
      <c r="DF16" s="765"/>
      <c r="DG16" s="763" t="s">
        <v>602</v>
      </c>
      <c r="DH16" s="764"/>
      <c r="DI16" s="764"/>
      <c r="DJ16" s="764"/>
      <c r="DK16" s="765"/>
      <c r="DL16" s="763" t="s">
        <v>602</v>
      </c>
      <c r="DM16" s="764"/>
      <c r="DN16" s="764"/>
      <c r="DO16" s="764"/>
      <c r="DP16" s="765"/>
      <c r="DQ16" s="763" t="s">
        <v>602</v>
      </c>
      <c r="DR16" s="764"/>
      <c r="DS16" s="764"/>
      <c r="DT16" s="764"/>
      <c r="DU16" s="765"/>
      <c r="DV16" s="830"/>
      <c r="DW16" s="831"/>
      <c r="DX16" s="831"/>
      <c r="DY16" s="831"/>
      <c r="DZ16" s="832"/>
      <c r="EA16" s="252"/>
    </row>
    <row r="17" spans="1:131" s="253" customFormat="1" ht="26.25" customHeight="1" x14ac:dyDescent="0.15">
      <c r="A17" s="259">
        <v>11</v>
      </c>
      <c r="B17" s="778"/>
      <c r="C17" s="779"/>
      <c r="D17" s="779"/>
      <c r="E17" s="779"/>
      <c r="F17" s="779"/>
      <c r="G17" s="779"/>
      <c r="H17" s="779"/>
      <c r="I17" s="779"/>
      <c r="J17" s="779"/>
      <c r="K17" s="779"/>
      <c r="L17" s="779"/>
      <c r="M17" s="779"/>
      <c r="N17" s="779"/>
      <c r="O17" s="779"/>
      <c r="P17" s="780"/>
      <c r="Q17" s="781"/>
      <c r="R17" s="769"/>
      <c r="S17" s="769"/>
      <c r="T17" s="769"/>
      <c r="U17" s="769"/>
      <c r="V17" s="769"/>
      <c r="W17" s="769"/>
      <c r="X17" s="769"/>
      <c r="Y17" s="769"/>
      <c r="Z17" s="769"/>
      <c r="AA17" s="769"/>
      <c r="AB17" s="769"/>
      <c r="AC17" s="769"/>
      <c r="AD17" s="769"/>
      <c r="AE17" s="770"/>
      <c r="AF17" s="771"/>
      <c r="AG17" s="772"/>
      <c r="AH17" s="772"/>
      <c r="AI17" s="772"/>
      <c r="AJ17" s="773"/>
      <c r="AK17" s="774"/>
      <c r="AL17" s="775"/>
      <c r="AM17" s="775"/>
      <c r="AN17" s="775"/>
      <c r="AO17" s="775"/>
      <c r="AP17" s="775"/>
      <c r="AQ17" s="775"/>
      <c r="AR17" s="775"/>
      <c r="AS17" s="775"/>
      <c r="AT17" s="775"/>
      <c r="AU17" s="776"/>
      <c r="AV17" s="776"/>
      <c r="AW17" s="776"/>
      <c r="AX17" s="776"/>
      <c r="AY17" s="777"/>
      <c r="AZ17" s="250"/>
      <c r="BA17" s="250"/>
      <c r="BB17" s="250"/>
      <c r="BC17" s="250"/>
      <c r="BD17" s="250"/>
      <c r="BE17" s="251"/>
      <c r="BF17" s="251"/>
      <c r="BG17" s="251"/>
      <c r="BH17" s="251"/>
      <c r="BI17" s="251"/>
      <c r="BJ17" s="251"/>
      <c r="BK17" s="251"/>
      <c r="BL17" s="251"/>
      <c r="BM17" s="251"/>
      <c r="BN17" s="251"/>
      <c r="BO17" s="251"/>
      <c r="BP17" s="251"/>
      <c r="BQ17" s="260">
        <v>11</v>
      </c>
      <c r="BR17" s="261"/>
      <c r="BS17" s="782" t="s">
        <v>596</v>
      </c>
      <c r="BT17" s="783"/>
      <c r="BU17" s="783"/>
      <c r="BV17" s="783"/>
      <c r="BW17" s="783"/>
      <c r="BX17" s="783"/>
      <c r="BY17" s="783"/>
      <c r="BZ17" s="783"/>
      <c r="CA17" s="783"/>
      <c r="CB17" s="783"/>
      <c r="CC17" s="783"/>
      <c r="CD17" s="783"/>
      <c r="CE17" s="783"/>
      <c r="CF17" s="783"/>
      <c r="CG17" s="784"/>
      <c r="CH17" s="763">
        <v>0</v>
      </c>
      <c r="CI17" s="764"/>
      <c r="CJ17" s="764"/>
      <c r="CK17" s="764"/>
      <c r="CL17" s="765"/>
      <c r="CM17" s="763">
        <v>14</v>
      </c>
      <c r="CN17" s="764"/>
      <c r="CO17" s="764"/>
      <c r="CP17" s="764"/>
      <c r="CQ17" s="765"/>
      <c r="CR17" s="763">
        <v>5</v>
      </c>
      <c r="CS17" s="764"/>
      <c r="CT17" s="764"/>
      <c r="CU17" s="764"/>
      <c r="CV17" s="765"/>
      <c r="CW17" s="763" t="s">
        <v>602</v>
      </c>
      <c r="CX17" s="764"/>
      <c r="CY17" s="764"/>
      <c r="CZ17" s="764"/>
      <c r="DA17" s="765"/>
      <c r="DB17" s="763" t="s">
        <v>602</v>
      </c>
      <c r="DC17" s="764"/>
      <c r="DD17" s="764"/>
      <c r="DE17" s="764"/>
      <c r="DF17" s="765"/>
      <c r="DG17" s="763" t="s">
        <v>602</v>
      </c>
      <c r="DH17" s="764"/>
      <c r="DI17" s="764"/>
      <c r="DJ17" s="764"/>
      <c r="DK17" s="765"/>
      <c r="DL17" s="763" t="s">
        <v>602</v>
      </c>
      <c r="DM17" s="764"/>
      <c r="DN17" s="764"/>
      <c r="DO17" s="764"/>
      <c r="DP17" s="765"/>
      <c r="DQ17" s="763" t="s">
        <v>602</v>
      </c>
      <c r="DR17" s="764"/>
      <c r="DS17" s="764"/>
      <c r="DT17" s="764"/>
      <c r="DU17" s="765"/>
      <c r="DV17" s="830"/>
      <c r="DW17" s="831"/>
      <c r="DX17" s="831"/>
      <c r="DY17" s="831"/>
      <c r="DZ17" s="832"/>
      <c r="EA17" s="252"/>
    </row>
    <row r="18" spans="1:131" s="253" customFormat="1" ht="26.25" customHeight="1" x14ac:dyDescent="0.15">
      <c r="A18" s="259">
        <v>12</v>
      </c>
      <c r="B18" s="778"/>
      <c r="C18" s="779"/>
      <c r="D18" s="779"/>
      <c r="E18" s="779"/>
      <c r="F18" s="779"/>
      <c r="G18" s="779"/>
      <c r="H18" s="779"/>
      <c r="I18" s="779"/>
      <c r="J18" s="779"/>
      <c r="K18" s="779"/>
      <c r="L18" s="779"/>
      <c r="M18" s="779"/>
      <c r="N18" s="779"/>
      <c r="O18" s="779"/>
      <c r="P18" s="780"/>
      <c r="Q18" s="781"/>
      <c r="R18" s="769"/>
      <c r="S18" s="769"/>
      <c r="T18" s="769"/>
      <c r="U18" s="769"/>
      <c r="V18" s="769"/>
      <c r="W18" s="769"/>
      <c r="X18" s="769"/>
      <c r="Y18" s="769"/>
      <c r="Z18" s="769"/>
      <c r="AA18" s="769"/>
      <c r="AB18" s="769"/>
      <c r="AC18" s="769"/>
      <c r="AD18" s="769"/>
      <c r="AE18" s="770"/>
      <c r="AF18" s="771"/>
      <c r="AG18" s="772"/>
      <c r="AH18" s="772"/>
      <c r="AI18" s="772"/>
      <c r="AJ18" s="773"/>
      <c r="AK18" s="774"/>
      <c r="AL18" s="775"/>
      <c r="AM18" s="775"/>
      <c r="AN18" s="775"/>
      <c r="AO18" s="775"/>
      <c r="AP18" s="775"/>
      <c r="AQ18" s="775"/>
      <c r="AR18" s="775"/>
      <c r="AS18" s="775"/>
      <c r="AT18" s="775"/>
      <c r="AU18" s="776"/>
      <c r="AV18" s="776"/>
      <c r="AW18" s="776"/>
      <c r="AX18" s="776"/>
      <c r="AY18" s="777"/>
      <c r="AZ18" s="250"/>
      <c r="BA18" s="250"/>
      <c r="BB18" s="250"/>
      <c r="BC18" s="250"/>
      <c r="BD18" s="250"/>
      <c r="BE18" s="251"/>
      <c r="BF18" s="251"/>
      <c r="BG18" s="251"/>
      <c r="BH18" s="251"/>
      <c r="BI18" s="251"/>
      <c r="BJ18" s="251"/>
      <c r="BK18" s="251"/>
      <c r="BL18" s="251"/>
      <c r="BM18" s="251"/>
      <c r="BN18" s="251"/>
      <c r="BO18" s="251"/>
      <c r="BP18" s="251"/>
      <c r="BQ18" s="260">
        <v>12</v>
      </c>
      <c r="BR18" s="261"/>
      <c r="BS18" s="782"/>
      <c r="BT18" s="783"/>
      <c r="BU18" s="783"/>
      <c r="BV18" s="783"/>
      <c r="BW18" s="783"/>
      <c r="BX18" s="783"/>
      <c r="BY18" s="783"/>
      <c r="BZ18" s="783"/>
      <c r="CA18" s="783"/>
      <c r="CB18" s="783"/>
      <c r="CC18" s="783"/>
      <c r="CD18" s="783"/>
      <c r="CE18" s="783"/>
      <c r="CF18" s="783"/>
      <c r="CG18" s="784"/>
      <c r="CH18" s="763"/>
      <c r="CI18" s="764"/>
      <c r="CJ18" s="764"/>
      <c r="CK18" s="764"/>
      <c r="CL18" s="765"/>
      <c r="CM18" s="763"/>
      <c r="CN18" s="764"/>
      <c r="CO18" s="764"/>
      <c r="CP18" s="764"/>
      <c r="CQ18" s="765"/>
      <c r="CR18" s="763"/>
      <c r="CS18" s="764"/>
      <c r="CT18" s="764"/>
      <c r="CU18" s="764"/>
      <c r="CV18" s="765"/>
      <c r="CW18" s="763"/>
      <c r="CX18" s="764"/>
      <c r="CY18" s="764"/>
      <c r="CZ18" s="764"/>
      <c r="DA18" s="765"/>
      <c r="DB18" s="763"/>
      <c r="DC18" s="764"/>
      <c r="DD18" s="764"/>
      <c r="DE18" s="764"/>
      <c r="DF18" s="765"/>
      <c r="DG18" s="763"/>
      <c r="DH18" s="764"/>
      <c r="DI18" s="764"/>
      <c r="DJ18" s="764"/>
      <c r="DK18" s="765"/>
      <c r="DL18" s="763"/>
      <c r="DM18" s="764"/>
      <c r="DN18" s="764"/>
      <c r="DO18" s="764"/>
      <c r="DP18" s="765"/>
      <c r="DQ18" s="763"/>
      <c r="DR18" s="764"/>
      <c r="DS18" s="764"/>
      <c r="DT18" s="764"/>
      <c r="DU18" s="765"/>
      <c r="DV18" s="830"/>
      <c r="DW18" s="831"/>
      <c r="DX18" s="831"/>
      <c r="DY18" s="831"/>
      <c r="DZ18" s="832"/>
      <c r="EA18" s="252"/>
    </row>
    <row r="19" spans="1:131" s="253" customFormat="1" ht="26.25" customHeight="1" x14ac:dyDescent="0.15">
      <c r="A19" s="259">
        <v>13</v>
      </c>
      <c r="B19" s="778"/>
      <c r="C19" s="779"/>
      <c r="D19" s="779"/>
      <c r="E19" s="779"/>
      <c r="F19" s="779"/>
      <c r="G19" s="779"/>
      <c r="H19" s="779"/>
      <c r="I19" s="779"/>
      <c r="J19" s="779"/>
      <c r="K19" s="779"/>
      <c r="L19" s="779"/>
      <c r="M19" s="779"/>
      <c r="N19" s="779"/>
      <c r="O19" s="779"/>
      <c r="P19" s="780"/>
      <c r="Q19" s="781"/>
      <c r="R19" s="769"/>
      <c r="S19" s="769"/>
      <c r="T19" s="769"/>
      <c r="U19" s="769"/>
      <c r="V19" s="769"/>
      <c r="W19" s="769"/>
      <c r="X19" s="769"/>
      <c r="Y19" s="769"/>
      <c r="Z19" s="769"/>
      <c r="AA19" s="769"/>
      <c r="AB19" s="769"/>
      <c r="AC19" s="769"/>
      <c r="AD19" s="769"/>
      <c r="AE19" s="770"/>
      <c r="AF19" s="771"/>
      <c r="AG19" s="772"/>
      <c r="AH19" s="772"/>
      <c r="AI19" s="772"/>
      <c r="AJ19" s="773"/>
      <c r="AK19" s="774"/>
      <c r="AL19" s="775"/>
      <c r="AM19" s="775"/>
      <c r="AN19" s="775"/>
      <c r="AO19" s="775"/>
      <c r="AP19" s="775"/>
      <c r="AQ19" s="775"/>
      <c r="AR19" s="775"/>
      <c r="AS19" s="775"/>
      <c r="AT19" s="775"/>
      <c r="AU19" s="776"/>
      <c r="AV19" s="776"/>
      <c r="AW19" s="776"/>
      <c r="AX19" s="776"/>
      <c r="AY19" s="777"/>
      <c r="AZ19" s="250"/>
      <c r="BA19" s="250"/>
      <c r="BB19" s="250"/>
      <c r="BC19" s="250"/>
      <c r="BD19" s="250"/>
      <c r="BE19" s="251"/>
      <c r="BF19" s="251"/>
      <c r="BG19" s="251"/>
      <c r="BH19" s="251"/>
      <c r="BI19" s="251"/>
      <c r="BJ19" s="251"/>
      <c r="BK19" s="251"/>
      <c r="BL19" s="251"/>
      <c r="BM19" s="251"/>
      <c r="BN19" s="251"/>
      <c r="BO19" s="251"/>
      <c r="BP19" s="251"/>
      <c r="BQ19" s="260">
        <v>13</v>
      </c>
      <c r="BR19" s="261"/>
      <c r="BS19" s="782"/>
      <c r="BT19" s="783"/>
      <c r="BU19" s="783"/>
      <c r="BV19" s="783"/>
      <c r="BW19" s="783"/>
      <c r="BX19" s="783"/>
      <c r="BY19" s="783"/>
      <c r="BZ19" s="783"/>
      <c r="CA19" s="783"/>
      <c r="CB19" s="783"/>
      <c r="CC19" s="783"/>
      <c r="CD19" s="783"/>
      <c r="CE19" s="783"/>
      <c r="CF19" s="783"/>
      <c r="CG19" s="784"/>
      <c r="CH19" s="763"/>
      <c r="CI19" s="764"/>
      <c r="CJ19" s="764"/>
      <c r="CK19" s="764"/>
      <c r="CL19" s="765"/>
      <c r="CM19" s="763"/>
      <c r="CN19" s="764"/>
      <c r="CO19" s="764"/>
      <c r="CP19" s="764"/>
      <c r="CQ19" s="765"/>
      <c r="CR19" s="763"/>
      <c r="CS19" s="764"/>
      <c r="CT19" s="764"/>
      <c r="CU19" s="764"/>
      <c r="CV19" s="765"/>
      <c r="CW19" s="763"/>
      <c r="CX19" s="764"/>
      <c r="CY19" s="764"/>
      <c r="CZ19" s="764"/>
      <c r="DA19" s="765"/>
      <c r="DB19" s="763"/>
      <c r="DC19" s="764"/>
      <c r="DD19" s="764"/>
      <c r="DE19" s="764"/>
      <c r="DF19" s="765"/>
      <c r="DG19" s="763"/>
      <c r="DH19" s="764"/>
      <c r="DI19" s="764"/>
      <c r="DJ19" s="764"/>
      <c r="DK19" s="765"/>
      <c r="DL19" s="763"/>
      <c r="DM19" s="764"/>
      <c r="DN19" s="764"/>
      <c r="DO19" s="764"/>
      <c r="DP19" s="765"/>
      <c r="DQ19" s="763"/>
      <c r="DR19" s="764"/>
      <c r="DS19" s="764"/>
      <c r="DT19" s="764"/>
      <c r="DU19" s="765"/>
      <c r="DV19" s="830"/>
      <c r="DW19" s="831"/>
      <c r="DX19" s="831"/>
      <c r="DY19" s="831"/>
      <c r="DZ19" s="832"/>
      <c r="EA19" s="252"/>
    </row>
    <row r="20" spans="1:131" s="253" customFormat="1" ht="26.25" customHeight="1" x14ac:dyDescent="0.15">
      <c r="A20" s="259">
        <v>14</v>
      </c>
      <c r="B20" s="778"/>
      <c r="C20" s="779"/>
      <c r="D20" s="779"/>
      <c r="E20" s="779"/>
      <c r="F20" s="779"/>
      <c r="G20" s="779"/>
      <c r="H20" s="779"/>
      <c r="I20" s="779"/>
      <c r="J20" s="779"/>
      <c r="K20" s="779"/>
      <c r="L20" s="779"/>
      <c r="M20" s="779"/>
      <c r="N20" s="779"/>
      <c r="O20" s="779"/>
      <c r="P20" s="780"/>
      <c r="Q20" s="781"/>
      <c r="R20" s="769"/>
      <c r="S20" s="769"/>
      <c r="T20" s="769"/>
      <c r="U20" s="769"/>
      <c r="V20" s="769"/>
      <c r="W20" s="769"/>
      <c r="X20" s="769"/>
      <c r="Y20" s="769"/>
      <c r="Z20" s="769"/>
      <c r="AA20" s="769"/>
      <c r="AB20" s="769"/>
      <c r="AC20" s="769"/>
      <c r="AD20" s="769"/>
      <c r="AE20" s="770"/>
      <c r="AF20" s="771"/>
      <c r="AG20" s="772"/>
      <c r="AH20" s="772"/>
      <c r="AI20" s="772"/>
      <c r="AJ20" s="773"/>
      <c r="AK20" s="774"/>
      <c r="AL20" s="775"/>
      <c r="AM20" s="775"/>
      <c r="AN20" s="775"/>
      <c r="AO20" s="775"/>
      <c r="AP20" s="775"/>
      <c r="AQ20" s="775"/>
      <c r="AR20" s="775"/>
      <c r="AS20" s="775"/>
      <c r="AT20" s="775"/>
      <c r="AU20" s="776"/>
      <c r="AV20" s="776"/>
      <c r="AW20" s="776"/>
      <c r="AX20" s="776"/>
      <c r="AY20" s="777"/>
      <c r="AZ20" s="250"/>
      <c r="BA20" s="250"/>
      <c r="BB20" s="250"/>
      <c r="BC20" s="250"/>
      <c r="BD20" s="250"/>
      <c r="BE20" s="251"/>
      <c r="BF20" s="251"/>
      <c r="BG20" s="251"/>
      <c r="BH20" s="251"/>
      <c r="BI20" s="251"/>
      <c r="BJ20" s="251"/>
      <c r="BK20" s="251"/>
      <c r="BL20" s="251"/>
      <c r="BM20" s="251"/>
      <c r="BN20" s="251"/>
      <c r="BO20" s="251"/>
      <c r="BP20" s="251"/>
      <c r="BQ20" s="260">
        <v>14</v>
      </c>
      <c r="BR20" s="261"/>
      <c r="BS20" s="782"/>
      <c r="BT20" s="783"/>
      <c r="BU20" s="783"/>
      <c r="BV20" s="783"/>
      <c r="BW20" s="783"/>
      <c r="BX20" s="783"/>
      <c r="BY20" s="783"/>
      <c r="BZ20" s="783"/>
      <c r="CA20" s="783"/>
      <c r="CB20" s="783"/>
      <c r="CC20" s="783"/>
      <c r="CD20" s="783"/>
      <c r="CE20" s="783"/>
      <c r="CF20" s="783"/>
      <c r="CG20" s="784"/>
      <c r="CH20" s="763"/>
      <c r="CI20" s="764"/>
      <c r="CJ20" s="764"/>
      <c r="CK20" s="764"/>
      <c r="CL20" s="765"/>
      <c r="CM20" s="763"/>
      <c r="CN20" s="764"/>
      <c r="CO20" s="764"/>
      <c r="CP20" s="764"/>
      <c r="CQ20" s="765"/>
      <c r="CR20" s="763"/>
      <c r="CS20" s="764"/>
      <c r="CT20" s="764"/>
      <c r="CU20" s="764"/>
      <c r="CV20" s="765"/>
      <c r="CW20" s="763"/>
      <c r="CX20" s="764"/>
      <c r="CY20" s="764"/>
      <c r="CZ20" s="764"/>
      <c r="DA20" s="765"/>
      <c r="DB20" s="763"/>
      <c r="DC20" s="764"/>
      <c r="DD20" s="764"/>
      <c r="DE20" s="764"/>
      <c r="DF20" s="765"/>
      <c r="DG20" s="763"/>
      <c r="DH20" s="764"/>
      <c r="DI20" s="764"/>
      <c r="DJ20" s="764"/>
      <c r="DK20" s="765"/>
      <c r="DL20" s="763"/>
      <c r="DM20" s="764"/>
      <c r="DN20" s="764"/>
      <c r="DO20" s="764"/>
      <c r="DP20" s="765"/>
      <c r="DQ20" s="763"/>
      <c r="DR20" s="764"/>
      <c r="DS20" s="764"/>
      <c r="DT20" s="764"/>
      <c r="DU20" s="765"/>
      <c r="DV20" s="830"/>
      <c r="DW20" s="831"/>
      <c r="DX20" s="831"/>
      <c r="DY20" s="831"/>
      <c r="DZ20" s="832"/>
      <c r="EA20" s="252"/>
    </row>
    <row r="21" spans="1:131" s="253" customFormat="1" ht="26.25" customHeight="1" thickBot="1" x14ac:dyDescent="0.2">
      <c r="A21" s="259">
        <v>15</v>
      </c>
      <c r="B21" s="778"/>
      <c r="C21" s="779"/>
      <c r="D21" s="779"/>
      <c r="E21" s="779"/>
      <c r="F21" s="779"/>
      <c r="G21" s="779"/>
      <c r="H21" s="779"/>
      <c r="I21" s="779"/>
      <c r="J21" s="779"/>
      <c r="K21" s="779"/>
      <c r="L21" s="779"/>
      <c r="M21" s="779"/>
      <c r="N21" s="779"/>
      <c r="O21" s="779"/>
      <c r="P21" s="780"/>
      <c r="Q21" s="781"/>
      <c r="R21" s="769"/>
      <c r="S21" s="769"/>
      <c r="T21" s="769"/>
      <c r="U21" s="769"/>
      <c r="V21" s="769"/>
      <c r="W21" s="769"/>
      <c r="X21" s="769"/>
      <c r="Y21" s="769"/>
      <c r="Z21" s="769"/>
      <c r="AA21" s="769"/>
      <c r="AB21" s="769"/>
      <c r="AC21" s="769"/>
      <c r="AD21" s="769"/>
      <c r="AE21" s="770"/>
      <c r="AF21" s="771"/>
      <c r="AG21" s="772"/>
      <c r="AH21" s="772"/>
      <c r="AI21" s="772"/>
      <c r="AJ21" s="773"/>
      <c r="AK21" s="774"/>
      <c r="AL21" s="775"/>
      <c r="AM21" s="775"/>
      <c r="AN21" s="775"/>
      <c r="AO21" s="775"/>
      <c r="AP21" s="775"/>
      <c r="AQ21" s="775"/>
      <c r="AR21" s="775"/>
      <c r="AS21" s="775"/>
      <c r="AT21" s="775"/>
      <c r="AU21" s="776"/>
      <c r="AV21" s="776"/>
      <c r="AW21" s="776"/>
      <c r="AX21" s="776"/>
      <c r="AY21" s="777"/>
      <c r="AZ21" s="250"/>
      <c r="BA21" s="250"/>
      <c r="BB21" s="250"/>
      <c r="BC21" s="250"/>
      <c r="BD21" s="250"/>
      <c r="BE21" s="251"/>
      <c r="BF21" s="251"/>
      <c r="BG21" s="251"/>
      <c r="BH21" s="251"/>
      <c r="BI21" s="251"/>
      <c r="BJ21" s="251"/>
      <c r="BK21" s="251"/>
      <c r="BL21" s="251"/>
      <c r="BM21" s="251"/>
      <c r="BN21" s="251"/>
      <c r="BO21" s="251"/>
      <c r="BP21" s="251"/>
      <c r="BQ21" s="260">
        <v>15</v>
      </c>
      <c r="BR21" s="261"/>
      <c r="BS21" s="782"/>
      <c r="BT21" s="783"/>
      <c r="BU21" s="783"/>
      <c r="BV21" s="783"/>
      <c r="BW21" s="783"/>
      <c r="BX21" s="783"/>
      <c r="BY21" s="783"/>
      <c r="BZ21" s="783"/>
      <c r="CA21" s="783"/>
      <c r="CB21" s="783"/>
      <c r="CC21" s="783"/>
      <c r="CD21" s="783"/>
      <c r="CE21" s="783"/>
      <c r="CF21" s="783"/>
      <c r="CG21" s="784"/>
      <c r="CH21" s="763"/>
      <c r="CI21" s="764"/>
      <c r="CJ21" s="764"/>
      <c r="CK21" s="764"/>
      <c r="CL21" s="765"/>
      <c r="CM21" s="763"/>
      <c r="CN21" s="764"/>
      <c r="CO21" s="764"/>
      <c r="CP21" s="764"/>
      <c r="CQ21" s="765"/>
      <c r="CR21" s="763"/>
      <c r="CS21" s="764"/>
      <c r="CT21" s="764"/>
      <c r="CU21" s="764"/>
      <c r="CV21" s="765"/>
      <c r="CW21" s="763"/>
      <c r="CX21" s="764"/>
      <c r="CY21" s="764"/>
      <c r="CZ21" s="764"/>
      <c r="DA21" s="765"/>
      <c r="DB21" s="763"/>
      <c r="DC21" s="764"/>
      <c r="DD21" s="764"/>
      <c r="DE21" s="764"/>
      <c r="DF21" s="765"/>
      <c r="DG21" s="763"/>
      <c r="DH21" s="764"/>
      <c r="DI21" s="764"/>
      <c r="DJ21" s="764"/>
      <c r="DK21" s="765"/>
      <c r="DL21" s="763"/>
      <c r="DM21" s="764"/>
      <c r="DN21" s="764"/>
      <c r="DO21" s="764"/>
      <c r="DP21" s="765"/>
      <c r="DQ21" s="763"/>
      <c r="DR21" s="764"/>
      <c r="DS21" s="764"/>
      <c r="DT21" s="764"/>
      <c r="DU21" s="765"/>
      <c r="DV21" s="830"/>
      <c r="DW21" s="831"/>
      <c r="DX21" s="831"/>
      <c r="DY21" s="831"/>
      <c r="DZ21" s="832"/>
      <c r="EA21" s="252"/>
    </row>
    <row r="22" spans="1:131" s="253" customFormat="1" ht="26.25" customHeight="1" x14ac:dyDescent="0.15">
      <c r="A22" s="259">
        <v>16</v>
      </c>
      <c r="B22" s="778"/>
      <c r="C22" s="779"/>
      <c r="D22" s="779"/>
      <c r="E22" s="779"/>
      <c r="F22" s="779"/>
      <c r="G22" s="779"/>
      <c r="H22" s="779"/>
      <c r="I22" s="779"/>
      <c r="J22" s="779"/>
      <c r="K22" s="779"/>
      <c r="L22" s="779"/>
      <c r="M22" s="779"/>
      <c r="N22" s="779"/>
      <c r="O22" s="779"/>
      <c r="P22" s="780"/>
      <c r="Q22" s="833"/>
      <c r="R22" s="834"/>
      <c r="S22" s="834"/>
      <c r="T22" s="834"/>
      <c r="U22" s="834"/>
      <c r="V22" s="834"/>
      <c r="W22" s="834"/>
      <c r="X22" s="834"/>
      <c r="Y22" s="834"/>
      <c r="Z22" s="834"/>
      <c r="AA22" s="834"/>
      <c r="AB22" s="834"/>
      <c r="AC22" s="834"/>
      <c r="AD22" s="834"/>
      <c r="AE22" s="835"/>
      <c r="AF22" s="771"/>
      <c r="AG22" s="772"/>
      <c r="AH22" s="772"/>
      <c r="AI22" s="772"/>
      <c r="AJ22" s="773"/>
      <c r="AK22" s="848"/>
      <c r="AL22" s="849"/>
      <c r="AM22" s="849"/>
      <c r="AN22" s="849"/>
      <c r="AO22" s="849"/>
      <c r="AP22" s="849"/>
      <c r="AQ22" s="849"/>
      <c r="AR22" s="849"/>
      <c r="AS22" s="849"/>
      <c r="AT22" s="849"/>
      <c r="AU22" s="850"/>
      <c r="AV22" s="850"/>
      <c r="AW22" s="850"/>
      <c r="AX22" s="850"/>
      <c r="AY22" s="851"/>
      <c r="AZ22" s="852" t="s">
        <v>385</v>
      </c>
      <c r="BA22" s="852"/>
      <c r="BB22" s="852"/>
      <c r="BC22" s="852"/>
      <c r="BD22" s="853"/>
      <c r="BE22" s="251"/>
      <c r="BF22" s="251"/>
      <c r="BG22" s="251"/>
      <c r="BH22" s="251"/>
      <c r="BI22" s="251"/>
      <c r="BJ22" s="251"/>
      <c r="BK22" s="251"/>
      <c r="BL22" s="251"/>
      <c r="BM22" s="251"/>
      <c r="BN22" s="251"/>
      <c r="BO22" s="251"/>
      <c r="BP22" s="251"/>
      <c r="BQ22" s="260">
        <v>16</v>
      </c>
      <c r="BR22" s="261"/>
      <c r="BS22" s="782"/>
      <c r="BT22" s="783"/>
      <c r="BU22" s="783"/>
      <c r="BV22" s="783"/>
      <c r="BW22" s="783"/>
      <c r="BX22" s="783"/>
      <c r="BY22" s="783"/>
      <c r="BZ22" s="783"/>
      <c r="CA22" s="783"/>
      <c r="CB22" s="783"/>
      <c r="CC22" s="783"/>
      <c r="CD22" s="783"/>
      <c r="CE22" s="783"/>
      <c r="CF22" s="783"/>
      <c r="CG22" s="784"/>
      <c r="CH22" s="763"/>
      <c r="CI22" s="764"/>
      <c r="CJ22" s="764"/>
      <c r="CK22" s="764"/>
      <c r="CL22" s="765"/>
      <c r="CM22" s="763"/>
      <c r="CN22" s="764"/>
      <c r="CO22" s="764"/>
      <c r="CP22" s="764"/>
      <c r="CQ22" s="765"/>
      <c r="CR22" s="763"/>
      <c r="CS22" s="764"/>
      <c r="CT22" s="764"/>
      <c r="CU22" s="764"/>
      <c r="CV22" s="765"/>
      <c r="CW22" s="763"/>
      <c r="CX22" s="764"/>
      <c r="CY22" s="764"/>
      <c r="CZ22" s="764"/>
      <c r="DA22" s="765"/>
      <c r="DB22" s="763"/>
      <c r="DC22" s="764"/>
      <c r="DD22" s="764"/>
      <c r="DE22" s="764"/>
      <c r="DF22" s="765"/>
      <c r="DG22" s="763"/>
      <c r="DH22" s="764"/>
      <c r="DI22" s="764"/>
      <c r="DJ22" s="764"/>
      <c r="DK22" s="765"/>
      <c r="DL22" s="763"/>
      <c r="DM22" s="764"/>
      <c r="DN22" s="764"/>
      <c r="DO22" s="764"/>
      <c r="DP22" s="765"/>
      <c r="DQ22" s="763"/>
      <c r="DR22" s="764"/>
      <c r="DS22" s="764"/>
      <c r="DT22" s="764"/>
      <c r="DU22" s="765"/>
      <c r="DV22" s="830"/>
      <c r="DW22" s="831"/>
      <c r="DX22" s="831"/>
      <c r="DY22" s="831"/>
      <c r="DZ22" s="832"/>
      <c r="EA22" s="252"/>
    </row>
    <row r="23" spans="1:131" s="253" customFormat="1" ht="26.25" customHeight="1" thickBot="1" x14ac:dyDescent="0.2">
      <c r="A23" s="262" t="s">
        <v>386</v>
      </c>
      <c r="B23" s="836" t="s">
        <v>387</v>
      </c>
      <c r="C23" s="837"/>
      <c r="D23" s="837"/>
      <c r="E23" s="837"/>
      <c r="F23" s="837"/>
      <c r="G23" s="837"/>
      <c r="H23" s="837"/>
      <c r="I23" s="837"/>
      <c r="J23" s="837"/>
      <c r="K23" s="837"/>
      <c r="L23" s="837"/>
      <c r="M23" s="837"/>
      <c r="N23" s="837"/>
      <c r="O23" s="837"/>
      <c r="P23" s="838"/>
      <c r="Q23" s="839">
        <v>35827</v>
      </c>
      <c r="R23" s="840"/>
      <c r="S23" s="840"/>
      <c r="T23" s="840"/>
      <c r="U23" s="840"/>
      <c r="V23" s="840">
        <v>33506</v>
      </c>
      <c r="W23" s="840"/>
      <c r="X23" s="840"/>
      <c r="Y23" s="840"/>
      <c r="Z23" s="840"/>
      <c r="AA23" s="840">
        <v>2321</v>
      </c>
      <c r="AB23" s="840"/>
      <c r="AC23" s="840"/>
      <c r="AD23" s="840"/>
      <c r="AE23" s="841"/>
      <c r="AF23" s="842">
        <v>1802</v>
      </c>
      <c r="AG23" s="840"/>
      <c r="AH23" s="840"/>
      <c r="AI23" s="840"/>
      <c r="AJ23" s="843"/>
      <c r="AK23" s="844"/>
      <c r="AL23" s="845"/>
      <c r="AM23" s="845"/>
      <c r="AN23" s="845"/>
      <c r="AO23" s="845"/>
      <c r="AP23" s="840">
        <v>43493</v>
      </c>
      <c r="AQ23" s="840"/>
      <c r="AR23" s="840"/>
      <c r="AS23" s="840"/>
      <c r="AT23" s="840"/>
      <c r="AU23" s="846"/>
      <c r="AV23" s="846"/>
      <c r="AW23" s="846"/>
      <c r="AX23" s="846"/>
      <c r="AY23" s="847"/>
      <c r="AZ23" s="855" t="s">
        <v>388</v>
      </c>
      <c r="BA23" s="856"/>
      <c r="BB23" s="856"/>
      <c r="BC23" s="856"/>
      <c r="BD23" s="857"/>
      <c r="BE23" s="251"/>
      <c r="BF23" s="251"/>
      <c r="BG23" s="251"/>
      <c r="BH23" s="251"/>
      <c r="BI23" s="251"/>
      <c r="BJ23" s="251"/>
      <c r="BK23" s="251"/>
      <c r="BL23" s="251"/>
      <c r="BM23" s="251"/>
      <c r="BN23" s="251"/>
      <c r="BO23" s="251"/>
      <c r="BP23" s="251"/>
      <c r="BQ23" s="260">
        <v>17</v>
      </c>
      <c r="BR23" s="261"/>
      <c r="BS23" s="782"/>
      <c r="BT23" s="783"/>
      <c r="BU23" s="783"/>
      <c r="BV23" s="783"/>
      <c r="BW23" s="783"/>
      <c r="BX23" s="783"/>
      <c r="BY23" s="783"/>
      <c r="BZ23" s="783"/>
      <c r="CA23" s="783"/>
      <c r="CB23" s="783"/>
      <c r="CC23" s="783"/>
      <c r="CD23" s="783"/>
      <c r="CE23" s="783"/>
      <c r="CF23" s="783"/>
      <c r="CG23" s="784"/>
      <c r="CH23" s="763"/>
      <c r="CI23" s="764"/>
      <c r="CJ23" s="764"/>
      <c r="CK23" s="764"/>
      <c r="CL23" s="765"/>
      <c r="CM23" s="763"/>
      <c r="CN23" s="764"/>
      <c r="CO23" s="764"/>
      <c r="CP23" s="764"/>
      <c r="CQ23" s="765"/>
      <c r="CR23" s="763"/>
      <c r="CS23" s="764"/>
      <c r="CT23" s="764"/>
      <c r="CU23" s="764"/>
      <c r="CV23" s="765"/>
      <c r="CW23" s="763"/>
      <c r="CX23" s="764"/>
      <c r="CY23" s="764"/>
      <c r="CZ23" s="764"/>
      <c r="DA23" s="765"/>
      <c r="DB23" s="763"/>
      <c r="DC23" s="764"/>
      <c r="DD23" s="764"/>
      <c r="DE23" s="764"/>
      <c r="DF23" s="765"/>
      <c r="DG23" s="763"/>
      <c r="DH23" s="764"/>
      <c r="DI23" s="764"/>
      <c r="DJ23" s="764"/>
      <c r="DK23" s="765"/>
      <c r="DL23" s="763"/>
      <c r="DM23" s="764"/>
      <c r="DN23" s="764"/>
      <c r="DO23" s="764"/>
      <c r="DP23" s="765"/>
      <c r="DQ23" s="763"/>
      <c r="DR23" s="764"/>
      <c r="DS23" s="764"/>
      <c r="DT23" s="764"/>
      <c r="DU23" s="765"/>
      <c r="DV23" s="830"/>
      <c r="DW23" s="831"/>
      <c r="DX23" s="831"/>
      <c r="DY23" s="831"/>
      <c r="DZ23" s="832"/>
      <c r="EA23" s="252"/>
    </row>
    <row r="24" spans="1:131" s="253" customFormat="1" ht="26.25" customHeight="1" x14ac:dyDescent="0.15">
      <c r="A24" s="854" t="s">
        <v>389</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0"/>
      <c r="BA24" s="250"/>
      <c r="BB24" s="250"/>
      <c r="BC24" s="250"/>
      <c r="BD24" s="250"/>
      <c r="BE24" s="251"/>
      <c r="BF24" s="251"/>
      <c r="BG24" s="251"/>
      <c r="BH24" s="251"/>
      <c r="BI24" s="251"/>
      <c r="BJ24" s="251"/>
      <c r="BK24" s="251"/>
      <c r="BL24" s="251"/>
      <c r="BM24" s="251"/>
      <c r="BN24" s="251"/>
      <c r="BO24" s="251"/>
      <c r="BP24" s="251"/>
      <c r="BQ24" s="260">
        <v>18</v>
      </c>
      <c r="BR24" s="261"/>
      <c r="BS24" s="782"/>
      <c r="BT24" s="783"/>
      <c r="BU24" s="783"/>
      <c r="BV24" s="783"/>
      <c r="BW24" s="783"/>
      <c r="BX24" s="783"/>
      <c r="BY24" s="783"/>
      <c r="BZ24" s="783"/>
      <c r="CA24" s="783"/>
      <c r="CB24" s="783"/>
      <c r="CC24" s="783"/>
      <c r="CD24" s="783"/>
      <c r="CE24" s="783"/>
      <c r="CF24" s="783"/>
      <c r="CG24" s="784"/>
      <c r="CH24" s="763"/>
      <c r="CI24" s="764"/>
      <c r="CJ24" s="764"/>
      <c r="CK24" s="764"/>
      <c r="CL24" s="765"/>
      <c r="CM24" s="763"/>
      <c r="CN24" s="764"/>
      <c r="CO24" s="764"/>
      <c r="CP24" s="764"/>
      <c r="CQ24" s="765"/>
      <c r="CR24" s="763"/>
      <c r="CS24" s="764"/>
      <c r="CT24" s="764"/>
      <c r="CU24" s="764"/>
      <c r="CV24" s="765"/>
      <c r="CW24" s="763"/>
      <c r="CX24" s="764"/>
      <c r="CY24" s="764"/>
      <c r="CZ24" s="764"/>
      <c r="DA24" s="765"/>
      <c r="DB24" s="763"/>
      <c r="DC24" s="764"/>
      <c r="DD24" s="764"/>
      <c r="DE24" s="764"/>
      <c r="DF24" s="765"/>
      <c r="DG24" s="763"/>
      <c r="DH24" s="764"/>
      <c r="DI24" s="764"/>
      <c r="DJ24" s="764"/>
      <c r="DK24" s="765"/>
      <c r="DL24" s="763"/>
      <c r="DM24" s="764"/>
      <c r="DN24" s="764"/>
      <c r="DO24" s="764"/>
      <c r="DP24" s="765"/>
      <c r="DQ24" s="763"/>
      <c r="DR24" s="764"/>
      <c r="DS24" s="764"/>
      <c r="DT24" s="764"/>
      <c r="DU24" s="765"/>
      <c r="DV24" s="830"/>
      <c r="DW24" s="831"/>
      <c r="DX24" s="831"/>
      <c r="DY24" s="831"/>
      <c r="DZ24" s="832"/>
      <c r="EA24" s="252"/>
    </row>
    <row r="25" spans="1:131" s="245" customFormat="1" ht="26.25" customHeight="1" thickBot="1" x14ac:dyDescent="0.2">
      <c r="A25" s="824" t="s">
        <v>390</v>
      </c>
      <c r="B25" s="824"/>
      <c r="C25" s="824"/>
      <c r="D25" s="824"/>
      <c r="E25" s="824"/>
      <c r="F25" s="824"/>
      <c r="G25" s="824"/>
      <c r="H25" s="824"/>
      <c r="I25" s="824"/>
      <c r="J25" s="824"/>
      <c r="K25" s="824"/>
      <c r="L25" s="824"/>
      <c r="M25" s="824"/>
      <c r="N25" s="824"/>
      <c r="O25" s="824"/>
      <c r="P25" s="824"/>
      <c r="Q25" s="824"/>
      <c r="R25" s="824"/>
      <c r="S25" s="824"/>
      <c r="T25" s="824"/>
      <c r="U25" s="824"/>
      <c r="V25" s="824"/>
      <c r="W25" s="824"/>
      <c r="X25" s="824"/>
      <c r="Y25" s="824"/>
      <c r="Z25" s="824"/>
      <c r="AA25" s="824"/>
      <c r="AB25" s="824"/>
      <c r="AC25" s="824"/>
      <c r="AD25" s="824"/>
      <c r="AE25" s="824"/>
      <c r="AF25" s="824"/>
      <c r="AG25" s="824"/>
      <c r="AH25" s="824"/>
      <c r="AI25" s="824"/>
      <c r="AJ25" s="824"/>
      <c r="AK25" s="824"/>
      <c r="AL25" s="824"/>
      <c r="AM25" s="824"/>
      <c r="AN25" s="824"/>
      <c r="AO25" s="824"/>
      <c r="AP25" s="824"/>
      <c r="AQ25" s="824"/>
      <c r="AR25" s="824"/>
      <c r="AS25" s="824"/>
      <c r="AT25" s="824"/>
      <c r="AU25" s="824"/>
      <c r="AV25" s="824"/>
      <c r="AW25" s="824"/>
      <c r="AX25" s="824"/>
      <c r="AY25" s="824"/>
      <c r="AZ25" s="824"/>
      <c r="BA25" s="824"/>
      <c r="BB25" s="824"/>
      <c r="BC25" s="824"/>
      <c r="BD25" s="824"/>
      <c r="BE25" s="824"/>
      <c r="BF25" s="824"/>
      <c r="BG25" s="824"/>
      <c r="BH25" s="824"/>
      <c r="BI25" s="824"/>
      <c r="BJ25" s="250"/>
      <c r="BK25" s="250"/>
      <c r="BL25" s="250"/>
      <c r="BM25" s="250"/>
      <c r="BN25" s="250"/>
      <c r="BO25" s="263"/>
      <c r="BP25" s="263"/>
      <c r="BQ25" s="260">
        <v>19</v>
      </c>
      <c r="BR25" s="261"/>
      <c r="BS25" s="782"/>
      <c r="BT25" s="783"/>
      <c r="BU25" s="783"/>
      <c r="BV25" s="783"/>
      <c r="BW25" s="783"/>
      <c r="BX25" s="783"/>
      <c r="BY25" s="783"/>
      <c r="BZ25" s="783"/>
      <c r="CA25" s="783"/>
      <c r="CB25" s="783"/>
      <c r="CC25" s="783"/>
      <c r="CD25" s="783"/>
      <c r="CE25" s="783"/>
      <c r="CF25" s="783"/>
      <c r="CG25" s="784"/>
      <c r="CH25" s="763"/>
      <c r="CI25" s="764"/>
      <c r="CJ25" s="764"/>
      <c r="CK25" s="764"/>
      <c r="CL25" s="765"/>
      <c r="CM25" s="763"/>
      <c r="CN25" s="764"/>
      <c r="CO25" s="764"/>
      <c r="CP25" s="764"/>
      <c r="CQ25" s="765"/>
      <c r="CR25" s="763"/>
      <c r="CS25" s="764"/>
      <c r="CT25" s="764"/>
      <c r="CU25" s="764"/>
      <c r="CV25" s="765"/>
      <c r="CW25" s="763"/>
      <c r="CX25" s="764"/>
      <c r="CY25" s="764"/>
      <c r="CZ25" s="764"/>
      <c r="DA25" s="765"/>
      <c r="DB25" s="763"/>
      <c r="DC25" s="764"/>
      <c r="DD25" s="764"/>
      <c r="DE25" s="764"/>
      <c r="DF25" s="765"/>
      <c r="DG25" s="763"/>
      <c r="DH25" s="764"/>
      <c r="DI25" s="764"/>
      <c r="DJ25" s="764"/>
      <c r="DK25" s="765"/>
      <c r="DL25" s="763"/>
      <c r="DM25" s="764"/>
      <c r="DN25" s="764"/>
      <c r="DO25" s="764"/>
      <c r="DP25" s="765"/>
      <c r="DQ25" s="763"/>
      <c r="DR25" s="764"/>
      <c r="DS25" s="764"/>
      <c r="DT25" s="764"/>
      <c r="DU25" s="765"/>
      <c r="DV25" s="830"/>
      <c r="DW25" s="831"/>
      <c r="DX25" s="831"/>
      <c r="DY25" s="831"/>
      <c r="DZ25" s="832"/>
      <c r="EA25" s="244"/>
    </row>
    <row r="26" spans="1:131" s="245" customFormat="1" ht="26.25" customHeight="1" x14ac:dyDescent="0.15">
      <c r="A26" s="815" t="s">
        <v>366</v>
      </c>
      <c r="B26" s="816"/>
      <c r="C26" s="816"/>
      <c r="D26" s="816"/>
      <c r="E26" s="816"/>
      <c r="F26" s="816"/>
      <c r="G26" s="816"/>
      <c r="H26" s="816"/>
      <c r="I26" s="816"/>
      <c r="J26" s="816"/>
      <c r="K26" s="816"/>
      <c r="L26" s="816"/>
      <c r="M26" s="816"/>
      <c r="N26" s="816"/>
      <c r="O26" s="816"/>
      <c r="P26" s="817"/>
      <c r="Q26" s="792" t="s">
        <v>391</v>
      </c>
      <c r="R26" s="793"/>
      <c r="S26" s="793"/>
      <c r="T26" s="793"/>
      <c r="U26" s="794"/>
      <c r="V26" s="792" t="s">
        <v>392</v>
      </c>
      <c r="W26" s="793"/>
      <c r="X26" s="793"/>
      <c r="Y26" s="793"/>
      <c r="Z26" s="794"/>
      <c r="AA26" s="792" t="s">
        <v>393</v>
      </c>
      <c r="AB26" s="793"/>
      <c r="AC26" s="793"/>
      <c r="AD26" s="793"/>
      <c r="AE26" s="793"/>
      <c r="AF26" s="858" t="s">
        <v>394</v>
      </c>
      <c r="AG26" s="859"/>
      <c r="AH26" s="859"/>
      <c r="AI26" s="859"/>
      <c r="AJ26" s="860"/>
      <c r="AK26" s="793" t="s">
        <v>395</v>
      </c>
      <c r="AL26" s="793"/>
      <c r="AM26" s="793"/>
      <c r="AN26" s="793"/>
      <c r="AO26" s="794"/>
      <c r="AP26" s="792" t="s">
        <v>396</v>
      </c>
      <c r="AQ26" s="793"/>
      <c r="AR26" s="793"/>
      <c r="AS26" s="793"/>
      <c r="AT26" s="794"/>
      <c r="AU26" s="792" t="s">
        <v>397</v>
      </c>
      <c r="AV26" s="793"/>
      <c r="AW26" s="793"/>
      <c r="AX26" s="793"/>
      <c r="AY26" s="794"/>
      <c r="AZ26" s="792" t="s">
        <v>398</v>
      </c>
      <c r="BA26" s="793"/>
      <c r="BB26" s="793"/>
      <c r="BC26" s="793"/>
      <c r="BD26" s="794"/>
      <c r="BE26" s="792" t="s">
        <v>373</v>
      </c>
      <c r="BF26" s="793"/>
      <c r="BG26" s="793"/>
      <c r="BH26" s="793"/>
      <c r="BI26" s="804"/>
      <c r="BJ26" s="250"/>
      <c r="BK26" s="250"/>
      <c r="BL26" s="250"/>
      <c r="BM26" s="250"/>
      <c r="BN26" s="250"/>
      <c r="BO26" s="263"/>
      <c r="BP26" s="263"/>
      <c r="BQ26" s="260">
        <v>20</v>
      </c>
      <c r="BR26" s="261"/>
      <c r="BS26" s="782"/>
      <c r="BT26" s="783"/>
      <c r="BU26" s="783"/>
      <c r="BV26" s="783"/>
      <c r="BW26" s="783"/>
      <c r="BX26" s="783"/>
      <c r="BY26" s="783"/>
      <c r="BZ26" s="783"/>
      <c r="CA26" s="783"/>
      <c r="CB26" s="783"/>
      <c r="CC26" s="783"/>
      <c r="CD26" s="783"/>
      <c r="CE26" s="783"/>
      <c r="CF26" s="783"/>
      <c r="CG26" s="784"/>
      <c r="CH26" s="763"/>
      <c r="CI26" s="764"/>
      <c r="CJ26" s="764"/>
      <c r="CK26" s="764"/>
      <c r="CL26" s="765"/>
      <c r="CM26" s="763"/>
      <c r="CN26" s="764"/>
      <c r="CO26" s="764"/>
      <c r="CP26" s="764"/>
      <c r="CQ26" s="765"/>
      <c r="CR26" s="763"/>
      <c r="CS26" s="764"/>
      <c r="CT26" s="764"/>
      <c r="CU26" s="764"/>
      <c r="CV26" s="765"/>
      <c r="CW26" s="763"/>
      <c r="CX26" s="764"/>
      <c r="CY26" s="764"/>
      <c r="CZ26" s="764"/>
      <c r="DA26" s="765"/>
      <c r="DB26" s="763"/>
      <c r="DC26" s="764"/>
      <c r="DD26" s="764"/>
      <c r="DE26" s="764"/>
      <c r="DF26" s="765"/>
      <c r="DG26" s="763"/>
      <c r="DH26" s="764"/>
      <c r="DI26" s="764"/>
      <c r="DJ26" s="764"/>
      <c r="DK26" s="765"/>
      <c r="DL26" s="763"/>
      <c r="DM26" s="764"/>
      <c r="DN26" s="764"/>
      <c r="DO26" s="764"/>
      <c r="DP26" s="765"/>
      <c r="DQ26" s="763"/>
      <c r="DR26" s="764"/>
      <c r="DS26" s="764"/>
      <c r="DT26" s="764"/>
      <c r="DU26" s="765"/>
      <c r="DV26" s="830"/>
      <c r="DW26" s="831"/>
      <c r="DX26" s="831"/>
      <c r="DY26" s="831"/>
      <c r="DZ26" s="832"/>
      <c r="EA26" s="244"/>
    </row>
    <row r="27" spans="1:131" s="245" customFormat="1" ht="26.25" customHeight="1" thickBot="1" x14ac:dyDescent="0.2">
      <c r="A27" s="818"/>
      <c r="B27" s="819"/>
      <c r="C27" s="819"/>
      <c r="D27" s="819"/>
      <c r="E27" s="819"/>
      <c r="F27" s="819"/>
      <c r="G27" s="819"/>
      <c r="H27" s="819"/>
      <c r="I27" s="819"/>
      <c r="J27" s="819"/>
      <c r="K27" s="819"/>
      <c r="L27" s="819"/>
      <c r="M27" s="819"/>
      <c r="N27" s="819"/>
      <c r="O27" s="819"/>
      <c r="P27" s="820"/>
      <c r="Q27" s="795"/>
      <c r="R27" s="796"/>
      <c r="S27" s="796"/>
      <c r="T27" s="796"/>
      <c r="U27" s="797"/>
      <c r="V27" s="795"/>
      <c r="W27" s="796"/>
      <c r="X27" s="796"/>
      <c r="Y27" s="796"/>
      <c r="Z27" s="797"/>
      <c r="AA27" s="795"/>
      <c r="AB27" s="796"/>
      <c r="AC27" s="796"/>
      <c r="AD27" s="796"/>
      <c r="AE27" s="796"/>
      <c r="AF27" s="861"/>
      <c r="AG27" s="862"/>
      <c r="AH27" s="862"/>
      <c r="AI27" s="862"/>
      <c r="AJ27" s="863"/>
      <c r="AK27" s="796"/>
      <c r="AL27" s="796"/>
      <c r="AM27" s="796"/>
      <c r="AN27" s="796"/>
      <c r="AO27" s="797"/>
      <c r="AP27" s="795"/>
      <c r="AQ27" s="796"/>
      <c r="AR27" s="796"/>
      <c r="AS27" s="796"/>
      <c r="AT27" s="797"/>
      <c r="AU27" s="795"/>
      <c r="AV27" s="796"/>
      <c r="AW27" s="796"/>
      <c r="AX27" s="796"/>
      <c r="AY27" s="797"/>
      <c r="AZ27" s="795"/>
      <c r="BA27" s="796"/>
      <c r="BB27" s="796"/>
      <c r="BC27" s="796"/>
      <c r="BD27" s="797"/>
      <c r="BE27" s="795"/>
      <c r="BF27" s="796"/>
      <c r="BG27" s="796"/>
      <c r="BH27" s="796"/>
      <c r="BI27" s="805"/>
      <c r="BJ27" s="250"/>
      <c r="BK27" s="250"/>
      <c r="BL27" s="250"/>
      <c r="BM27" s="250"/>
      <c r="BN27" s="250"/>
      <c r="BO27" s="263"/>
      <c r="BP27" s="263"/>
      <c r="BQ27" s="260">
        <v>21</v>
      </c>
      <c r="BR27" s="261"/>
      <c r="BS27" s="782"/>
      <c r="BT27" s="783"/>
      <c r="BU27" s="783"/>
      <c r="BV27" s="783"/>
      <c r="BW27" s="783"/>
      <c r="BX27" s="783"/>
      <c r="BY27" s="783"/>
      <c r="BZ27" s="783"/>
      <c r="CA27" s="783"/>
      <c r="CB27" s="783"/>
      <c r="CC27" s="783"/>
      <c r="CD27" s="783"/>
      <c r="CE27" s="783"/>
      <c r="CF27" s="783"/>
      <c r="CG27" s="784"/>
      <c r="CH27" s="763"/>
      <c r="CI27" s="764"/>
      <c r="CJ27" s="764"/>
      <c r="CK27" s="764"/>
      <c r="CL27" s="765"/>
      <c r="CM27" s="763"/>
      <c r="CN27" s="764"/>
      <c r="CO27" s="764"/>
      <c r="CP27" s="764"/>
      <c r="CQ27" s="765"/>
      <c r="CR27" s="763"/>
      <c r="CS27" s="764"/>
      <c r="CT27" s="764"/>
      <c r="CU27" s="764"/>
      <c r="CV27" s="765"/>
      <c r="CW27" s="763"/>
      <c r="CX27" s="764"/>
      <c r="CY27" s="764"/>
      <c r="CZ27" s="764"/>
      <c r="DA27" s="765"/>
      <c r="DB27" s="763"/>
      <c r="DC27" s="764"/>
      <c r="DD27" s="764"/>
      <c r="DE27" s="764"/>
      <c r="DF27" s="765"/>
      <c r="DG27" s="763"/>
      <c r="DH27" s="764"/>
      <c r="DI27" s="764"/>
      <c r="DJ27" s="764"/>
      <c r="DK27" s="765"/>
      <c r="DL27" s="763"/>
      <c r="DM27" s="764"/>
      <c r="DN27" s="764"/>
      <c r="DO27" s="764"/>
      <c r="DP27" s="765"/>
      <c r="DQ27" s="763"/>
      <c r="DR27" s="764"/>
      <c r="DS27" s="764"/>
      <c r="DT27" s="764"/>
      <c r="DU27" s="765"/>
      <c r="DV27" s="830"/>
      <c r="DW27" s="831"/>
      <c r="DX27" s="831"/>
      <c r="DY27" s="831"/>
      <c r="DZ27" s="832"/>
      <c r="EA27" s="244"/>
    </row>
    <row r="28" spans="1:131" s="245" customFormat="1" ht="26.25" customHeight="1" thickTop="1" x14ac:dyDescent="0.15">
      <c r="A28" s="264">
        <v>1</v>
      </c>
      <c r="B28" s="806" t="s">
        <v>399</v>
      </c>
      <c r="C28" s="807"/>
      <c r="D28" s="807"/>
      <c r="E28" s="807"/>
      <c r="F28" s="807"/>
      <c r="G28" s="807"/>
      <c r="H28" s="807"/>
      <c r="I28" s="807"/>
      <c r="J28" s="807"/>
      <c r="K28" s="807"/>
      <c r="L28" s="807"/>
      <c r="M28" s="807"/>
      <c r="N28" s="807"/>
      <c r="O28" s="807"/>
      <c r="P28" s="808"/>
      <c r="Q28" s="869">
        <v>5343</v>
      </c>
      <c r="R28" s="870"/>
      <c r="S28" s="870"/>
      <c r="T28" s="870"/>
      <c r="U28" s="870"/>
      <c r="V28" s="870">
        <v>5257</v>
      </c>
      <c r="W28" s="870"/>
      <c r="X28" s="870"/>
      <c r="Y28" s="870"/>
      <c r="Z28" s="870"/>
      <c r="AA28" s="870">
        <v>87</v>
      </c>
      <c r="AB28" s="870"/>
      <c r="AC28" s="870"/>
      <c r="AD28" s="870"/>
      <c r="AE28" s="871"/>
      <c r="AF28" s="872">
        <v>87</v>
      </c>
      <c r="AG28" s="870"/>
      <c r="AH28" s="870"/>
      <c r="AI28" s="870"/>
      <c r="AJ28" s="873"/>
      <c r="AK28" s="874">
        <v>336</v>
      </c>
      <c r="AL28" s="875"/>
      <c r="AM28" s="875"/>
      <c r="AN28" s="875"/>
      <c r="AO28" s="875"/>
      <c r="AP28" s="864" t="s">
        <v>513</v>
      </c>
      <c r="AQ28" s="865"/>
      <c r="AR28" s="865"/>
      <c r="AS28" s="865"/>
      <c r="AT28" s="866"/>
      <c r="AU28" s="864" t="s">
        <v>513</v>
      </c>
      <c r="AV28" s="865"/>
      <c r="AW28" s="865"/>
      <c r="AX28" s="865"/>
      <c r="AY28" s="866"/>
      <c r="AZ28" s="864" t="s">
        <v>513</v>
      </c>
      <c r="BA28" s="865"/>
      <c r="BB28" s="865"/>
      <c r="BC28" s="865"/>
      <c r="BD28" s="866"/>
      <c r="BE28" s="867"/>
      <c r="BF28" s="867"/>
      <c r="BG28" s="867"/>
      <c r="BH28" s="867"/>
      <c r="BI28" s="868"/>
      <c r="BJ28" s="250"/>
      <c r="BK28" s="250"/>
      <c r="BL28" s="250"/>
      <c r="BM28" s="250"/>
      <c r="BN28" s="250"/>
      <c r="BO28" s="263"/>
      <c r="BP28" s="263"/>
      <c r="BQ28" s="260">
        <v>22</v>
      </c>
      <c r="BR28" s="261"/>
      <c r="BS28" s="782"/>
      <c r="BT28" s="783"/>
      <c r="BU28" s="783"/>
      <c r="BV28" s="783"/>
      <c r="BW28" s="783"/>
      <c r="BX28" s="783"/>
      <c r="BY28" s="783"/>
      <c r="BZ28" s="783"/>
      <c r="CA28" s="783"/>
      <c r="CB28" s="783"/>
      <c r="CC28" s="783"/>
      <c r="CD28" s="783"/>
      <c r="CE28" s="783"/>
      <c r="CF28" s="783"/>
      <c r="CG28" s="784"/>
      <c r="CH28" s="763"/>
      <c r="CI28" s="764"/>
      <c r="CJ28" s="764"/>
      <c r="CK28" s="764"/>
      <c r="CL28" s="765"/>
      <c r="CM28" s="763"/>
      <c r="CN28" s="764"/>
      <c r="CO28" s="764"/>
      <c r="CP28" s="764"/>
      <c r="CQ28" s="765"/>
      <c r="CR28" s="763"/>
      <c r="CS28" s="764"/>
      <c r="CT28" s="764"/>
      <c r="CU28" s="764"/>
      <c r="CV28" s="765"/>
      <c r="CW28" s="763"/>
      <c r="CX28" s="764"/>
      <c r="CY28" s="764"/>
      <c r="CZ28" s="764"/>
      <c r="DA28" s="765"/>
      <c r="DB28" s="763"/>
      <c r="DC28" s="764"/>
      <c r="DD28" s="764"/>
      <c r="DE28" s="764"/>
      <c r="DF28" s="765"/>
      <c r="DG28" s="763"/>
      <c r="DH28" s="764"/>
      <c r="DI28" s="764"/>
      <c r="DJ28" s="764"/>
      <c r="DK28" s="765"/>
      <c r="DL28" s="763"/>
      <c r="DM28" s="764"/>
      <c r="DN28" s="764"/>
      <c r="DO28" s="764"/>
      <c r="DP28" s="765"/>
      <c r="DQ28" s="763"/>
      <c r="DR28" s="764"/>
      <c r="DS28" s="764"/>
      <c r="DT28" s="764"/>
      <c r="DU28" s="765"/>
      <c r="DV28" s="830"/>
      <c r="DW28" s="831"/>
      <c r="DX28" s="831"/>
      <c r="DY28" s="831"/>
      <c r="DZ28" s="832"/>
      <c r="EA28" s="244"/>
    </row>
    <row r="29" spans="1:131" s="245" customFormat="1" ht="26.25" customHeight="1" x14ac:dyDescent="0.15">
      <c r="A29" s="264">
        <v>2</v>
      </c>
      <c r="B29" s="778" t="s">
        <v>400</v>
      </c>
      <c r="C29" s="779"/>
      <c r="D29" s="779"/>
      <c r="E29" s="779"/>
      <c r="F29" s="779"/>
      <c r="G29" s="779"/>
      <c r="H29" s="779"/>
      <c r="I29" s="779"/>
      <c r="J29" s="779"/>
      <c r="K29" s="779"/>
      <c r="L29" s="779"/>
      <c r="M29" s="779"/>
      <c r="N29" s="779"/>
      <c r="O29" s="779"/>
      <c r="P29" s="780"/>
      <c r="Q29" s="781">
        <v>325</v>
      </c>
      <c r="R29" s="769"/>
      <c r="S29" s="769"/>
      <c r="T29" s="769"/>
      <c r="U29" s="769"/>
      <c r="V29" s="769">
        <v>319</v>
      </c>
      <c r="W29" s="769"/>
      <c r="X29" s="769"/>
      <c r="Y29" s="769"/>
      <c r="Z29" s="769"/>
      <c r="AA29" s="769">
        <v>63</v>
      </c>
      <c r="AB29" s="769"/>
      <c r="AC29" s="769"/>
      <c r="AD29" s="769"/>
      <c r="AE29" s="770"/>
      <c r="AF29" s="771">
        <v>6</v>
      </c>
      <c r="AG29" s="772"/>
      <c r="AH29" s="772"/>
      <c r="AI29" s="772"/>
      <c r="AJ29" s="773"/>
      <c r="AK29" s="878">
        <v>135</v>
      </c>
      <c r="AL29" s="879"/>
      <c r="AM29" s="879"/>
      <c r="AN29" s="879"/>
      <c r="AO29" s="879"/>
      <c r="AP29" s="879">
        <v>185</v>
      </c>
      <c r="AQ29" s="879"/>
      <c r="AR29" s="879"/>
      <c r="AS29" s="879"/>
      <c r="AT29" s="879"/>
      <c r="AU29" s="879">
        <v>67</v>
      </c>
      <c r="AV29" s="879"/>
      <c r="AW29" s="879"/>
      <c r="AX29" s="879"/>
      <c r="AY29" s="879"/>
      <c r="AZ29" s="880" t="s">
        <v>513</v>
      </c>
      <c r="BA29" s="880"/>
      <c r="BB29" s="880"/>
      <c r="BC29" s="880"/>
      <c r="BD29" s="880"/>
      <c r="BE29" s="876"/>
      <c r="BF29" s="876"/>
      <c r="BG29" s="876"/>
      <c r="BH29" s="876"/>
      <c r="BI29" s="877"/>
      <c r="BJ29" s="250"/>
      <c r="BK29" s="250"/>
      <c r="BL29" s="250"/>
      <c r="BM29" s="250"/>
      <c r="BN29" s="250"/>
      <c r="BO29" s="263"/>
      <c r="BP29" s="263"/>
      <c r="BQ29" s="260">
        <v>23</v>
      </c>
      <c r="BR29" s="261"/>
      <c r="BS29" s="782"/>
      <c r="BT29" s="783"/>
      <c r="BU29" s="783"/>
      <c r="BV29" s="783"/>
      <c r="BW29" s="783"/>
      <c r="BX29" s="783"/>
      <c r="BY29" s="783"/>
      <c r="BZ29" s="783"/>
      <c r="CA29" s="783"/>
      <c r="CB29" s="783"/>
      <c r="CC29" s="783"/>
      <c r="CD29" s="783"/>
      <c r="CE29" s="783"/>
      <c r="CF29" s="783"/>
      <c r="CG29" s="784"/>
      <c r="CH29" s="763"/>
      <c r="CI29" s="764"/>
      <c r="CJ29" s="764"/>
      <c r="CK29" s="764"/>
      <c r="CL29" s="765"/>
      <c r="CM29" s="763"/>
      <c r="CN29" s="764"/>
      <c r="CO29" s="764"/>
      <c r="CP29" s="764"/>
      <c r="CQ29" s="765"/>
      <c r="CR29" s="763"/>
      <c r="CS29" s="764"/>
      <c r="CT29" s="764"/>
      <c r="CU29" s="764"/>
      <c r="CV29" s="765"/>
      <c r="CW29" s="763"/>
      <c r="CX29" s="764"/>
      <c r="CY29" s="764"/>
      <c r="CZ29" s="764"/>
      <c r="DA29" s="765"/>
      <c r="DB29" s="763"/>
      <c r="DC29" s="764"/>
      <c r="DD29" s="764"/>
      <c r="DE29" s="764"/>
      <c r="DF29" s="765"/>
      <c r="DG29" s="763"/>
      <c r="DH29" s="764"/>
      <c r="DI29" s="764"/>
      <c r="DJ29" s="764"/>
      <c r="DK29" s="765"/>
      <c r="DL29" s="763"/>
      <c r="DM29" s="764"/>
      <c r="DN29" s="764"/>
      <c r="DO29" s="764"/>
      <c r="DP29" s="765"/>
      <c r="DQ29" s="763"/>
      <c r="DR29" s="764"/>
      <c r="DS29" s="764"/>
      <c r="DT29" s="764"/>
      <c r="DU29" s="765"/>
      <c r="DV29" s="830"/>
      <c r="DW29" s="831"/>
      <c r="DX29" s="831"/>
      <c r="DY29" s="831"/>
      <c r="DZ29" s="832"/>
      <c r="EA29" s="244"/>
    </row>
    <row r="30" spans="1:131" s="245" customFormat="1" ht="26.25" customHeight="1" x14ac:dyDescent="0.15">
      <c r="A30" s="264">
        <v>3</v>
      </c>
      <c r="B30" s="778" t="s">
        <v>401</v>
      </c>
      <c r="C30" s="779"/>
      <c r="D30" s="779"/>
      <c r="E30" s="779"/>
      <c r="F30" s="779"/>
      <c r="G30" s="779"/>
      <c r="H30" s="779"/>
      <c r="I30" s="779"/>
      <c r="J30" s="779"/>
      <c r="K30" s="779"/>
      <c r="L30" s="779"/>
      <c r="M30" s="779"/>
      <c r="N30" s="779"/>
      <c r="O30" s="779"/>
      <c r="P30" s="780"/>
      <c r="Q30" s="781">
        <v>1589</v>
      </c>
      <c r="R30" s="769"/>
      <c r="S30" s="769"/>
      <c r="T30" s="769"/>
      <c r="U30" s="769"/>
      <c r="V30" s="769">
        <v>1588</v>
      </c>
      <c r="W30" s="769"/>
      <c r="X30" s="769"/>
      <c r="Y30" s="769"/>
      <c r="Z30" s="769"/>
      <c r="AA30" s="769">
        <v>1</v>
      </c>
      <c r="AB30" s="769"/>
      <c r="AC30" s="769"/>
      <c r="AD30" s="769"/>
      <c r="AE30" s="770"/>
      <c r="AF30" s="771">
        <v>1</v>
      </c>
      <c r="AG30" s="772"/>
      <c r="AH30" s="772"/>
      <c r="AI30" s="772"/>
      <c r="AJ30" s="773"/>
      <c r="AK30" s="878">
        <v>917</v>
      </c>
      <c r="AL30" s="879"/>
      <c r="AM30" s="879"/>
      <c r="AN30" s="879"/>
      <c r="AO30" s="879"/>
      <c r="AP30" s="864" t="s">
        <v>513</v>
      </c>
      <c r="AQ30" s="865"/>
      <c r="AR30" s="865"/>
      <c r="AS30" s="865"/>
      <c r="AT30" s="866"/>
      <c r="AU30" s="864" t="s">
        <v>513</v>
      </c>
      <c r="AV30" s="865"/>
      <c r="AW30" s="865"/>
      <c r="AX30" s="865"/>
      <c r="AY30" s="866"/>
      <c r="AZ30" s="864" t="s">
        <v>513</v>
      </c>
      <c r="BA30" s="865"/>
      <c r="BB30" s="865"/>
      <c r="BC30" s="865"/>
      <c r="BD30" s="866"/>
      <c r="BE30" s="876"/>
      <c r="BF30" s="876"/>
      <c r="BG30" s="876"/>
      <c r="BH30" s="876"/>
      <c r="BI30" s="877"/>
      <c r="BJ30" s="250"/>
      <c r="BK30" s="250"/>
      <c r="BL30" s="250"/>
      <c r="BM30" s="250"/>
      <c r="BN30" s="250"/>
      <c r="BO30" s="263"/>
      <c r="BP30" s="263"/>
      <c r="BQ30" s="260">
        <v>24</v>
      </c>
      <c r="BR30" s="261"/>
      <c r="BS30" s="782"/>
      <c r="BT30" s="783"/>
      <c r="BU30" s="783"/>
      <c r="BV30" s="783"/>
      <c r="BW30" s="783"/>
      <c r="BX30" s="783"/>
      <c r="BY30" s="783"/>
      <c r="BZ30" s="783"/>
      <c r="CA30" s="783"/>
      <c r="CB30" s="783"/>
      <c r="CC30" s="783"/>
      <c r="CD30" s="783"/>
      <c r="CE30" s="783"/>
      <c r="CF30" s="783"/>
      <c r="CG30" s="784"/>
      <c r="CH30" s="763"/>
      <c r="CI30" s="764"/>
      <c r="CJ30" s="764"/>
      <c r="CK30" s="764"/>
      <c r="CL30" s="765"/>
      <c r="CM30" s="763"/>
      <c r="CN30" s="764"/>
      <c r="CO30" s="764"/>
      <c r="CP30" s="764"/>
      <c r="CQ30" s="765"/>
      <c r="CR30" s="763"/>
      <c r="CS30" s="764"/>
      <c r="CT30" s="764"/>
      <c r="CU30" s="764"/>
      <c r="CV30" s="765"/>
      <c r="CW30" s="763"/>
      <c r="CX30" s="764"/>
      <c r="CY30" s="764"/>
      <c r="CZ30" s="764"/>
      <c r="DA30" s="765"/>
      <c r="DB30" s="763"/>
      <c r="DC30" s="764"/>
      <c r="DD30" s="764"/>
      <c r="DE30" s="764"/>
      <c r="DF30" s="765"/>
      <c r="DG30" s="763"/>
      <c r="DH30" s="764"/>
      <c r="DI30" s="764"/>
      <c r="DJ30" s="764"/>
      <c r="DK30" s="765"/>
      <c r="DL30" s="763"/>
      <c r="DM30" s="764"/>
      <c r="DN30" s="764"/>
      <c r="DO30" s="764"/>
      <c r="DP30" s="765"/>
      <c r="DQ30" s="763"/>
      <c r="DR30" s="764"/>
      <c r="DS30" s="764"/>
      <c r="DT30" s="764"/>
      <c r="DU30" s="765"/>
      <c r="DV30" s="830"/>
      <c r="DW30" s="831"/>
      <c r="DX30" s="831"/>
      <c r="DY30" s="831"/>
      <c r="DZ30" s="832"/>
      <c r="EA30" s="244"/>
    </row>
    <row r="31" spans="1:131" s="245" customFormat="1" ht="26.25" customHeight="1" x14ac:dyDescent="0.15">
      <c r="A31" s="264">
        <v>4</v>
      </c>
      <c r="B31" s="778" t="s">
        <v>402</v>
      </c>
      <c r="C31" s="779"/>
      <c r="D31" s="779"/>
      <c r="E31" s="779"/>
      <c r="F31" s="779"/>
      <c r="G31" s="779"/>
      <c r="H31" s="779"/>
      <c r="I31" s="779"/>
      <c r="J31" s="779"/>
      <c r="K31" s="779"/>
      <c r="L31" s="779"/>
      <c r="M31" s="779"/>
      <c r="N31" s="779"/>
      <c r="O31" s="779"/>
      <c r="P31" s="780"/>
      <c r="Q31" s="781">
        <v>232</v>
      </c>
      <c r="R31" s="769"/>
      <c r="S31" s="769"/>
      <c r="T31" s="769"/>
      <c r="U31" s="769"/>
      <c r="V31" s="769">
        <v>207</v>
      </c>
      <c r="W31" s="769"/>
      <c r="X31" s="769"/>
      <c r="Y31" s="769"/>
      <c r="Z31" s="769"/>
      <c r="AA31" s="769">
        <v>25</v>
      </c>
      <c r="AB31" s="769"/>
      <c r="AC31" s="769"/>
      <c r="AD31" s="769"/>
      <c r="AE31" s="770"/>
      <c r="AF31" s="771">
        <v>25</v>
      </c>
      <c r="AG31" s="772"/>
      <c r="AH31" s="772"/>
      <c r="AI31" s="772"/>
      <c r="AJ31" s="773"/>
      <c r="AK31" s="878">
        <v>119</v>
      </c>
      <c r="AL31" s="879"/>
      <c r="AM31" s="879"/>
      <c r="AN31" s="879"/>
      <c r="AO31" s="879"/>
      <c r="AP31" s="879">
        <v>72</v>
      </c>
      <c r="AQ31" s="879"/>
      <c r="AR31" s="879"/>
      <c r="AS31" s="879"/>
      <c r="AT31" s="879"/>
      <c r="AU31" s="879">
        <v>35</v>
      </c>
      <c r="AV31" s="879"/>
      <c r="AW31" s="879"/>
      <c r="AX31" s="879"/>
      <c r="AY31" s="879"/>
      <c r="AZ31" s="864" t="s">
        <v>513</v>
      </c>
      <c r="BA31" s="865"/>
      <c r="BB31" s="865"/>
      <c r="BC31" s="865"/>
      <c r="BD31" s="866"/>
      <c r="BE31" s="876"/>
      <c r="BF31" s="876"/>
      <c r="BG31" s="876"/>
      <c r="BH31" s="876"/>
      <c r="BI31" s="877"/>
      <c r="BJ31" s="250"/>
      <c r="BK31" s="250"/>
      <c r="BL31" s="250"/>
      <c r="BM31" s="250"/>
      <c r="BN31" s="250"/>
      <c r="BO31" s="263"/>
      <c r="BP31" s="263"/>
      <c r="BQ31" s="260">
        <v>25</v>
      </c>
      <c r="BR31" s="261"/>
      <c r="BS31" s="782"/>
      <c r="BT31" s="783"/>
      <c r="BU31" s="783"/>
      <c r="BV31" s="783"/>
      <c r="BW31" s="783"/>
      <c r="BX31" s="783"/>
      <c r="BY31" s="783"/>
      <c r="BZ31" s="783"/>
      <c r="CA31" s="783"/>
      <c r="CB31" s="783"/>
      <c r="CC31" s="783"/>
      <c r="CD31" s="783"/>
      <c r="CE31" s="783"/>
      <c r="CF31" s="783"/>
      <c r="CG31" s="784"/>
      <c r="CH31" s="763"/>
      <c r="CI31" s="764"/>
      <c r="CJ31" s="764"/>
      <c r="CK31" s="764"/>
      <c r="CL31" s="765"/>
      <c r="CM31" s="763"/>
      <c r="CN31" s="764"/>
      <c r="CO31" s="764"/>
      <c r="CP31" s="764"/>
      <c r="CQ31" s="765"/>
      <c r="CR31" s="763"/>
      <c r="CS31" s="764"/>
      <c r="CT31" s="764"/>
      <c r="CU31" s="764"/>
      <c r="CV31" s="765"/>
      <c r="CW31" s="763"/>
      <c r="CX31" s="764"/>
      <c r="CY31" s="764"/>
      <c r="CZ31" s="764"/>
      <c r="DA31" s="765"/>
      <c r="DB31" s="763"/>
      <c r="DC31" s="764"/>
      <c r="DD31" s="764"/>
      <c r="DE31" s="764"/>
      <c r="DF31" s="765"/>
      <c r="DG31" s="763"/>
      <c r="DH31" s="764"/>
      <c r="DI31" s="764"/>
      <c r="DJ31" s="764"/>
      <c r="DK31" s="765"/>
      <c r="DL31" s="763"/>
      <c r="DM31" s="764"/>
      <c r="DN31" s="764"/>
      <c r="DO31" s="764"/>
      <c r="DP31" s="765"/>
      <c r="DQ31" s="763"/>
      <c r="DR31" s="764"/>
      <c r="DS31" s="764"/>
      <c r="DT31" s="764"/>
      <c r="DU31" s="765"/>
      <c r="DV31" s="830"/>
      <c r="DW31" s="831"/>
      <c r="DX31" s="831"/>
      <c r="DY31" s="831"/>
      <c r="DZ31" s="832"/>
      <c r="EA31" s="244"/>
    </row>
    <row r="32" spans="1:131" s="245" customFormat="1" ht="26.25" customHeight="1" x14ac:dyDescent="0.15">
      <c r="A32" s="264">
        <v>5</v>
      </c>
      <c r="B32" s="778" t="s">
        <v>403</v>
      </c>
      <c r="C32" s="779"/>
      <c r="D32" s="779"/>
      <c r="E32" s="779"/>
      <c r="F32" s="779"/>
      <c r="G32" s="779"/>
      <c r="H32" s="779"/>
      <c r="I32" s="779"/>
      <c r="J32" s="779"/>
      <c r="K32" s="779"/>
      <c r="L32" s="779"/>
      <c r="M32" s="779"/>
      <c r="N32" s="779"/>
      <c r="O32" s="779"/>
      <c r="P32" s="780"/>
      <c r="Q32" s="781">
        <v>230</v>
      </c>
      <c r="R32" s="769"/>
      <c r="S32" s="769"/>
      <c r="T32" s="769"/>
      <c r="U32" s="769"/>
      <c r="V32" s="769">
        <v>216</v>
      </c>
      <c r="W32" s="769"/>
      <c r="X32" s="769"/>
      <c r="Y32" s="769"/>
      <c r="Z32" s="769"/>
      <c r="AA32" s="769">
        <v>14</v>
      </c>
      <c r="AB32" s="769"/>
      <c r="AC32" s="769"/>
      <c r="AD32" s="769"/>
      <c r="AE32" s="770"/>
      <c r="AF32" s="771">
        <v>14</v>
      </c>
      <c r="AG32" s="772"/>
      <c r="AH32" s="772"/>
      <c r="AI32" s="772"/>
      <c r="AJ32" s="773"/>
      <c r="AK32" s="864" t="s">
        <v>513</v>
      </c>
      <c r="AL32" s="865"/>
      <c r="AM32" s="865"/>
      <c r="AN32" s="865"/>
      <c r="AO32" s="866"/>
      <c r="AP32" s="879">
        <v>26</v>
      </c>
      <c r="AQ32" s="879"/>
      <c r="AR32" s="879"/>
      <c r="AS32" s="879"/>
      <c r="AT32" s="879"/>
      <c r="AU32" s="864" t="s">
        <v>513</v>
      </c>
      <c r="AV32" s="865"/>
      <c r="AW32" s="865"/>
      <c r="AX32" s="865"/>
      <c r="AY32" s="866"/>
      <c r="AZ32" s="864" t="s">
        <v>513</v>
      </c>
      <c r="BA32" s="865"/>
      <c r="BB32" s="865"/>
      <c r="BC32" s="865"/>
      <c r="BD32" s="866"/>
      <c r="BE32" s="876"/>
      <c r="BF32" s="876"/>
      <c r="BG32" s="876"/>
      <c r="BH32" s="876"/>
      <c r="BI32" s="877"/>
      <c r="BJ32" s="250"/>
      <c r="BK32" s="250"/>
      <c r="BL32" s="250"/>
      <c r="BM32" s="250"/>
      <c r="BN32" s="250"/>
      <c r="BO32" s="263"/>
      <c r="BP32" s="263"/>
      <c r="BQ32" s="260">
        <v>26</v>
      </c>
      <c r="BR32" s="261"/>
      <c r="BS32" s="782"/>
      <c r="BT32" s="783"/>
      <c r="BU32" s="783"/>
      <c r="BV32" s="783"/>
      <c r="BW32" s="783"/>
      <c r="BX32" s="783"/>
      <c r="BY32" s="783"/>
      <c r="BZ32" s="783"/>
      <c r="CA32" s="783"/>
      <c r="CB32" s="783"/>
      <c r="CC32" s="783"/>
      <c r="CD32" s="783"/>
      <c r="CE32" s="783"/>
      <c r="CF32" s="783"/>
      <c r="CG32" s="784"/>
      <c r="CH32" s="763"/>
      <c r="CI32" s="764"/>
      <c r="CJ32" s="764"/>
      <c r="CK32" s="764"/>
      <c r="CL32" s="765"/>
      <c r="CM32" s="763"/>
      <c r="CN32" s="764"/>
      <c r="CO32" s="764"/>
      <c r="CP32" s="764"/>
      <c r="CQ32" s="765"/>
      <c r="CR32" s="763"/>
      <c r="CS32" s="764"/>
      <c r="CT32" s="764"/>
      <c r="CU32" s="764"/>
      <c r="CV32" s="765"/>
      <c r="CW32" s="763"/>
      <c r="CX32" s="764"/>
      <c r="CY32" s="764"/>
      <c r="CZ32" s="764"/>
      <c r="DA32" s="765"/>
      <c r="DB32" s="763"/>
      <c r="DC32" s="764"/>
      <c r="DD32" s="764"/>
      <c r="DE32" s="764"/>
      <c r="DF32" s="765"/>
      <c r="DG32" s="763"/>
      <c r="DH32" s="764"/>
      <c r="DI32" s="764"/>
      <c r="DJ32" s="764"/>
      <c r="DK32" s="765"/>
      <c r="DL32" s="763"/>
      <c r="DM32" s="764"/>
      <c r="DN32" s="764"/>
      <c r="DO32" s="764"/>
      <c r="DP32" s="765"/>
      <c r="DQ32" s="763"/>
      <c r="DR32" s="764"/>
      <c r="DS32" s="764"/>
      <c r="DT32" s="764"/>
      <c r="DU32" s="765"/>
      <c r="DV32" s="830"/>
      <c r="DW32" s="831"/>
      <c r="DX32" s="831"/>
      <c r="DY32" s="831"/>
      <c r="DZ32" s="832"/>
      <c r="EA32" s="244"/>
    </row>
    <row r="33" spans="1:131" s="245" customFormat="1" ht="26.25" customHeight="1" x14ac:dyDescent="0.15">
      <c r="A33" s="264">
        <v>6</v>
      </c>
      <c r="B33" s="778" t="s">
        <v>404</v>
      </c>
      <c r="C33" s="779"/>
      <c r="D33" s="779"/>
      <c r="E33" s="779"/>
      <c r="F33" s="779"/>
      <c r="G33" s="779"/>
      <c r="H33" s="779"/>
      <c r="I33" s="779"/>
      <c r="J33" s="779"/>
      <c r="K33" s="779"/>
      <c r="L33" s="779"/>
      <c r="M33" s="779"/>
      <c r="N33" s="779"/>
      <c r="O33" s="779"/>
      <c r="P33" s="780"/>
      <c r="Q33" s="781">
        <v>6453</v>
      </c>
      <c r="R33" s="769"/>
      <c r="S33" s="769"/>
      <c r="T33" s="769"/>
      <c r="U33" s="769"/>
      <c r="V33" s="769">
        <v>6300</v>
      </c>
      <c r="W33" s="769"/>
      <c r="X33" s="769"/>
      <c r="Y33" s="769"/>
      <c r="Z33" s="769"/>
      <c r="AA33" s="769">
        <v>153</v>
      </c>
      <c r="AB33" s="769"/>
      <c r="AC33" s="769"/>
      <c r="AD33" s="769"/>
      <c r="AE33" s="770"/>
      <c r="AF33" s="771">
        <v>2340</v>
      </c>
      <c r="AG33" s="772"/>
      <c r="AH33" s="772"/>
      <c r="AI33" s="772"/>
      <c r="AJ33" s="773"/>
      <c r="AK33" s="878">
        <v>911</v>
      </c>
      <c r="AL33" s="879"/>
      <c r="AM33" s="879"/>
      <c r="AN33" s="879"/>
      <c r="AO33" s="879"/>
      <c r="AP33" s="879">
        <v>6614</v>
      </c>
      <c r="AQ33" s="879"/>
      <c r="AR33" s="879"/>
      <c r="AS33" s="879"/>
      <c r="AT33" s="879"/>
      <c r="AU33" s="879">
        <v>4167</v>
      </c>
      <c r="AV33" s="879"/>
      <c r="AW33" s="879"/>
      <c r="AX33" s="879"/>
      <c r="AY33" s="879"/>
      <c r="AZ33" s="864">
        <v>0</v>
      </c>
      <c r="BA33" s="865"/>
      <c r="BB33" s="865"/>
      <c r="BC33" s="865"/>
      <c r="BD33" s="866"/>
      <c r="BE33" s="876" t="s">
        <v>405</v>
      </c>
      <c r="BF33" s="876"/>
      <c r="BG33" s="876"/>
      <c r="BH33" s="876"/>
      <c r="BI33" s="877"/>
      <c r="BJ33" s="250"/>
      <c r="BK33" s="250"/>
      <c r="BL33" s="250"/>
      <c r="BM33" s="250"/>
      <c r="BN33" s="250"/>
      <c r="BO33" s="263"/>
      <c r="BP33" s="263"/>
      <c r="BQ33" s="260">
        <v>27</v>
      </c>
      <c r="BR33" s="261"/>
      <c r="BS33" s="782"/>
      <c r="BT33" s="783"/>
      <c r="BU33" s="783"/>
      <c r="BV33" s="783"/>
      <c r="BW33" s="783"/>
      <c r="BX33" s="783"/>
      <c r="BY33" s="783"/>
      <c r="BZ33" s="783"/>
      <c r="CA33" s="783"/>
      <c r="CB33" s="783"/>
      <c r="CC33" s="783"/>
      <c r="CD33" s="783"/>
      <c r="CE33" s="783"/>
      <c r="CF33" s="783"/>
      <c r="CG33" s="784"/>
      <c r="CH33" s="763"/>
      <c r="CI33" s="764"/>
      <c r="CJ33" s="764"/>
      <c r="CK33" s="764"/>
      <c r="CL33" s="765"/>
      <c r="CM33" s="763"/>
      <c r="CN33" s="764"/>
      <c r="CO33" s="764"/>
      <c r="CP33" s="764"/>
      <c r="CQ33" s="765"/>
      <c r="CR33" s="763"/>
      <c r="CS33" s="764"/>
      <c r="CT33" s="764"/>
      <c r="CU33" s="764"/>
      <c r="CV33" s="765"/>
      <c r="CW33" s="763"/>
      <c r="CX33" s="764"/>
      <c r="CY33" s="764"/>
      <c r="CZ33" s="764"/>
      <c r="DA33" s="765"/>
      <c r="DB33" s="763"/>
      <c r="DC33" s="764"/>
      <c r="DD33" s="764"/>
      <c r="DE33" s="764"/>
      <c r="DF33" s="765"/>
      <c r="DG33" s="763"/>
      <c r="DH33" s="764"/>
      <c r="DI33" s="764"/>
      <c r="DJ33" s="764"/>
      <c r="DK33" s="765"/>
      <c r="DL33" s="763"/>
      <c r="DM33" s="764"/>
      <c r="DN33" s="764"/>
      <c r="DO33" s="764"/>
      <c r="DP33" s="765"/>
      <c r="DQ33" s="763"/>
      <c r="DR33" s="764"/>
      <c r="DS33" s="764"/>
      <c r="DT33" s="764"/>
      <c r="DU33" s="765"/>
      <c r="DV33" s="830"/>
      <c r="DW33" s="831"/>
      <c r="DX33" s="831"/>
      <c r="DY33" s="831"/>
      <c r="DZ33" s="832"/>
      <c r="EA33" s="244"/>
    </row>
    <row r="34" spans="1:131" s="245" customFormat="1" ht="26.25" customHeight="1" x14ac:dyDescent="0.15">
      <c r="A34" s="264">
        <v>7</v>
      </c>
      <c r="B34" s="778" t="s">
        <v>406</v>
      </c>
      <c r="C34" s="779"/>
      <c r="D34" s="779"/>
      <c r="E34" s="779"/>
      <c r="F34" s="779"/>
      <c r="G34" s="779"/>
      <c r="H34" s="779"/>
      <c r="I34" s="779"/>
      <c r="J34" s="779"/>
      <c r="K34" s="779"/>
      <c r="L34" s="779"/>
      <c r="M34" s="779"/>
      <c r="N34" s="779"/>
      <c r="O34" s="779"/>
      <c r="P34" s="780"/>
      <c r="Q34" s="781">
        <v>1128</v>
      </c>
      <c r="R34" s="769"/>
      <c r="S34" s="769"/>
      <c r="T34" s="769"/>
      <c r="U34" s="769"/>
      <c r="V34" s="769">
        <v>1185</v>
      </c>
      <c r="W34" s="769"/>
      <c r="X34" s="769"/>
      <c r="Y34" s="769"/>
      <c r="Z34" s="769"/>
      <c r="AA34" s="769">
        <v>-57</v>
      </c>
      <c r="AB34" s="769"/>
      <c r="AC34" s="769"/>
      <c r="AD34" s="769"/>
      <c r="AE34" s="770"/>
      <c r="AF34" s="771">
        <v>1783</v>
      </c>
      <c r="AG34" s="772"/>
      <c r="AH34" s="772"/>
      <c r="AI34" s="772"/>
      <c r="AJ34" s="773"/>
      <c r="AK34" s="878">
        <v>153</v>
      </c>
      <c r="AL34" s="879"/>
      <c r="AM34" s="879"/>
      <c r="AN34" s="879"/>
      <c r="AO34" s="879"/>
      <c r="AP34" s="879">
        <v>4188</v>
      </c>
      <c r="AQ34" s="879"/>
      <c r="AR34" s="879"/>
      <c r="AS34" s="879"/>
      <c r="AT34" s="879"/>
      <c r="AU34" s="879">
        <v>1123</v>
      </c>
      <c r="AV34" s="879"/>
      <c r="AW34" s="879"/>
      <c r="AX34" s="879"/>
      <c r="AY34" s="879"/>
      <c r="AZ34" s="864">
        <v>0</v>
      </c>
      <c r="BA34" s="865"/>
      <c r="BB34" s="865"/>
      <c r="BC34" s="865"/>
      <c r="BD34" s="866"/>
      <c r="BE34" s="876" t="s">
        <v>405</v>
      </c>
      <c r="BF34" s="876"/>
      <c r="BG34" s="876"/>
      <c r="BH34" s="876"/>
      <c r="BI34" s="877"/>
      <c r="BJ34" s="250"/>
      <c r="BK34" s="250"/>
      <c r="BL34" s="250"/>
      <c r="BM34" s="250"/>
      <c r="BN34" s="250"/>
      <c r="BO34" s="263"/>
      <c r="BP34" s="263"/>
      <c r="BQ34" s="260">
        <v>28</v>
      </c>
      <c r="BR34" s="261"/>
      <c r="BS34" s="782"/>
      <c r="BT34" s="783"/>
      <c r="BU34" s="783"/>
      <c r="BV34" s="783"/>
      <c r="BW34" s="783"/>
      <c r="BX34" s="783"/>
      <c r="BY34" s="783"/>
      <c r="BZ34" s="783"/>
      <c r="CA34" s="783"/>
      <c r="CB34" s="783"/>
      <c r="CC34" s="783"/>
      <c r="CD34" s="783"/>
      <c r="CE34" s="783"/>
      <c r="CF34" s="783"/>
      <c r="CG34" s="784"/>
      <c r="CH34" s="763"/>
      <c r="CI34" s="764"/>
      <c r="CJ34" s="764"/>
      <c r="CK34" s="764"/>
      <c r="CL34" s="765"/>
      <c r="CM34" s="763"/>
      <c r="CN34" s="764"/>
      <c r="CO34" s="764"/>
      <c r="CP34" s="764"/>
      <c r="CQ34" s="765"/>
      <c r="CR34" s="763"/>
      <c r="CS34" s="764"/>
      <c r="CT34" s="764"/>
      <c r="CU34" s="764"/>
      <c r="CV34" s="765"/>
      <c r="CW34" s="763"/>
      <c r="CX34" s="764"/>
      <c r="CY34" s="764"/>
      <c r="CZ34" s="764"/>
      <c r="DA34" s="765"/>
      <c r="DB34" s="763"/>
      <c r="DC34" s="764"/>
      <c r="DD34" s="764"/>
      <c r="DE34" s="764"/>
      <c r="DF34" s="765"/>
      <c r="DG34" s="763"/>
      <c r="DH34" s="764"/>
      <c r="DI34" s="764"/>
      <c r="DJ34" s="764"/>
      <c r="DK34" s="765"/>
      <c r="DL34" s="763"/>
      <c r="DM34" s="764"/>
      <c r="DN34" s="764"/>
      <c r="DO34" s="764"/>
      <c r="DP34" s="765"/>
      <c r="DQ34" s="763"/>
      <c r="DR34" s="764"/>
      <c r="DS34" s="764"/>
      <c r="DT34" s="764"/>
      <c r="DU34" s="765"/>
      <c r="DV34" s="830"/>
      <c r="DW34" s="831"/>
      <c r="DX34" s="831"/>
      <c r="DY34" s="831"/>
      <c r="DZ34" s="832"/>
      <c r="EA34" s="244"/>
    </row>
    <row r="35" spans="1:131" s="245" customFormat="1" ht="26.25" customHeight="1" x14ac:dyDescent="0.15">
      <c r="A35" s="264">
        <v>8</v>
      </c>
      <c r="B35" s="778" t="s">
        <v>407</v>
      </c>
      <c r="C35" s="779"/>
      <c r="D35" s="779"/>
      <c r="E35" s="779"/>
      <c r="F35" s="779"/>
      <c r="G35" s="779"/>
      <c r="H35" s="779"/>
      <c r="I35" s="779"/>
      <c r="J35" s="779"/>
      <c r="K35" s="779"/>
      <c r="L35" s="779"/>
      <c r="M35" s="779"/>
      <c r="N35" s="779"/>
      <c r="O35" s="779"/>
      <c r="P35" s="780"/>
      <c r="Q35" s="781">
        <v>3062</v>
      </c>
      <c r="R35" s="769"/>
      <c r="S35" s="769"/>
      <c r="T35" s="769"/>
      <c r="U35" s="769"/>
      <c r="V35" s="769">
        <v>2799</v>
      </c>
      <c r="W35" s="769"/>
      <c r="X35" s="769"/>
      <c r="Y35" s="769"/>
      <c r="Z35" s="769"/>
      <c r="AA35" s="769">
        <v>263</v>
      </c>
      <c r="AB35" s="769"/>
      <c r="AC35" s="769"/>
      <c r="AD35" s="769"/>
      <c r="AE35" s="770"/>
      <c r="AF35" s="771">
        <v>193</v>
      </c>
      <c r="AG35" s="772"/>
      <c r="AH35" s="772"/>
      <c r="AI35" s="772"/>
      <c r="AJ35" s="773"/>
      <c r="AK35" s="878">
        <v>1536</v>
      </c>
      <c r="AL35" s="879"/>
      <c r="AM35" s="879"/>
      <c r="AN35" s="879"/>
      <c r="AO35" s="879"/>
      <c r="AP35" s="879">
        <v>19564</v>
      </c>
      <c r="AQ35" s="879"/>
      <c r="AR35" s="879"/>
      <c r="AS35" s="879"/>
      <c r="AT35" s="879"/>
      <c r="AU35" s="879">
        <v>11347</v>
      </c>
      <c r="AV35" s="879"/>
      <c r="AW35" s="879"/>
      <c r="AX35" s="879"/>
      <c r="AY35" s="879"/>
      <c r="AZ35" s="864">
        <v>0</v>
      </c>
      <c r="BA35" s="865"/>
      <c r="BB35" s="865"/>
      <c r="BC35" s="865"/>
      <c r="BD35" s="866"/>
      <c r="BE35" s="876" t="s">
        <v>408</v>
      </c>
      <c r="BF35" s="876"/>
      <c r="BG35" s="876"/>
      <c r="BH35" s="876"/>
      <c r="BI35" s="877"/>
      <c r="BJ35" s="250"/>
      <c r="BK35" s="250"/>
      <c r="BL35" s="250"/>
      <c r="BM35" s="250"/>
      <c r="BN35" s="250"/>
      <c r="BO35" s="263"/>
      <c r="BP35" s="263"/>
      <c r="BQ35" s="260">
        <v>29</v>
      </c>
      <c r="BR35" s="261"/>
      <c r="BS35" s="782"/>
      <c r="BT35" s="783"/>
      <c r="BU35" s="783"/>
      <c r="BV35" s="783"/>
      <c r="BW35" s="783"/>
      <c r="BX35" s="783"/>
      <c r="BY35" s="783"/>
      <c r="BZ35" s="783"/>
      <c r="CA35" s="783"/>
      <c r="CB35" s="783"/>
      <c r="CC35" s="783"/>
      <c r="CD35" s="783"/>
      <c r="CE35" s="783"/>
      <c r="CF35" s="783"/>
      <c r="CG35" s="784"/>
      <c r="CH35" s="763"/>
      <c r="CI35" s="764"/>
      <c r="CJ35" s="764"/>
      <c r="CK35" s="764"/>
      <c r="CL35" s="765"/>
      <c r="CM35" s="763"/>
      <c r="CN35" s="764"/>
      <c r="CO35" s="764"/>
      <c r="CP35" s="764"/>
      <c r="CQ35" s="765"/>
      <c r="CR35" s="763"/>
      <c r="CS35" s="764"/>
      <c r="CT35" s="764"/>
      <c r="CU35" s="764"/>
      <c r="CV35" s="765"/>
      <c r="CW35" s="763"/>
      <c r="CX35" s="764"/>
      <c r="CY35" s="764"/>
      <c r="CZ35" s="764"/>
      <c r="DA35" s="765"/>
      <c r="DB35" s="763"/>
      <c r="DC35" s="764"/>
      <c r="DD35" s="764"/>
      <c r="DE35" s="764"/>
      <c r="DF35" s="765"/>
      <c r="DG35" s="763"/>
      <c r="DH35" s="764"/>
      <c r="DI35" s="764"/>
      <c r="DJ35" s="764"/>
      <c r="DK35" s="765"/>
      <c r="DL35" s="763"/>
      <c r="DM35" s="764"/>
      <c r="DN35" s="764"/>
      <c r="DO35" s="764"/>
      <c r="DP35" s="765"/>
      <c r="DQ35" s="763"/>
      <c r="DR35" s="764"/>
      <c r="DS35" s="764"/>
      <c r="DT35" s="764"/>
      <c r="DU35" s="765"/>
      <c r="DV35" s="830"/>
      <c r="DW35" s="831"/>
      <c r="DX35" s="831"/>
      <c r="DY35" s="831"/>
      <c r="DZ35" s="832"/>
      <c r="EA35" s="244"/>
    </row>
    <row r="36" spans="1:131" s="245" customFormat="1" ht="26.25" customHeight="1" x14ac:dyDescent="0.15">
      <c r="A36" s="264">
        <v>9</v>
      </c>
      <c r="B36" s="778" t="s">
        <v>409</v>
      </c>
      <c r="C36" s="779"/>
      <c r="D36" s="779"/>
      <c r="E36" s="779"/>
      <c r="F36" s="779"/>
      <c r="G36" s="779"/>
      <c r="H36" s="779"/>
      <c r="I36" s="779"/>
      <c r="J36" s="779"/>
      <c r="K36" s="779"/>
      <c r="L36" s="779"/>
      <c r="M36" s="779"/>
      <c r="N36" s="779"/>
      <c r="O36" s="779"/>
      <c r="P36" s="780"/>
      <c r="Q36" s="781">
        <v>1760</v>
      </c>
      <c r="R36" s="769"/>
      <c r="S36" s="769"/>
      <c r="T36" s="769"/>
      <c r="U36" s="769"/>
      <c r="V36" s="769">
        <v>362</v>
      </c>
      <c r="W36" s="769"/>
      <c r="X36" s="769"/>
      <c r="Y36" s="769"/>
      <c r="Z36" s="769"/>
      <c r="AA36" s="769">
        <v>1398</v>
      </c>
      <c r="AB36" s="769"/>
      <c r="AC36" s="769"/>
      <c r="AD36" s="769"/>
      <c r="AE36" s="770"/>
      <c r="AF36" s="771">
        <v>1</v>
      </c>
      <c r="AG36" s="772"/>
      <c r="AH36" s="772"/>
      <c r="AI36" s="772"/>
      <c r="AJ36" s="773"/>
      <c r="AK36" s="864" t="s">
        <v>513</v>
      </c>
      <c r="AL36" s="865"/>
      <c r="AM36" s="865"/>
      <c r="AN36" s="865"/>
      <c r="AO36" s="866"/>
      <c r="AP36" s="864" t="s">
        <v>513</v>
      </c>
      <c r="AQ36" s="865"/>
      <c r="AR36" s="865"/>
      <c r="AS36" s="865"/>
      <c r="AT36" s="866"/>
      <c r="AU36" s="864" t="s">
        <v>513</v>
      </c>
      <c r="AV36" s="865"/>
      <c r="AW36" s="865"/>
      <c r="AX36" s="865"/>
      <c r="AY36" s="866"/>
      <c r="AZ36" s="864">
        <v>0</v>
      </c>
      <c r="BA36" s="865"/>
      <c r="BB36" s="865"/>
      <c r="BC36" s="865"/>
      <c r="BD36" s="866"/>
      <c r="BE36" s="876" t="s">
        <v>410</v>
      </c>
      <c r="BF36" s="876"/>
      <c r="BG36" s="876"/>
      <c r="BH36" s="876"/>
      <c r="BI36" s="877"/>
      <c r="BJ36" s="250"/>
      <c r="BK36" s="250"/>
      <c r="BL36" s="250"/>
      <c r="BM36" s="250"/>
      <c r="BN36" s="250"/>
      <c r="BO36" s="263"/>
      <c r="BP36" s="263"/>
      <c r="BQ36" s="260">
        <v>30</v>
      </c>
      <c r="BR36" s="261"/>
      <c r="BS36" s="782"/>
      <c r="BT36" s="783"/>
      <c r="BU36" s="783"/>
      <c r="BV36" s="783"/>
      <c r="BW36" s="783"/>
      <c r="BX36" s="783"/>
      <c r="BY36" s="783"/>
      <c r="BZ36" s="783"/>
      <c r="CA36" s="783"/>
      <c r="CB36" s="783"/>
      <c r="CC36" s="783"/>
      <c r="CD36" s="783"/>
      <c r="CE36" s="783"/>
      <c r="CF36" s="783"/>
      <c r="CG36" s="784"/>
      <c r="CH36" s="763"/>
      <c r="CI36" s="764"/>
      <c r="CJ36" s="764"/>
      <c r="CK36" s="764"/>
      <c r="CL36" s="765"/>
      <c r="CM36" s="763"/>
      <c r="CN36" s="764"/>
      <c r="CO36" s="764"/>
      <c r="CP36" s="764"/>
      <c r="CQ36" s="765"/>
      <c r="CR36" s="763"/>
      <c r="CS36" s="764"/>
      <c r="CT36" s="764"/>
      <c r="CU36" s="764"/>
      <c r="CV36" s="765"/>
      <c r="CW36" s="763"/>
      <c r="CX36" s="764"/>
      <c r="CY36" s="764"/>
      <c r="CZ36" s="764"/>
      <c r="DA36" s="765"/>
      <c r="DB36" s="763"/>
      <c r="DC36" s="764"/>
      <c r="DD36" s="764"/>
      <c r="DE36" s="764"/>
      <c r="DF36" s="765"/>
      <c r="DG36" s="763"/>
      <c r="DH36" s="764"/>
      <c r="DI36" s="764"/>
      <c r="DJ36" s="764"/>
      <c r="DK36" s="765"/>
      <c r="DL36" s="763"/>
      <c r="DM36" s="764"/>
      <c r="DN36" s="764"/>
      <c r="DO36" s="764"/>
      <c r="DP36" s="765"/>
      <c r="DQ36" s="763"/>
      <c r="DR36" s="764"/>
      <c r="DS36" s="764"/>
      <c r="DT36" s="764"/>
      <c r="DU36" s="765"/>
      <c r="DV36" s="830"/>
      <c r="DW36" s="831"/>
      <c r="DX36" s="831"/>
      <c r="DY36" s="831"/>
      <c r="DZ36" s="832"/>
      <c r="EA36" s="244"/>
    </row>
    <row r="37" spans="1:131" s="245" customFormat="1" ht="26.25" customHeight="1" x14ac:dyDescent="0.15">
      <c r="A37" s="264">
        <v>10</v>
      </c>
      <c r="B37" s="778"/>
      <c r="C37" s="779"/>
      <c r="D37" s="779"/>
      <c r="E37" s="779"/>
      <c r="F37" s="779"/>
      <c r="G37" s="779"/>
      <c r="H37" s="779"/>
      <c r="I37" s="779"/>
      <c r="J37" s="779"/>
      <c r="K37" s="779"/>
      <c r="L37" s="779"/>
      <c r="M37" s="779"/>
      <c r="N37" s="779"/>
      <c r="O37" s="779"/>
      <c r="P37" s="780"/>
      <c r="Q37" s="781"/>
      <c r="R37" s="769"/>
      <c r="S37" s="769"/>
      <c r="T37" s="769"/>
      <c r="U37" s="769"/>
      <c r="V37" s="769"/>
      <c r="W37" s="769"/>
      <c r="X37" s="769"/>
      <c r="Y37" s="769"/>
      <c r="Z37" s="769"/>
      <c r="AA37" s="769"/>
      <c r="AB37" s="769"/>
      <c r="AC37" s="769"/>
      <c r="AD37" s="769"/>
      <c r="AE37" s="770"/>
      <c r="AF37" s="771"/>
      <c r="AG37" s="772"/>
      <c r="AH37" s="772"/>
      <c r="AI37" s="772"/>
      <c r="AJ37" s="773"/>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0"/>
      <c r="BK37" s="250"/>
      <c r="BL37" s="250"/>
      <c r="BM37" s="250"/>
      <c r="BN37" s="250"/>
      <c r="BO37" s="263"/>
      <c r="BP37" s="263"/>
      <c r="BQ37" s="260">
        <v>31</v>
      </c>
      <c r="BR37" s="261"/>
      <c r="BS37" s="782"/>
      <c r="BT37" s="783"/>
      <c r="BU37" s="783"/>
      <c r="BV37" s="783"/>
      <c r="BW37" s="783"/>
      <c r="BX37" s="783"/>
      <c r="BY37" s="783"/>
      <c r="BZ37" s="783"/>
      <c r="CA37" s="783"/>
      <c r="CB37" s="783"/>
      <c r="CC37" s="783"/>
      <c r="CD37" s="783"/>
      <c r="CE37" s="783"/>
      <c r="CF37" s="783"/>
      <c r="CG37" s="784"/>
      <c r="CH37" s="763"/>
      <c r="CI37" s="764"/>
      <c r="CJ37" s="764"/>
      <c r="CK37" s="764"/>
      <c r="CL37" s="765"/>
      <c r="CM37" s="763"/>
      <c r="CN37" s="764"/>
      <c r="CO37" s="764"/>
      <c r="CP37" s="764"/>
      <c r="CQ37" s="765"/>
      <c r="CR37" s="763"/>
      <c r="CS37" s="764"/>
      <c r="CT37" s="764"/>
      <c r="CU37" s="764"/>
      <c r="CV37" s="765"/>
      <c r="CW37" s="763"/>
      <c r="CX37" s="764"/>
      <c r="CY37" s="764"/>
      <c r="CZ37" s="764"/>
      <c r="DA37" s="765"/>
      <c r="DB37" s="763"/>
      <c r="DC37" s="764"/>
      <c r="DD37" s="764"/>
      <c r="DE37" s="764"/>
      <c r="DF37" s="765"/>
      <c r="DG37" s="763"/>
      <c r="DH37" s="764"/>
      <c r="DI37" s="764"/>
      <c r="DJ37" s="764"/>
      <c r="DK37" s="765"/>
      <c r="DL37" s="763"/>
      <c r="DM37" s="764"/>
      <c r="DN37" s="764"/>
      <c r="DO37" s="764"/>
      <c r="DP37" s="765"/>
      <c r="DQ37" s="763"/>
      <c r="DR37" s="764"/>
      <c r="DS37" s="764"/>
      <c r="DT37" s="764"/>
      <c r="DU37" s="765"/>
      <c r="DV37" s="830"/>
      <c r="DW37" s="831"/>
      <c r="DX37" s="831"/>
      <c r="DY37" s="831"/>
      <c r="DZ37" s="832"/>
      <c r="EA37" s="244"/>
    </row>
    <row r="38" spans="1:131" s="245" customFormat="1" ht="26.25" customHeight="1" x14ac:dyDescent="0.15">
      <c r="A38" s="264">
        <v>11</v>
      </c>
      <c r="B38" s="778"/>
      <c r="C38" s="779"/>
      <c r="D38" s="779"/>
      <c r="E38" s="779"/>
      <c r="F38" s="779"/>
      <c r="G38" s="779"/>
      <c r="H38" s="779"/>
      <c r="I38" s="779"/>
      <c r="J38" s="779"/>
      <c r="K38" s="779"/>
      <c r="L38" s="779"/>
      <c r="M38" s="779"/>
      <c r="N38" s="779"/>
      <c r="O38" s="779"/>
      <c r="P38" s="780"/>
      <c r="Q38" s="781"/>
      <c r="R38" s="769"/>
      <c r="S38" s="769"/>
      <c r="T38" s="769"/>
      <c r="U38" s="769"/>
      <c r="V38" s="769"/>
      <c r="W38" s="769"/>
      <c r="X38" s="769"/>
      <c r="Y38" s="769"/>
      <c r="Z38" s="769"/>
      <c r="AA38" s="769"/>
      <c r="AB38" s="769"/>
      <c r="AC38" s="769"/>
      <c r="AD38" s="769"/>
      <c r="AE38" s="770"/>
      <c r="AF38" s="771"/>
      <c r="AG38" s="772"/>
      <c r="AH38" s="772"/>
      <c r="AI38" s="772"/>
      <c r="AJ38" s="773"/>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0"/>
      <c r="BK38" s="250"/>
      <c r="BL38" s="250"/>
      <c r="BM38" s="250"/>
      <c r="BN38" s="250"/>
      <c r="BO38" s="263"/>
      <c r="BP38" s="263"/>
      <c r="BQ38" s="260">
        <v>32</v>
      </c>
      <c r="BR38" s="261"/>
      <c r="BS38" s="782"/>
      <c r="BT38" s="783"/>
      <c r="BU38" s="783"/>
      <c r="BV38" s="783"/>
      <c r="BW38" s="783"/>
      <c r="BX38" s="783"/>
      <c r="BY38" s="783"/>
      <c r="BZ38" s="783"/>
      <c r="CA38" s="783"/>
      <c r="CB38" s="783"/>
      <c r="CC38" s="783"/>
      <c r="CD38" s="783"/>
      <c r="CE38" s="783"/>
      <c r="CF38" s="783"/>
      <c r="CG38" s="784"/>
      <c r="CH38" s="763"/>
      <c r="CI38" s="764"/>
      <c r="CJ38" s="764"/>
      <c r="CK38" s="764"/>
      <c r="CL38" s="765"/>
      <c r="CM38" s="763"/>
      <c r="CN38" s="764"/>
      <c r="CO38" s="764"/>
      <c r="CP38" s="764"/>
      <c r="CQ38" s="765"/>
      <c r="CR38" s="763"/>
      <c r="CS38" s="764"/>
      <c r="CT38" s="764"/>
      <c r="CU38" s="764"/>
      <c r="CV38" s="765"/>
      <c r="CW38" s="763"/>
      <c r="CX38" s="764"/>
      <c r="CY38" s="764"/>
      <c r="CZ38" s="764"/>
      <c r="DA38" s="765"/>
      <c r="DB38" s="763"/>
      <c r="DC38" s="764"/>
      <c r="DD38" s="764"/>
      <c r="DE38" s="764"/>
      <c r="DF38" s="765"/>
      <c r="DG38" s="763"/>
      <c r="DH38" s="764"/>
      <c r="DI38" s="764"/>
      <c r="DJ38" s="764"/>
      <c r="DK38" s="765"/>
      <c r="DL38" s="763"/>
      <c r="DM38" s="764"/>
      <c r="DN38" s="764"/>
      <c r="DO38" s="764"/>
      <c r="DP38" s="765"/>
      <c r="DQ38" s="763"/>
      <c r="DR38" s="764"/>
      <c r="DS38" s="764"/>
      <c r="DT38" s="764"/>
      <c r="DU38" s="765"/>
      <c r="DV38" s="830"/>
      <c r="DW38" s="831"/>
      <c r="DX38" s="831"/>
      <c r="DY38" s="831"/>
      <c r="DZ38" s="832"/>
      <c r="EA38" s="244"/>
    </row>
    <row r="39" spans="1:131" s="245" customFormat="1" ht="26.25" customHeight="1" x14ac:dyDescent="0.15">
      <c r="A39" s="264">
        <v>12</v>
      </c>
      <c r="B39" s="778"/>
      <c r="C39" s="779"/>
      <c r="D39" s="779"/>
      <c r="E39" s="779"/>
      <c r="F39" s="779"/>
      <c r="G39" s="779"/>
      <c r="H39" s="779"/>
      <c r="I39" s="779"/>
      <c r="J39" s="779"/>
      <c r="K39" s="779"/>
      <c r="L39" s="779"/>
      <c r="M39" s="779"/>
      <c r="N39" s="779"/>
      <c r="O39" s="779"/>
      <c r="P39" s="780"/>
      <c r="Q39" s="781"/>
      <c r="R39" s="769"/>
      <c r="S39" s="769"/>
      <c r="T39" s="769"/>
      <c r="U39" s="769"/>
      <c r="V39" s="769"/>
      <c r="W39" s="769"/>
      <c r="X39" s="769"/>
      <c r="Y39" s="769"/>
      <c r="Z39" s="769"/>
      <c r="AA39" s="769"/>
      <c r="AB39" s="769"/>
      <c r="AC39" s="769"/>
      <c r="AD39" s="769"/>
      <c r="AE39" s="770"/>
      <c r="AF39" s="771"/>
      <c r="AG39" s="772"/>
      <c r="AH39" s="772"/>
      <c r="AI39" s="772"/>
      <c r="AJ39" s="773"/>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0"/>
      <c r="BK39" s="250"/>
      <c r="BL39" s="250"/>
      <c r="BM39" s="250"/>
      <c r="BN39" s="250"/>
      <c r="BO39" s="263"/>
      <c r="BP39" s="263"/>
      <c r="BQ39" s="260">
        <v>33</v>
      </c>
      <c r="BR39" s="261"/>
      <c r="BS39" s="782"/>
      <c r="BT39" s="783"/>
      <c r="BU39" s="783"/>
      <c r="BV39" s="783"/>
      <c r="BW39" s="783"/>
      <c r="BX39" s="783"/>
      <c r="BY39" s="783"/>
      <c r="BZ39" s="783"/>
      <c r="CA39" s="783"/>
      <c r="CB39" s="783"/>
      <c r="CC39" s="783"/>
      <c r="CD39" s="783"/>
      <c r="CE39" s="783"/>
      <c r="CF39" s="783"/>
      <c r="CG39" s="784"/>
      <c r="CH39" s="763"/>
      <c r="CI39" s="764"/>
      <c r="CJ39" s="764"/>
      <c r="CK39" s="764"/>
      <c r="CL39" s="765"/>
      <c r="CM39" s="763"/>
      <c r="CN39" s="764"/>
      <c r="CO39" s="764"/>
      <c r="CP39" s="764"/>
      <c r="CQ39" s="765"/>
      <c r="CR39" s="763"/>
      <c r="CS39" s="764"/>
      <c r="CT39" s="764"/>
      <c r="CU39" s="764"/>
      <c r="CV39" s="765"/>
      <c r="CW39" s="763"/>
      <c r="CX39" s="764"/>
      <c r="CY39" s="764"/>
      <c r="CZ39" s="764"/>
      <c r="DA39" s="765"/>
      <c r="DB39" s="763"/>
      <c r="DC39" s="764"/>
      <c r="DD39" s="764"/>
      <c r="DE39" s="764"/>
      <c r="DF39" s="765"/>
      <c r="DG39" s="763"/>
      <c r="DH39" s="764"/>
      <c r="DI39" s="764"/>
      <c r="DJ39" s="764"/>
      <c r="DK39" s="765"/>
      <c r="DL39" s="763"/>
      <c r="DM39" s="764"/>
      <c r="DN39" s="764"/>
      <c r="DO39" s="764"/>
      <c r="DP39" s="765"/>
      <c r="DQ39" s="763"/>
      <c r="DR39" s="764"/>
      <c r="DS39" s="764"/>
      <c r="DT39" s="764"/>
      <c r="DU39" s="765"/>
      <c r="DV39" s="830"/>
      <c r="DW39" s="831"/>
      <c r="DX39" s="831"/>
      <c r="DY39" s="831"/>
      <c r="DZ39" s="832"/>
      <c r="EA39" s="244"/>
    </row>
    <row r="40" spans="1:131" s="245" customFormat="1" ht="26.25" customHeight="1" x14ac:dyDescent="0.15">
      <c r="A40" s="259">
        <v>13</v>
      </c>
      <c r="B40" s="778"/>
      <c r="C40" s="779"/>
      <c r="D40" s="779"/>
      <c r="E40" s="779"/>
      <c r="F40" s="779"/>
      <c r="G40" s="779"/>
      <c r="H40" s="779"/>
      <c r="I40" s="779"/>
      <c r="J40" s="779"/>
      <c r="K40" s="779"/>
      <c r="L40" s="779"/>
      <c r="M40" s="779"/>
      <c r="N40" s="779"/>
      <c r="O40" s="779"/>
      <c r="P40" s="780"/>
      <c r="Q40" s="781"/>
      <c r="R40" s="769"/>
      <c r="S40" s="769"/>
      <c r="T40" s="769"/>
      <c r="U40" s="769"/>
      <c r="V40" s="769"/>
      <c r="W40" s="769"/>
      <c r="X40" s="769"/>
      <c r="Y40" s="769"/>
      <c r="Z40" s="769"/>
      <c r="AA40" s="769"/>
      <c r="AB40" s="769"/>
      <c r="AC40" s="769"/>
      <c r="AD40" s="769"/>
      <c r="AE40" s="770"/>
      <c r="AF40" s="771"/>
      <c r="AG40" s="772"/>
      <c r="AH40" s="772"/>
      <c r="AI40" s="772"/>
      <c r="AJ40" s="773"/>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0"/>
      <c r="BK40" s="250"/>
      <c r="BL40" s="250"/>
      <c r="BM40" s="250"/>
      <c r="BN40" s="250"/>
      <c r="BO40" s="263"/>
      <c r="BP40" s="263"/>
      <c r="BQ40" s="260">
        <v>34</v>
      </c>
      <c r="BR40" s="261"/>
      <c r="BS40" s="782"/>
      <c r="BT40" s="783"/>
      <c r="BU40" s="783"/>
      <c r="BV40" s="783"/>
      <c r="BW40" s="783"/>
      <c r="BX40" s="783"/>
      <c r="BY40" s="783"/>
      <c r="BZ40" s="783"/>
      <c r="CA40" s="783"/>
      <c r="CB40" s="783"/>
      <c r="CC40" s="783"/>
      <c r="CD40" s="783"/>
      <c r="CE40" s="783"/>
      <c r="CF40" s="783"/>
      <c r="CG40" s="784"/>
      <c r="CH40" s="763"/>
      <c r="CI40" s="764"/>
      <c r="CJ40" s="764"/>
      <c r="CK40" s="764"/>
      <c r="CL40" s="765"/>
      <c r="CM40" s="763"/>
      <c r="CN40" s="764"/>
      <c r="CO40" s="764"/>
      <c r="CP40" s="764"/>
      <c r="CQ40" s="765"/>
      <c r="CR40" s="763"/>
      <c r="CS40" s="764"/>
      <c r="CT40" s="764"/>
      <c r="CU40" s="764"/>
      <c r="CV40" s="765"/>
      <c r="CW40" s="763"/>
      <c r="CX40" s="764"/>
      <c r="CY40" s="764"/>
      <c r="CZ40" s="764"/>
      <c r="DA40" s="765"/>
      <c r="DB40" s="763"/>
      <c r="DC40" s="764"/>
      <c r="DD40" s="764"/>
      <c r="DE40" s="764"/>
      <c r="DF40" s="765"/>
      <c r="DG40" s="763"/>
      <c r="DH40" s="764"/>
      <c r="DI40" s="764"/>
      <c r="DJ40" s="764"/>
      <c r="DK40" s="765"/>
      <c r="DL40" s="763"/>
      <c r="DM40" s="764"/>
      <c r="DN40" s="764"/>
      <c r="DO40" s="764"/>
      <c r="DP40" s="765"/>
      <c r="DQ40" s="763"/>
      <c r="DR40" s="764"/>
      <c r="DS40" s="764"/>
      <c r="DT40" s="764"/>
      <c r="DU40" s="765"/>
      <c r="DV40" s="830"/>
      <c r="DW40" s="831"/>
      <c r="DX40" s="831"/>
      <c r="DY40" s="831"/>
      <c r="DZ40" s="832"/>
      <c r="EA40" s="244"/>
    </row>
    <row r="41" spans="1:131" s="245" customFormat="1" ht="26.25" customHeight="1" x14ac:dyDescent="0.15">
      <c r="A41" s="259">
        <v>14</v>
      </c>
      <c r="B41" s="778"/>
      <c r="C41" s="779"/>
      <c r="D41" s="779"/>
      <c r="E41" s="779"/>
      <c r="F41" s="779"/>
      <c r="G41" s="779"/>
      <c r="H41" s="779"/>
      <c r="I41" s="779"/>
      <c r="J41" s="779"/>
      <c r="K41" s="779"/>
      <c r="L41" s="779"/>
      <c r="M41" s="779"/>
      <c r="N41" s="779"/>
      <c r="O41" s="779"/>
      <c r="P41" s="780"/>
      <c r="Q41" s="781"/>
      <c r="R41" s="769"/>
      <c r="S41" s="769"/>
      <c r="T41" s="769"/>
      <c r="U41" s="769"/>
      <c r="V41" s="769"/>
      <c r="W41" s="769"/>
      <c r="X41" s="769"/>
      <c r="Y41" s="769"/>
      <c r="Z41" s="769"/>
      <c r="AA41" s="769"/>
      <c r="AB41" s="769"/>
      <c r="AC41" s="769"/>
      <c r="AD41" s="769"/>
      <c r="AE41" s="770"/>
      <c r="AF41" s="771"/>
      <c r="AG41" s="772"/>
      <c r="AH41" s="772"/>
      <c r="AI41" s="772"/>
      <c r="AJ41" s="773"/>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0"/>
      <c r="BK41" s="250"/>
      <c r="BL41" s="250"/>
      <c r="BM41" s="250"/>
      <c r="BN41" s="250"/>
      <c r="BO41" s="263"/>
      <c r="BP41" s="263"/>
      <c r="BQ41" s="260">
        <v>35</v>
      </c>
      <c r="BR41" s="261"/>
      <c r="BS41" s="782"/>
      <c r="BT41" s="783"/>
      <c r="BU41" s="783"/>
      <c r="BV41" s="783"/>
      <c r="BW41" s="783"/>
      <c r="BX41" s="783"/>
      <c r="BY41" s="783"/>
      <c r="BZ41" s="783"/>
      <c r="CA41" s="783"/>
      <c r="CB41" s="783"/>
      <c r="CC41" s="783"/>
      <c r="CD41" s="783"/>
      <c r="CE41" s="783"/>
      <c r="CF41" s="783"/>
      <c r="CG41" s="784"/>
      <c r="CH41" s="763"/>
      <c r="CI41" s="764"/>
      <c r="CJ41" s="764"/>
      <c r="CK41" s="764"/>
      <c r="CL41" s="765"/>
      <c r="CM41" s="763"/>
      <c r="CN41" s="764"/>
      <c r="CO41" s="764"/>
      <c r="CP41" s="764"/>
      <c r="CQ41" s="765"/>
      <c r="CR41" s="763"/>
      <c r="CS41" s="764"/>
      <c r="CT41" s="764"/>
      <c r="CU41" s="764"/>
      <c r="CV41" s="765"/>
      <c r="CW41" s="763"/>
      <c r="CX41" s="764"/>
      <c r="CY41" s="764"/>
      <c r="CZ41" s="764"/>
      <c r="DA41" s="765"/>
      <c r="DB41" s="763"/>
      <c r="DC41" s="764"/>
      <c r="DD41" s="764"/>
      <c r="DE41" s="764"/>
      <c r="DF41" s="765"/>
      <c r="DG41" s="763"/>
      <c r="DH41" s="764"/>
      <c r="DI41" s="764"/>
      <c r="DJ41" s="764"/>
      <c r="DK41" s="765"/>
      <c r="DL41" s="763"/>
      <c r="DM41" s="764"/>
      <c r="DN41" s="764"/>
      <c r="DO41" s="764"/>
      <c r="DP41" s="765"/>
      <c r="DQ41" s="763"/>
      <c r="DR41" s="764"/>
      <c r="DS41" s="764"/>
      <c r="DT41" s="764"/>
      <c r="DU41" s="765"/>
      <c r="DV41" s="830"/>
      <c r="DW41" s="831"/>
      <c r="DX41" s="831"/>
      <c r="DY41" s="831"/>
      <c r="DZ41" s="832"/>
      <c r="EA41" s="244"/>
    </row>
    <row r="42" spans="1:131" s="245" customFormat="1" ht="26.25" customHeight="1" x14ac:dyDescent="0.15">
      <c r="A42" s="259">
        <v>15</v>
      </c>
      <c r="B42" s="778"/>
      <c r="C42" s="779"/>
      <c r="D42" s="779"/>
      <c r="E42" s="779"/>
      <c r="F42" s="779"/>
      <c r="G42" s="779"/>
      <c r="H42" s="779"/>
      <c r="I42" s="779"/>
      <c r="J42" s="779"/>
      <c r="K42" s="779"/>
      <c r="L42" s="779"/>
      <c r="M42" s="779"/>
      <c r="N42" s="779"/>
      <c r="O42" s="779"/>
      <c r="P42" s="780"/>
      <c r="Q42" s="781"/>
      <c r="R42" s="769"/>
      <c r="S42" s="769"/>
      <c r="T42" s="769"/>
      <c r="U42" s="769"/>
      <c r="V42" s="769"/>
      <c r="W42" s="769"/>
      <c r="X42" s="769"/>
      <c r="Y42" s="769"/>
      <c r="Z42" s="769"/>
      <c r="AA42" s="769"/>
      <c r="AB42" s="769"/>
      <c r="AC42" s="769"/>
      <c r="AD42" s="769"/>
      <c r="AE42" s="770"/>
      <c r="AF42" s="771"/>
      <c r="AG42" s="772"/>
      <c r="AH42" s="772"/>
      <c r="AI42" s="772"/>
      <c r="AJ42" s="773"/>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0"/>
      <c r="BK42" s="250"/>
      <c r="BL42" s="250"/>
      <c r="BM42" s="250"/>
      <c r="BN42" s="250"/>
      <c r="BO42" s="263"/>
      <c r="BP42" s="263"/>
      <c r="BQ42" s="260">
        <v>36</v>
      </c>
      <c r="BR42" s="261"/>
      <c r="BS42" s="782"/>
      <c r="BT42" s="783"/>
      <c r="BU42" s="783"/>
      <c r="BV42" s="783"/>
      <c r="BW42" s="783"/>
      <c r="BX42" s="783"/>
      <c r="BY42" s="783"/>
      <c r="BZ42" s="783"/>
      <c r="CA42" s="783"/>
      <c r="CB42" s="783"/>
      <c r="CC42" s="783"/>
      <c r="CD42" s="783"/>
      <c r="CE42" s="783"/>
      <c r="CF42" s="783"/>
      <c r="CG42" s="784"/>
      <c r="CH42" s="763"/>
      <c r="CI42" s="764"/>
      <c r="CJ42" s="764"/>
      <c r="CK42" s="764"/>
      <c r="CL42" s="765"/>
      <c r="CM42" s="763"/>
      <c r="CN42" s="764"/>
      <c r="CO42" s="764"/>
      <c r="CP42" s="764"/>
      <c r="CQ42" s="765"/>
      <c r="CR42" s="763"/>
      <c r="CS42" s="764"/>
      <c r="CT42" s="764"/>
      <c r="CU42" s="764"/>
      <c r="CV42" s="765"/>
      <c r="CW42" s="763"/>
      <c r="CX42" s="764"/>
      <c r="CY42" s="764"/>
      <c r="CZ42" s="764"/>
      <c r="DA42" s="765"/>
      <c r="DB42" s="763"/>
      <c r="DC42" s="764"/>
      <c r="DD42" s="764"/>
      <c r="DE42" s="764"/>
      <c r="DF42" s="765"/>
      <c r="DG42" s="763"/>
      <c r="DH42" s="764"/>
      <c r="DI42" s="764"/>
      <c r="DJ42" s="764"/>
      <c r="DK42" s="765"/>
      <c r="DL42" s="763"/>
      <c r="DM42" s="764"/>
      <c r="DN42" s="764"/>
      <c r="DO42" s="764"/>
      <c r="DP42" s="765"/>
      <c r="DQ42" s="763"/>
      <c r="DR42" s="764"/>
      <c r="DS42" s="764"/>
      <c r="DT42" s="764"/>
      <c r="DU42" s="765"/>
      <c r="DV42" s="830"/>
      <c r="DW42" s="831"/>
      <c r="DX42" s="831"/>
      <c r="DY42" s="831"/>
      <c r="DZ42" s="832"/>
      <c r="EA42" s="244"/>
    </row>
    <row r="43" spans="1:131" s="245" customFormat="1" ht="26.25" customHeight="1" x14ac:dyDescent="0.15">
      <c r="A43" s="259">
        <v>16</v>
      </c>
      <c r="B43" s="778"/>
      <c r="C43" s="779"/>
      <c r="D43" s="779"/>
      <c r="E43" s="779"/>
      <c r="F43" s="779"/>
      <c r="G43" s="779"/>
      <c r="H43" s="779"/>
      <c r="I43" s="779"/>
      <c r="J43" s="779"/>
      <c r="K43" s="779"/>
      <c r="L43" s="779"/>
      <c r="M43" s="779"/>
      <c r="N43" s="779"/>
      <c r="O43" s="779"/>
      <c r="P43" s="780"/>
      <c r="Q43" s="781"/>
      <c r="R43" s="769"/>
      <c r="S43" s="769"/>
      <c r="T43" s="769"/>
      <c r="U43" s="769"/>
      <c r="V43" s="769"/>
      <c r="W43" s="769"/>
      <c r="X43" s="769"/>
      <c r="Y43" s="769"/>
      <c r="Z43" s="769"/>
      <c r="AA43" s="769"/>
      <c r="AB43" s="769"/>
      <c r="AC43" s="769"/>
      <c r="AD43" s="769"/>
      <c r="AE43" s="770"/>
      <c r="AF43" s="771"/>
      <c r="AG43" s="772"/>
      <c r="AH43" s="772"/>
      <c r="AI43" s="772"/>
      <c r="AJ43" s="773"/>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0"/>
      <c r="BK43" s="250"/>
      <c r="BL43" s="250"/>
      <c r="BM43" s="250"/>
      <c r="BN43" s="250"/>
      <c r="BO43" s="263"/>
      <c r="BP43" s="263"/>
      <c r="BQ43" s="260">
        <v>37</v>
      </c>
      <c r="BR43" s="261"/>
      <c r="BS43" s="782"/>
      <c r="BT43" s="783"/>
      <c r="BU43" s="783"/>
      <c r="BV43" s="783"/>
      <c r="BW43" s="783"/>
      <c r="BX43" s="783"/>
      <c r="BY43" s="783"/>
      <c r="BZ43" s="783"/>
      <c r="CA43" s="783"/>
      <c r="CB43" s="783"/>
      <c r="CC43" s="783"/>
      <c r="CD43" s="783"/>
      <c r="CE43" s="783"/>
      <c r="CF43" s="783"/>
      <c r="CG43" s="784"/>
      <c r="CH43" s="763"/>
      <c r="CI43" s="764"/>
      <c r="CJ43" s="764"/>
      <c r="CK43" s="764"/>
      <c r="CL43" s="765"/>
      <c r="CM43" s="763"/>
      <c r="CN43" s="764"/>
      <c r="CO43" s="764"/>
      <c r="CP43" s="764"/>
      <c r="CQ43" s="765"/>
      <c r="CR43" s="763"/>
      <c r="CS43" s="764"/>
      <c r="CT43" s="764"/>
      <c r="CU43" s="764"/>
      <c r="CV43" s="765"/>
      <c r="CW43" s="763"/>
      <c r="CX43" s="764"/>
      <c r="CY43" s="764"/>
      <c r="CZ43" s="764"/>
      <c r="DA43" s="765"/>
      <c r="DB43" s="763"/>
      <c r="DC43" s="764"/>
      <c r="DD43" s="764"/>
      <c r="DE43" s="764"/>
      <c r="DF43" s="765"/>
      <c r="DG43" s="763"/>
      <c r="DH43" s="764"/>
      <c r="DI43" s="764"/>
      <c r="DJ43" s="764"/>
      <c r="DK43" s="765"/>
      <c r="DL43" s="763"/>
      <c r="DM43" s="764"/>
      <c r="DN43" s="764"/>
      <c r="DO43" s="764"/>
      <c r="DP43" s="765"/>
      <c r="DQ43" s="763"/>
      <c r="DR43" s="764"/>
      <c r="DS43" s="764"/>
      <c r="DT43" s="764"/>
      <c r="DU43" s="765"/>
      <c r="DV43" s="830"/>
      <c r="DW43" s="831"/>
      <c r="DX43" s="831"/>
      <c r="DY43" s="831"/>
      <c r="DZ43" s="832"/>
      <c r="EA43" s="244"/>
    </row>
    <row r="44" spans="1:131" s="245" customFormat="1" ht="26.25" customHeight="1" x14ac:dyDescent="0.15">
      <c r="A44" s="259">
        <v>17</v>
      </c>
      <c r="B44" s="778"/>
      <c r="C44" s="779"/>
      <c r="D44" s="779"/>
      <c r="E44" s="779"/>
      <c r="F44" s="779"/>
      <c r="G44" s="779"/>
      <c r="H44" s="779"/>
      <c r="I44" s="779"/>
      <c r="J44" s="779"/>
      <c r="K44" s="779"/>
      <c r="L44" s="779"/>
      <c r="M44" s="779"/>
      <c r="N44" s="779"/>
      <c r="O44" s="779"/>
      <c r="P44" s="780"/>
      <c r="Q44" s="781"/>
      <c r="R44" s="769"/>
      <c r="S44" s="769"/>
      <c r="T44" s="769"/>
      <c r="U44" s="769"/>
      <c r="V44" s="769"/>
      <c r="W44" s="769"/>
      <c r="X44" s="769"/>
      <c r="Y44" s="769"/>
      <c r="Z44" s="769"/>
      <c r="AA44" s="769"/>
      <c r="AB44" s="769"/>
      <c r="AC44" s="769"/>
      <c r="AD44" s="769"/>
      <c r="AE44" s="770"/>
      <c r="AF44" s="771"/>
      <c r="AG44" s="772"/>
      <c r="AH44" s="772"/>
      <c r="AI44" s="772"/>
      <c r="AJ44" s="773"/>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0"/>
      <c r="BK44" s="250"/>
      <c r="BL44" s="250"/>
      <c r="BM44" s="250"/>
      <c r="BN44" s="250"/>
      <c r="BO44" s="263"/>
      <c r="BP44" s="263"/>
      <c r="BQ44" s="260">
        <v>38</v>
      </c>
      <c r="BR44" s="261"/>
      <c r="BS44" s="782"/>
      <c r="BT44" s="783"/>
      <c r="BU44" s="783"/>
      <c r="BV44" s="783"/>
      <c r="BW44" s="783"/>
      <c r="BX44" s="783"/>
      <c r="BY44" s="783"/>
      <c r="BZ44" s="783"/>
      <c r="CA44" s="783"/>
      <c r="CB44" s="783"/>
      <c r="CC44" s="783"/>
      <c r="CD44" s="783"/>
      <c r="CE44" s="783"/>
      <c r="CF44" s="783"/>
      <c r="CG44" s="784"/>
      <c r="CH44" s="763"/>
      <c r="CI44" s="764"/>
      <c r="CJ44" s="764"/>
      <c r="CK44" s="764"/>
      <c r="CL44" s="765"/>
      <c r="CM44" s="763"/>
      <c r="CN44" s="764"/>
      <c r="CO44" s="764"/>
      <c r="CP44" s="764"/>
      <c r="CQ44" s="765"/>
      <c r="CR44" s="763"/>
      <c r="CS44" s="764"/>
      <c r="CT44" s="764"/>
      <c r="CU44" s="764"/>
      <c r="CV44" s="765"/>
      <c r="CW44" s="763"/>
      <c r="CX44" s="764"/>
      <c r="CY44" s="764"/>
      <c r="CZ44" s="764"/>
      <c r="DA44" s="765"/>
      <c r="DB44" s="763"/>
      <c r="DC44" s="764"/>
      <c r="DD44" s="764"/>
      <c r="DE44" s="764"/>
      <c r="DF44" s="765"/>
      <c r="DG44" s="763"/>
      <c r="DH44" s="764"/>
      <c r="DI44" s="764"/>
      <c r="DJ44" s="764"/>
      <c r="DK44" s="765"/>
      <c r="DL44" s="763"/>
      <c r="DM44" s="764"/>
      <c r="DN44" s="764"/>
      <c r="DO44" s="764"/>
      <c r="DP44" s="765"/>
      <c r="DQ44" s="763"/>
      <c r="DR44" s="764"/>
      <c r="DS44" s="764"/>
      <c r="DT44" s="764"/>
      <c r="DU44" s="765"/>
      <c r="DV44" s="830"/>
      <c r="DW44" s="831"/>
      <c r="DX44" s="831"/>
      <c r="DY44" s="831"/>
      <c r="DZ44" s="832"/>
      <c r="EA44" s="244"/>
    </row>
    <row r="45" spans="1:131" s="245" customFormat="1" ht="26.25" customHeight="1" x14ac:dyDescent="0.15">
      <c r="A45" s="259">
        <v>18</v>
      </c>
      <c r="B45" s="778"/>
      <c r="C45" s="779"/>
      <c r="D45" s="779"/>
      <c r="E45" s="779"/>
      <c r="F45" s="779"/>
      <c r="G45" s="779"/>
      <c r="H45" s="779"/>
      <c r="I45" s="779"/>
      <c r="J45" s="779"/>
      <c r="K45" s="779"/>
      <c r="L45" s="779"/>
      <c r="M45" s="779"/>
      <c r="N45" s="779"/>
      <c r="O45" s="779"/>
      <c r="P45" s="780"/>
      <c r="Q45" s="781"/>
      <c r="R45" s="769"/>
      <c r="S45" s="769"/>
      <c r="T45" s="769"/>
      <c r="U45" s="769"/>
      <c r="V45" s="769"/>
      <c r="W45" s="769"/>
      <c r="X45" s="769"/>
      <c r="Y45" s="769"/>
      <c r="Z45" s="769"/>
      <c r="AA45" s="769"/>
      <c r="AB45" s="769"/>
      <c r="AC45" s="769"/>
      <c r="AD45" s="769"/>
      <c r="AE45" s="770"/>
      <c r="AF45" s="771"/>
      <c r="AG45" s="772"/>
      <c r="AH45" s="772"/>
      <c r="AI45" s="772"/>
      <c r="AJ45" s="773"/>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0"/>
      <c r="BK45" s="250"/>
      <c r="BL45" s="250"/>
      <c r="BM45" s="250"/>
      <c r="BN45" s="250"/>
      <c r="BO45" s="263"/>
      <c r="BP45" s="263"/>
      <c r="BQ45" s="260">
        <v>39</v>
      </c>
      <c r="BR45" s="261"/>
      <c r="BS45" s="782"/>
      <c r="BT45" s="783"/>
      <c r="BU45" s="783"/>
      <c r="BV45" s="783"/>
      <c r="BW45" s="783"/>
      <c r="BX45" s="783"/>
      <c r="BY45" s="783"/>
      <c r="BZ45" s="783"/>
      <c r="CA45" s="783"/>
      <c r="CB45" s="783"/>
      <c r="CC45" s="783"/>
      <c r="CD45" s="783"/>
      <c r="CE45" s="783"/>
      <c r="CF45" s="783"/>
      <c r="CG45" s="784"/>
      <c r="CH45" s="763"/>
      <c r="CI45" s="764"/>
      <c r="CJ45" s="764"/>
      <c r="CK45" s="764"/>
      <c r="CL45" s="765"/>
      <c r="CM45" s="763"/>
      <c r="CN45" s="764"/>
      <c r="CO45" s="764"/>
      <c r="CP45" s="764"/>
      <c r="CQ45" s="765"/>
      <c r="CR45" s="763"/>
      <c r="CS45" s="764"/>
      <c r="CT45" s="764"/>
      <c r="CU45" s="764"/>
      <c r="CV45" s="765"/>
      <c r="CW45" s="763"/>
      <c r="CX45" s="764"/>
      <c r="CY45" s="764"/>
      <c r="CZ45" s="764"/>
      <c r="DA45" s="765"/>
      <c r="DB45" s="763"/>
      <c r="DC45" s="764"/>
      <c r="DD45" s="764"/>
      <c r="DE45" s="764"/>
      <c r="DF45" s="765"/>
      <c r="DG45" s="763"/>
      <c r="DH45" s="764"/>
      <c r="DI45" s="764"/>
      <c r="DJ45" s="764"/>
      <c r="DK45" s="765"/>
      <c r="DL45" s="763"/>
      <c r="DM45" s="764"/>
      <c r="DN45" s="764"/>
      <c r="DO45" s="764"/>
      <c r="DP45" s="765"/>
      <c r="DQ45" s="763"/>
      <c r="DR45" s="764"/>
      <c r="DS45" s="764"/>
      <c r="DT45" s="764"/>
      <c r="DU45" s="765"/>
      <c r="DV45" s="830"/>
      <c r="DW45" s="831"/>
      <c r="DX45" s="831"/>
      <c r="DY45" s="831"/>
      <c r="DZ45" s="832"/>
      <c r="EA45" s="244"/>
    </row>
    <row r="46" spans="1:131" s="245" customFormat="1" ht="26.25" customHeight="1" x14ac:dyDescent="0.15">
      <c r="A46" s="259">
        <v>19</v>
      </c>
      <c r="B46" s="778"/>
      <c r="C46" s="779"/>
      <c r="D46" s="779"/>
      <c r="E46" s="779"/>
      <c r="F46" s="779"/>
      <c r="G46" s="779"/>
      <c r="H46" s="779"/>
      <c r="I46" s="779"/>
      <c r="J46" s="779"/>
      <c r="K46" s="779"/>
      <c r="L46" s="779"/>
      <c r="M46" s="779"/>
      <c r="N46" s="779"/>
      <c r="O46" s="779"/>
      <c r="P46" s="780"/>
      <c r="Q46" s="781"/>
      <c r="R46" s="769"/>
      <c r="S46" s="769"/>
      <c r="T46" s="769"/>
      <c r="U46" s="769"/>
      <c r="V46" s="769"/>
      <c r="W46" s="769"/>
      <c r="X46" s="769"/>
      <c r="Y46" s="769"/>
      <c r="Z46" s="769"/>
      <c r="AA46" s="769"/>
      <c r="AB46" s="769"/>
      <c r="AC46" s="769"/>
      <c r="AD46" s="769"/>
      <c r="AE46" s="770"/>
      <c r="AF46" s="771"/>
      <c r="AG46" s="772"/>
      <c r="AH46" s="772"/>
      <c r="AI46" s="772"/>
      <c r="AJ46" s="773"/>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0"/>
      <c r="BK46" s="250"/>
      <c r="BL46" s="250"/>
      <c r="BM46" s="250"/>
      <c r="BN46" s="250"/>
      <c r="BO46" s="263"/>
      <c r="BP46" s="263"/>
      <c r="BQ46" s="260">
        <v>40</v>
      </c>
      <c r="BR46" s="261"/>
      <c r="BS46" s="782"/>
      <c r="BT46" s="783"/>
      <c r="BU46" s="783"/>
      <c r="BV46" s="783"/>
      <c r="BW46" s="783"/>
      <c r="BX46" s="783"/>
      <c r="BY46" s="783"/>
      <c r="BZ46" s="783"/>
      <c r="CA46" s="783"/>
      <c r="CB46" s="783"/>
      <c r="CC46" s="783"/>
      <c r="CD46" s="783"/>
      <c r="CE46" s="783"/>
      <c r="CF46" s="783"/>
      <c r="CG46" s="784"/>
      <c r="CH46" s="763"/>
      <c r="CI46" s="764"/>
      <c r="CJ46" s="764"/>
      <c r="CK46" s="764"/>
      <c r="CL46" s="765"/>
      <c r="CM46" s="763"/>
      <c r="CN46" s="764"/>
      <c r="CO46" s="764"/>
      <c r="CP46" s="764"/>
      <c r="CQ46" s="765"/>
      <c r="CR46" s="763"/>
      <c r="CS46" s="764"/>
      <c r="CT46" s="764"/>
      <c r="CU46" s="764"/>
      <c r="CV46" s="765"/>
      <c r="CW46" s="763"/>
      <c r="CX46" s="764"/>
      <c r="CY46" s="764"/>
      <c r="CZ46" s="764"/>
      <c r="DA46" s="765"/>
      <c r="DB46" s="763"/>
      <c r="DC46" s="764"/>
      <c r="DD46" s="764"/>
      <c r="DE46" s="764"/>
      <c r="DF46" s="765"/>
      <c r="DG46" s="763"/>
      <c r="DH46" s="764"/>
      <c r="DI46" s="764"/>
      <c r="DJ46" s="764"/>
      <c r="DK46" s="765"/>
      <c r="DL46" s="763"/>
      <c r="DM46" s="764"/>
      <c r="DN46" s="764"/>
      <c r="DO46" s="764"/>
      <c r="DP46" s="765"/>
      <c r="DQ46" s="763"/>
      <c r="DR46" s="764"/>
      <c r="DS46" s="764"/>
      <c r="DT46" s="764"/>
      <c r="DU46" s="765"/>
      <c r="DV46" s="830"/>
      <c r="DW46" s="831"/>
      <c r="DX46" s="831"/>
      <c r="DY46" s="831"/>
      <c r="DZ46" s="832"/>
      <c r="EA46" s="244"/>
    </row>
    <row r="47" spans="1:131" s="245" customFormat="1" ht="26.25" customHeight="1" x14ac:dyDescent="0.15">
      <c r="A47" s="259">
        <v>20</v>
      </c>
      <c r="B47" s="778"/>
      <c r="C47" s="779"/>
      <c r="D47" s="779"/>
      <c r="E47" s="779"/>
      <c r="F47" s="779"/>
      <c r="G47" s="779"/>
      <c r="H47" s="779"/>
      <c r="I47" s="779"/>
      <c r="J47" s="779"/>
      <c r="K47" s="779"/>
      <c r="L47" s="779"/>
      <c r="M47" s="779"/>
      <c r="N47" s="779"/>
      <c r="O47" s="779"/>
      <c r="P47" s="780"/>
      <c r="Q47" s="781"/>
      <c r="R47" s="769"/>
      <c r="S47" s="769"/>
      <c r="T47" s="769"/>
      <c r="U47" s="769"/>
      <c r="V47" s="769"/>
      <c r="W47" s="769"/>
      <c r="X47" s="769"/>
      <c r="Y47" s="769"/>
      <c r="Z47" s="769"/>
      <c r="AA47" s="769"/>
      <c r="AB47" s="769"/>
      <c r="AC47" s="769"/>
      <c r="AD47" s="769"/>
      <c r="AE47" s="770"/>
      <c r="AF47" s="771"/>
      <c r="AG47" s="772"/>
      <c r="AH47" s="772"/>
      <c r="AI47" s="772"/>
      <c r="AJ47" s="773"/>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0"/>
      <c r="BK47" s="250"/>
      <c r="BL47" s="250"/>
      <c r="BM47" s="250"/>
      <c r="BN47" s="250"/>
      <c r="BO47" s="263"/>
      <c r="BP47" s="263"/>
      <c r="BQ47" s="260">
        <v>41</v>
      </c>
      <c r="BR47" s="261"/>
      <c r="BS47" s="782"/>
      <c r="BT47" s="783"/>
      <c r="BU47" s="783"/>
      <c r="BV47" s="783"/>
      <c r="BW47" s="783"/>
      <c r="BX47" s="783"/>
      <c r="BY47" s="783"/>
      <c r="BZ47" s="783"/>
      <c r="CA47" s="783"/>
      <c r="CB47" s="783"/>
      <c r="CC47" s="783"/>
      <c r="CD47" s="783"/>
      <c r="CE47" s="783"/>
      <c r="CF47" s="783"/>
      <c r="CG47" s="784"/>
      <c r="CH47" s="763"/>
      <c r="CI47" s="764"/>
      <c r="CJ47" s="764"/>
      <c r="CK47" s="764"/>
      <c r="CL47" s="765"/>
      <c r="CM47" s="763"/>
      <c r="CN47" s="764"/>
      <c r="CO47" s="764"/>
      <c r="CP47" s="764"/>
      <c r="CQ47" s="765"/>
      <c r="CR47" s="763"/>
      <c r="CS47" s="764"/>
      <c r="CT47" s="764"/>
      <c r="CU47" s="764"/>
      <c r="CV47" s="765"/>
      <c r="CW47" s="763"/>
      <c r="CX47" s="764"/>
      <c r="CY47" s="764"/>
      <c r="CZ47" s="764"/>
      <c r="DA47" s="765"/>
      <c r="DB47" s="763"/>
      <c r="DC47" s="764"/>
      <c r="DD47" s="764"/>
      <c r="DE47" s="764"/>
      <c r="DF47" s="765"/>
      <c r="DG47" s="763"/>
      <c r="DH47" s="764"/>
      <c r="DI47" s="764"/>
      <c r="DJ47" s="764"/>
      <c r="DK47" s="765"/>
      <c r="DL47" s="763"/>
      <c r="DM47" s="764"/>
      <c r="DN47" s="764"/>
      <c r="DO47" s="764"/>
      <c r="DP47" s="765"/>
      <c r="DQ47" s="763"/>
      <c r="DR47" s="764"/>
      <c r="DS47" s="764"/>
      <c r="DT47" s="764"/>
      <c r="DU47" s="765"/>
      <c r="DV47" s="830"/>
      <c r="DW47" s="831"/>
      <c r="DX47" s="831"/>
      <c r="DY47" s="831"/>
      <c r="DZ47" s="832"/>
      <c r="EA47" s="244"/>
    </row>
    <row r="48" spans="1:131" s="245" customFormat="1" ht="26.25" customHeight="1" x14ac:dyDescent="0.15">
      <c r="A48" s="259">
        <v>21</v>
      </c>
      <c r="B48" s="778"/>
      <c r="C48" s="779"/>
      <c r="D48" s="779"/>
      <c r="E48" s="779"/>
      <c r="F48" s="779"/>
      <c r="G48" s="779"/>
      <c r="H48" s="779"/>
      <c r="I48" s="779"/>
      <c r="J48" s="779"/>
      <c r="K48" s="779"/>
      <c r="L48" s="779"/>
      <c r="M48" s="779"/>
      <c r="N48" s="779"/>
      <c r="O48" s="779"/>
      <c r="P48" s="780"/>
      <c r="Q48" s="781"/>
      <c r="R48" s="769"/>
      <c r="S48" s="769"/>
      <c r="T48" s="769"/>
      <c r="U48" s="769"/>
      <c r="V48" s="769"/>
      <c r="W48" s="769"/>
      <c r="X48" s="769"/>
      <c r="Y48" s="769"/>
      <c r="Z48" s="769"/>
      <c r="AA48" s="769"/>
      <c r="AB48" s="769"/>
      <c r="AC48" s="769"/>
      <c r="AD48" s="769"/>
      <c r="AE48" s="770"/>
      <c r="AF48" s="771"/>
      <c r="AG48" s="772"/>
      <c r="AH48" s="772"/>
      <c r="AI48" s="772"/>
      <c r="AJ48" s="773"/>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0"/>
      <c r="BK48" s="250"/>
      <c r="BL48" s="250"/>
      <c r="BM48" s="250"/>
      <c r="BN48" s="250"/>
      <c r="BO48" s="263"/>
      <c r="BP48" s="263"/>
      <c r="BQ48" s="260">
        <v>42</v>
      </c>
      <c r="BR48" s="261"/>
      <c r="BS48" s="782"/>
      <c r="BT48" s="783"/>
      <c r="BU48" s="783"/>
      <c r="BV48" s="783"/>
      <c r="BW48" s="783"/>
      <c r="BX48" s="783"/>
      <c r="BY48" s="783"/>
      <c r="BZ48" s="783"/>
      <c r="CA48" s="783"/>
      <c r="CB48" s="783"/>
      <c r="CC48" s="783"/>
      <c r="CD48" s="783"/>
      <c r="CE48" s="783"/>
      <c r="CF48" s="783"/>
      <c r="CG48" s="784"/>
      <c r="CH48" s="763"/>
      <c r="CI48" s="764"/>
      <c r="CJ48" s="764"/>
      <c r="CK48" s="764"/>
      <c r="CL48" s="765"/>
      <c r="CM48" s="763"/>
      <c r="CN48" s="764"/>
      <c r="CO48" s="764"/>
      <c r="CP48" s="764"/>
      <c r="CQ48" s="765"/>
      <c r="CR48" s="763"/>
      <c r="CS48" s="764"/>
      <c r="CT48" s="764"/>
      <c r="CU48" s="764"/>
      <c r="CV48" s="765"/>
      <c r="CW48" s="763"/>
      <c r="CX48" s="764"/>
      <c r="CY48" s="764"/>
      <c r="CZ48" s="764"/>
      <c r="DA48" s="765"/>
      <c r="DB48" s="763"/>
      <c r="DC48" s="764"/>
      <c r="DD48" s="764"/>
      <c r="DE48" s="764"/>
      <c r="DF48" s="765"/>
      <c r="DG48" s="763"/>
      <c r="DH48" s="764"/>
      <c r="DI48" s="764"/>
      <c r="DJ48" s="764"/>
      <c r="DK48" s="765"/>
      <c r="DL48" s="763"/>
      <c r="DM48" s="764"/>
      <c r="DN48" s="764"/>
      <c r="DO48" s="764"/>
      <c r="DP48" s="765"/>
      <c r="DQ48" s="763"/>
      <c r="DR48" s="764"/>
      <c r="DS48" s="764"/>
      <c r="DT48" s="764"/>
      <c r="DU48" s="765"/>
      <c r="DV48" s="830"/>
      <c r="DW48" s="831"/>
      <c r="DX48" s="831"/>
      <c r="DY48" s="831"/>
      <c r="DZ48" s="832"/>
      <c r="EA48" s="244"/>
    </row>
    <row r="49" spans="1:131" s="245" customFormat="1" ht="26.25" customHeight="1" x14ac:dyDescent="0.15">
      <c r="A49" s="259">
        <v>22</v>
      </c>
      <c r="B49" s="778"/>
      <c r="C49" s="779"/>
      <c r="D49" s="779"/>
      <c r="E49" s="779"/>
      <c r="F49" s="779"/>
      <c r="G49" s="779"/>
      <c r="H49" s="779"/>
      <c r="I49" s="779"/>
      <c r="J49" s="779"/>
      <c r="K49" s="779"/>
      <c r="L49" s="779"/>
      <c r="M49" s="779"/>
      <c r="N49" s="779"/>
      <c r="O49" s="779"/>
      <c r="P49" s="780"/>
      <c r="Q49" s="781"/>
      <c r="R49" s="769"/>
      <c r="S49" s="769"/>
      <c r="T49" s="769"/>
      <c r="U49" s="769"/>
      <c r="V49" s="769"/>
      <c r="W49" s="769"/>
      <c r="X49" s="769"/>
      <c r="Y49" s="769"/>
      <c r="Z49" s="769"/>
      <c r="AA49" s="769"/>
      <c r="AB49" s="769"/>
      <c r="AC49" s="769"/>
      <c r="AD49" s="769"/>
      <c r="AE49" s="770"/>
      <c r="AF49" s="771"/>
      <c r="AG49" s="772"/>
      <c r="AH49" s="772"/>
      <c r="AI49" s="772"/>
      <c r="AJ49" s="773"/>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0"/>
      <c r="BK49" s="250"/>
      <c r="BL49" s="250"/>
      <c r="BM49" s="250"/>
      <c r="BN49" s="250"/>
      <c r="BO49" s="263"/>
      <c r="BP49" s="263"/>
      <c r="BQ49" s="260">
        <v>43</v>
      </c>
      <c r="BR49" s="261"/>
      <c r="BS49" s="782"/>
      <c r="BT49" s="783"/>
      <c r="BU49" s="783"/>
      <c r="BV49" s="783"/>
      <c r="BW49" s="783"/>
      <c r="BX49" s="783"/>
      <c r="BY49" s="783"/>
      <c r="BZ49" s="783"/>
      <c r="CA49" s="783"/>
      <c r="CB49" s="783"/>
      <c r="CC49" s="783"/>
      <c r="CD49" s="783"/>
      <c r="CE49" s="783"/>
      <c r="CF49" s="783"/>
      <c r="CG49" s="784"/>
      <c r="CH49" s="763"/>
      <c r="CI49" s="764"/>
      <c r="CJ49" s="764"/>
      <c r="CK49" s="764"/>
      <c r="CL49" s="765"/>
      <c r="CM49" s="763"/>
      <c r="CN49" s="764"/>
      <c r="CO49" s="764"/>
      <c r="CP49" s="764"/>
      <c r="CQ49" s="765"/>
      <c r="CR49" s="763"/>
      <c r="CS49" s="764"/>
      <c r="CT49" s="764"/>
      <c r="CU49" s="764"/>
      <c r="CV49" s="765"/>
      <c r="CW49" s="763"/>
      <c r="CX49" s="764"/>
      <c r="CY49" s="764"/>
      <c r="CZ49" s="764"/>
      <c r="DA49" s="765"/>
      <c r="DB49" s="763"/>
      <c r="DC49" s="764"/>
      <c r="DD49" s="764"/>
      <c r="DE49" s="764"/>
      <c r="DF49" s="765"/>
      <c r="DG49" s="763"/>
      <c r="DH49" s="764"/>
      <c r="DI49" s="764"/>
      <c r="DJ49" s="764"/>
      <c r="DK49" s="765"/>
      <c r="DL49" s="763"/>
      <c r="DM49" s="764"/>
      <c r="DN49" s="764"/>
      <c r="DO49" s="764"/>
      <c r="DP49" s="765"/>
      <c r="DQ49" s="763"/>
      <c r="DR49" s="764"/>
      <c r="DS49" s="764"/>
      <c r="DT49" s="764"/>
      <c r="DU49" s="765"/>
      <c r="DV49" s="830"/>
      <c r="DW49" s="831"/>
      <c r="DX49" s="831"/>
      <c r="DY49" s="831"/>
      <c r="DZ49" s="832"/>
      <c r="EA49" s="244"/>
    </row>
    <row r="50" spans="1:131" s="245" customFormat="1" ht="26.25" customHeight="1" x14ac:dyDescent="0.15">
      <c r="A50" s="259">
        <v>23</v>
      </c>
      <c r="B50" s="778"/>
      <c r="C50" s="779"/>
      <c r="D50" s="779"/>
      <c r="E50" s="779"/>
      <c r="F50" s="779"/>
      <c r="G50" s="779"/>
      <c r="H50" s="779"/>
      <c r="I50" s="779"/>
      <c r="J50" s="779"/>
      <c r="K50" s="779"/>
      <c r="L50" s="779"/>
      <c r="M50" s="779"/>
      <c r="N50" s="779"/>
      <c r="O50" s="779"/>
      <c r="P50" s="780"/>
      <c r="Q50" s="881"/>
      <c r="R50" s="882"/>
      <c r="S50" s="882"/>
      <c r="T50" s="882"/>
      <c r="U50" s="882"/>
      <c r="V50" s="882"/>
      <c r="W50" s="882"/>
      <c r="X50" s="882"/>
      <c r="Y50" s="882"/>
      <c r="Z50" s="882"/>
      <c r="AA50" s="882"/>
      <c r="AB50" s="882"/>
      <c r="AC50" s="882"/>
      <c r="AD50" s="882"/>
      <c r="AE50" s="883"/>
      <c r="AF50" s="771"/>
      <c r="AG50" s="772"/>
      <c r="AH50" s="772"/>
      <c r="AI50" s="772"/>
      <c r="AJ50" s="773"/>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0"/>
      <c r="BK50" s="250"/>
      <c r="BL50" s="250"/>
      <c r="BM50" s="250"/>
      <c r="BN50" s="250"/>
      <c r="BO50" s="263"/>
      <c r="BP50" s="263"/>
      <c r="BQ50" s="260">
        <v>44</v>
      </c>
      <c r="BR50" s="261"/>
      <c r="BS50" s="782"/>
      <c r="BT50" s="783"/>
      <c r="BU50" s="783"/>
      <c r="BV50" s="783"/>
      <c r="BW50" s="783"/>
      <c r="BX50" s="783"/>
      <c r="BY50" s="783"/>
      <c r="BZ50" s="783"/>
      <c r="CA50" s="783"/>
      <c r="CB50" s="783"/>
      <c r="CC50" s="783"/>
      <c r="CD50" s="783"/>
      <c r="CE50" s="783"/>
      <c r="CF50" s="783"/>
      <c r="CG50" s="784"/>
      <c r="CH50" s="763"/>
      <c r="CI50" s="764"/>
      <c r="CJ50" s="764"/>
      <c r="CK50" s="764"/>
      <c r="CL50" s="765"/>
      <c r="CM50" s="763"/>
      <c r="CN50" s="764"/>
      <c r="CO50" s="764"/>
      <c r="CP50" s="764"/>
      <c r="CQ50" s="765"/>
      <c r="CR50" s="763"/>
      <c r="CS50" s="764"/>
      <c r="CT50" s="764"/>
      <c r="CU50" s="764"/>
      <c r="CV50" s="765"/>
      <c r="CW50" s="763"/>
      <c r="CX50" s="764"/>
      <c r="CY50" s="764"/>
      <c r="CZ50" s="764"/>
      <c r="DA50" s="765"/>
      <c r="DB50" s="763"/>
      <c r="DC50" s="764"/>
      <c r="DD50" s="764"/>
      <c r="DE50" s="764"/>
      <c r="DF50" s="765"/>
      <c r="DG50" s="763"/>
      <c r="DH50" s="764"/>
      <c r="DI50" s="764"/>
      <c r="DJ50" s="764"/>
      <c r="DK50" s="765"/>
      <c r="DL50" s="763"/>
      <c r="DM50" s="764"/>
      <c r="DN50" s="764"/>
      <c r="DO50" s="764"/>
      <c r="DP50" s="765"/>
      <c r="DQ50" s="763"/>
      <c r="DR50" s="764"/>
      <c r="DS50" s="764"/>
      <c r="DT50" s="764"/>
      <c r="DU50" s="765"/>
      <c r="DV50" s="830"/>
      <c r="DW50" s="831"/>
      <c r="DX50" s="831"/>
      <c r="DY50" s="831"/>
      <c r="DZ50" s="832"/>
      <c r="EA50" s="244"/>
    </row>
    <row r="51" spans="1:131" s="245" customFormat="1" ht="26.25" customHeight="1" x14ac:dyDescent="0.15">
      <c r="A51" s="259">
        <v>24</v>
      </c>
      <c r="B51" s="778"/>
      <c r="C51" s="779"/>
      <c r="D51" s="779"/>
      <c r="E51" s="779"/>
      <c r="F51" s="779"/>
      <c r="G51" s="779"/>
      <c r="H51" s="779"/>
      <c r="I51" s="779"/>
      <c r="J51" s="779"/>
      <c r="K51" s="779"/>
      <c r="L51" s="779"/>
      <c r="M51" s="779"/>
      <c r="N51" s="779"/>
      <c r="O51" s="779"/>
      <c r="P51" s="780"/>
      <c r="Q51" s="881"/>
      <c r="R51" s="882"/>
      <c r="S51" s="882"/>
      <c r="T51" s="882"/>
      <c r="U51" s="882"/>
      <c r="V51" s="882"/>
      <c r="W51" s="882"/>
      <c r="X51" s="882"/>
      <c r="Y51" s="882"/>
      <c r="Z51" s="882"/>
      <c r="AA51" s="882"/>
      <c r="AB51" s="882"/>
      <c r="AC51" s="882"/>
      <c r="AD51" s="882"/>
      <c r="AE51" s="883"/>
      <c r="AF51" s="771"/>
      <c r="AG51" s="772"/>
      <c r="AH51" s="772"/>
      <c r="AI51" s="772"/>
      <c r="AJ51" s="773"/>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0"/>
      <c r="BK51" s="250"/>
      <c r="BL51" s="250"/>
      <c r="BM51" s="250"/>
      <c r="BN51" s="250"/>
      <c r="BO51" s="263"/>
      <c r="BP51" s="263"/>
      <c r="BQ51" s="260">
        <v>45</v>
      </c>
      <c r="BR51" s="261"/>
      <c r="BS51" s="782"/>
      <c r="BT51" s="783"/>
      <c r="BU51" s="783"/>
      <c r="BV51" s="783"/>
      <c r="BW51" s="783"/>
      <c r="BX51" s="783"/>
      <c r="BY51" s="783"/>
      <c r="BZ51" s="783"/>
      <c r="CA51" s="783"/>
      <c r="CB51" s="783"/>
      <c r="CC51" s="783"/>
      <c r="CD51" s="783"/>
      <c r="CE51" s="783"/>
      <c r="CF51" s="783"/>
      <c r="CG51" s="784"/>
      <c r="CH51" s="763"/>
      <c r="CI51" s="764"/>
      <c r="CJ51" s="764"/>
      <c r="CK51" s="764"/>
      <c r="CL51" s="765"/>
      <c r="CM51" s="763"/>
      <c r="CN51" s="764"/>
      <c r="CO51" s="764"/>
      <c r="CP51" s="764"/>
      <c r="CQ51" s="765"/>
      <c r="CR51" s="763"/>
      <c r="CS51" s="764"/>
      <c r="CT51" s="764"/>
      <c r="CU51" s="764"/>
      <c r="CV51" s="765"/>
      <c r="CW51" s="763"/>
      <c r="CX51" s="764"/>
      <c r="CY51" s="764"/>
      <c r="CZ51" s="764"/>
      <c r="DA51" s="765"/>
      <c r="DB51" s="763"/>
      <c r="DC51" s="764"/>
      <c r="DD51" s="764"/>
      <c r="DE51" s="764"/>
      <c r="DF51" s="765"/>
      <c r="DG51" s="763"/>
      <c r="DH51" s="764"/>
      <c r="DI51" s="764"/>
      <c r="DJ51" s="764"/>
      <c r="DK51" s="765"/>
      <c r="DL51" s="763"/>
      <c r="DM51" s="764"/>
      <c r="DN51" s="764"/>
      <c r="DO51" s="764"/>
      <c r="DP51" s="765"/>
      <c r="DQ51" s="763"/>
      <c r="DR51" s="764"/>
      <c r="DS51" s="764"/>
      <c r="DT51" s="764"/>
      <c r="DU51" s="765"/>
      <c r="DV51" s="830"/>
      <c r="DW51" s="831"/>
      <c r="DX51" s="831"/>
      <c r="DY51" s="831"/>
      <c r="DZ51" s="832"/>
      <c r="EA51" s="244"/>
    </row>
    <row r="52" spans="1:131" s="245" customFormat="1" ht="26.25" customHeight="1" x14ac:dyDescent="0.15">
      <c r="A52" s="259">
        <v>25</v>
      </c>
      <c r="B52" s="778"/>
      <c r="C52" s="779"/>
      <c r="D52" s="779"/>
      <c r="E52" s="779"/>
      <c r="F52" s="779"/>
      <c r="G52" s="779"/>
      <c r="H52" s="779"/>
      <c r="I52" s="779"/>
      <c r="J52" s="779"/>
      <c r="K52" s="779"/>
      <c r="L52" s="779"/>
      <c r="M52" s="779"/>
      <c r="N52" s="779"/>
      <c r="O52" s="779"/>
      <c r="P52" s="780"/>
      <c r="Q52" s="881"/>
      <c r="R52" s="882"/>
      <c r="S52" s="882"/>
      <c r="T52" s="882"/>
      <c r="U52" s="882"/>
      <c r="V52" s="882"/>
      <c r="W52" s="882"/>
      <c r="X52" s="882"/>
      <c r="Y52" s="882"/>
      <c r="Z52" s="882"/>
      <c r="AA52" s="882"/>
      <c r="AB52" s="882"/>
      <c r="AC52" s="882"/>
      <c r="AD52" s="882"/>
      <c r="AE52" s="883"/>
      <c r="AF52" s="771"/>
      <c r="AG52" s="772"/>
      <c r="AH52" s="772"/>
      <c r="AI52" s="772"/>
      <c r="AJ52" s="773"/>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0"/>
      <c r="BK52" s="250"/>
      <c r="BL52" s="250"/>
      <c r="BM52" s="250"/>
      <c r="BN52" s="250"/>
      <c r="BO52" s="263"/>
      <c r="BP52" s="263"/>
      <c r="BQ52" s="260">
        <v>46</v>
      </c>
      <c r="BR52" s="261"/>
      <c r="BS52" s="782"/>
      <c r="BT52" s="783"/>
      <c r="BU52" s="783"/>
      <c r="BV52" s="783"/>
      <c r="BW52" s="783"/>
      <c r="BX52" s="783"/>
      <c r="BY52" s="783"/>
      <c r="BZ52" s="783"/>
      <c r="CA52" s="783"/>
      <c r="CB52" s="783"/>
      <c r="CC52" s="783"/>
      <c r="CD52" s="783"/>
      <c r="CE52" s="783"/>
      <c r="CF52" s="783"/>
      <c r="CG52" s="784"/>
      <c r="CH52" s="763"/>
      <c r="CI52" s="764"/>
      <c r="CJ52" s="764"/>
      <c r="CK52" s="764"/>
      <c r="CL52" s="765"/>
      <c r="CM52" s="763"/>
      <c r="CN52" s="764"/>
      <c r="CO52" s="764"/>
      <c r="CP52" s="764"/>
      <c r="CQ52" s="765"/>
      <c r="CR52" s="763"/>
      <c r="CS52" s="764"/>
      <c r="CT52" s="764"/>
      <c r="CU52" s="764"/>
      <c r="CV52" s="765"/>
      <c r="CW52" s="763"/>
      <c r="CX52" s="764"/>
      <c r="CY52" s="764"/>
      <c r="CZ52" s="764"/>
      <c r="DA52" s="765"/>
      <c r="DB52" s="763"/>
      <c r="DC52" s="764"/>
      <c r="DD52" s="764"/>
      <c r="DE52" s="764"/>
      <c r="DF52" s="765"/>
      <c r="DG52" s="763"/>
      <c r="DH52" s="764"/>
      <c r="DI52" s="764"/>
      <c r="DJ52" s="764"/>
      <c r="DK52" s="765"/>
      <c r="DL52" s="763"/>
      <c r="DM52" s="764"/>
      <c r="DN52" s="764"/>
      <c r="DO52" s="764"/>
      <c r="DP52" s="765"/>
      <c r="DQ52" s="763"/>
      <c r="DR52" s="764"/>
      <c r="DS52" s="764"/>
      <c r="DT52" s="764"/>
      <c r="DU52" s="765"/>
      <c r="DV52" s="830"/>
      <c r="DW52" s="831"/>
      <c r="DX52" s="831"/>
      <c r="DY52" s="831"/>
      <c r="DZ52" s="832"/>
      <c r="EA52" s="244"/>
    </row>
    <row r="53" spans="1:131" s="245" customFormat="1" ht="26.25" customHeight="1" x14ac:dyDescent="0.15">
      <c r="A53" s="259">
        <v>26</v>
      </c>
      <c r="B53" s="778"/>
      <c r="C53" s="779"/>
      <c r="D53" s="779"/>
      <c r="E53" s="779"/>
      <c r="F53" s="779"/>
      <c r="G53" s="779"/>
      <c r="H53" s="779"/>
      <c r="I53" s="779"/>
      <c r="J53" s="779"/>
      <c r="K53" s="779"/>
      <c r="L53" s="779"/>
      <c r="M53" s="779"/>
      <c r="N53" s="779"/>
      <c r="O53" s="779"/>
      <c r="P53" s="780"/>
      <c r="Q53" s="881"/>
      <c r="R53" s="882"/>
      <c r="S53" s="882"/>
      <c r="T53" s="882"/>
      <c r="U53" s="882"/>
      <c r="V53" s="882"/>
      <c r="W53" s="882"/>
      <c r="X53" s="882"/>
      <c r="Y53" s="882"/>
      <c r="Z53" s="882"/>
      <c r="AA53" s="882"/>
      <c r="AB53" s="882"/>
      <c r="AC53" s="882"/>
      <c r="AD53" s="882"/>
      <c r="AE53" s="883"/>
      <c r="AF53" s="771"/>
      <c r="AG53" s="772"/>
      <c r="AH53" s="772"/>
      <c r="AI53" s="772"/>
      <c r="AJ53" s="773"/>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0"/>
      <c r="BK53" s="250"/>
      <c r="BL53" s="250"/>
      <c r="BM53" s="250"/>
      <c r="BN53" s="250"/>
      <c r="BO53" s="263"/>
      <c r="BP53" s="263"/>
      <c r="BQ53" s="260">
        <v>47</v>
      </c>
      <c r="BR53" s="261"/>
      <c r="BS53" s="782"/>
      <c r="BT53" s="783"/>
      <c r="BU53" s="783"/>
      <c r="BV53" s="783"/>
      <c r="BW53" s="783"/>
      <c r="BX53" s="783"/>
      <c r="BY53" s="783"/>
      <c r="BZ53" s="783"/>
      <c r="CA53" s="783"/>
      <c r="CB53" s="783"/>
      <c r="CC53" s="783"/>
      <c r="CD53" s="783"/>
      <c r="CE53" s="783"/>
      <c r="CF53" s="783"/>
      <c r="CG53" s="784"/>
      <c r="CH53" s="763"/>
      <c r="CI53" s="764"/>
      <c r="CJ53" s="764"/>
      <c r="CK53" s="764"/>
      <c r="CL53" s="765"/>
      <c r="CM53" s="763"/>
      <c r="CN53" s="764"/>
      <c r="CO53" s="764"/>
      <c r="CP53" s="764"/>
      <c r="CQ53" s="765"/>
      <c r="CR53" s="763"/>
      <c r="CS53" s="764"/>
      <c r="CT53" s="764"/>
      <c r="CU53" s="764"/>
      <c r="CV53" s="765"/>
      <c r="CW53" s="763"/>
      <c r="CX53" s="764"/>
      <c r="CY53" s="764"/>
      <c r="CZ53" s="764"/>
      <c r="DA53" s="765"/>
      <c r="DB53" s="763"/>
      <c r="DC53" s="764"/>
      <c r="DD53" s="764"/>
      <c r="DE53" s="764"/>
      <c r="DF53" s="765"/>
      <c r="DG53" s="763"/>
      <c r="DH53" s="764"/>
      <c r="DI53" s="764"/>
      <c r="DJ53" s="764"/>
      <c r="DK53" s="765"/>
      <c r="DL53" s="763"/>
      <c r="DM53" s="764"/>
      <c r="DN53" s="764"/>
      <c r="DO53" s="764"/>
      <c r="DP53" s="765"/>
      <c r="DQ53" s="763"/>
      <c r="DR53" s="764"/>
      <c r="DS53" s="764"/>
      <c r="DT53" s="764"/>
      <c r="DU53" s="765"/>
      <c r="DV53" s="830"/>
      <c r="DW53" s="831"/>
      <c r="DX53" s="831"/>
      <c r="DY53" s="831"/>
      <c r="DZ53" s="832"/>
      <c r="EA53" s="244"/>
    </row>
    <row r="54" spans="1:131" s="245" customFormat="1" ht="26.25" customHeight="1" x14ac:dyDescent="0.15">
      <c r="A54" s="259">
        <v>27</v>
      </c>
      <c r="B54" s="778"/>
      <c r="C54" s="779"/>
      <c r="D54" s="779"/>
      <c r="E54" s="779"/>
      <c r="F54" s="779"/>
      <c r="G54" s="779"/>
      <c r="H54" s="779"/>
      <c r="I54" s="779"/>
      <c r="J54" s="779"/>
      <c r="K54" s="779"/>
      <c r="L54" s="779"/>
      <c r="M54" s="779"/>
      <c r="N54" s="779"/>
      <c r="O54" s="779"/>
      <c r="P54" s="780"/>
      <c r="Q54" s="881"/>
      <c r="R54" s="882"/>
      <c r="S54" s="882"/>
      <c r="T54" s="882"/>
      <c r="U54" s="882"/>
      <c r="V54" s="882"/>
      <c r="W54" s="882"/>
      <c r="X54" s="882"/>
      <c r="Y54" s="882"/>
      <c r="Z54" s="882"/>
      <c r="AA54" s="882"/>
      <c r="AB54" s="882"/>
      <c r="AC54" s="882"/>
      <c r="AD54" s="882"/>
      <c r="AE54" s="883"/>
      <c r="AF54" s="771"/>
      <c r="AG54" s="772"/>
      <c r="AH54" s="772"/>
      <c r="AI54" s="772"/>
      <c r="AJ54" s="773"/>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0"/>
      <c r="BK54" s="250"/>
      <c r="BL54" s="250"/>
      <c r="BM54" s="250"/>
      <c r="BN54" s="250"/>
      <c r="BO54" s="263"/>
      <c r="BP54" s="263"/>
      <c r="BQ54" s="260">
        <v>48</v>
      </c>
      <c r="BR54" s="261"/>
      <c r="BS54" s="782"/>
      <c r="BT54" s="783"/>
      <c r="BU54" s="783"/>
      <c r="BV54" s="783"/>
      <c r="BW54" s="783"/>
      <c r="BX54" s="783"/>
      <c r="BY54" s="783"/>
      <c r="BZ54" s="783"/>
      <c r="CA54" s="783"/>
      <c r="CB54" s="783"/>
      <c r="CC54" s="783"/>
      <c r="CD54" s="783"/>
      <c r="CE54" s="783"/>
      <c r="CF54" s="783"/>
      <c r="CG54" s="784"/>
      <c r="CH54" s="763"/>
      <c r="CI54" s="764"/>
      <c r="CJ54" s="764"/>
      <c r="CK54" s="764"/>
      <c r="CL54" s="765"/>
      <c r="CM54" s="763"/>
      <c r="CN54" s="764"/>
      <c r="CO54" s="764"/>
      <c r="CP54" s="764"/>
      <c r="CQ54" s="765"/>
      <c r="CR54" s="763"/>
      <c r="CS54" s="764"/>
      <c r="CT54" s="764"/>
      <c r="CU54" s="764"/>
      <c r="CV54" s="765"/>
      <c r="CW54" s="763"/>
      <c r="CX54" s="764"/>
      <c r="CY54" s="764"/>
      <c r="CZ54" s="764"/>
      <c r="DA54" s="765"/>
      <c r="DB54" s="763"/>
      <c r="DC54" s="764"/>
      <c r="DD54" s="764"/>
      <c r="DE54" s="764"/>
      <c r="DF54" s="765"/>
      <c r="DG54" s="763"/>
      <c r="DH54" s="764"/>
      <c r="DI54" s="764"/>
      <c r="DJ54" s="764"/>
      <c r="DK54" s="765"/>
      <c r="DL54" s="763"/>
      <c r="DM54" s="764"/>
      <c r="DN54" s="764"/>
      <c r="DO54" s="764"/>
      <c r="DP54" s="765"/>
      <c r="DQ54" s="763"/>
      <c r="DR54" s="764"/>
      <c r="DS54" s="764"/>
      <c r="DT54" s="764"/>
      <c r="DU54" s="765"/>
      <c r="DV54" s="830"/>
      <c r="DW54" s="831"/>
      <c r="DX54" s="831"/>
      <c r="DY54" s="831"/>
      <c r="DZ54" s="832"/>
      <c r="EA54" s="244"/>
    </row>
    <row r="55" spans="1:131" s="245" customFormat="1" ht="26.25" customHeight="1" x14ac:dyDescent="0.15">
      <c r="A55" s="259">
        <v>28</v>
      </c>
      <c r="B55" s="778"/>
      <c r="C55" s="779"/>
      <c r="D55" s="779"/>
      <c r="E55" s="779"/>
      <c r="F55" s="779"/>
      <c r="G55" s="779"/>
      <c r="H55" s="779"/>
      <c r="I55" s="779"/>
      <c r="J55" s="779"/>
      <c r="K55" s="779"/>
      <c r="L55" s="779"/>
      <c r="M55" s="779"/>
      <c r="N55" s="779"/>
      <c r="O55" s="779"/>
      <c r="P55" s="780"/>
      <c r="Q55" s="881"/>
      <c r="R55" s="882"/>
      <c r="S55" s="882"/>
      <c r="T55" s="882"/>
      <c r="U55" s="882"/>
      <c r="V55" s="882"/>
      <c r="W55" s="882"/>
      <c r="X55" s="882"/>
      <c r="Y55" s="882"/>
      <c r="Z55" s="882"/>
      <c r="AA55" s="882"/>
      <c r="AB55" s="882"/>
      <c r="AC55" s="882"/>
      <c r="AD55" s="882"/>
      <c r="AE55" s="883"/>
      <c r="AF55" s="771"/>
      <c r="AG55" s="772"/>
      <c r="AH55" s="772"/>
      <c r="AI55" s="772"/>
      <c r="AJ55" s="773"/>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0"/>
      <c r="BK55" s="250"/>
      <c r="BL55" s="250"/>
      <c r="BM55" s="250"/>
      <c r="BN55" s="250"/>
      <c r="BO55" s="263"/>
      <c r="BP55" s="263"/>
      <c r="BQ55" s="260">
        <v>49</v>
      </c>
      <c r="BR55" s="261"/>
      <c r="BS55" s="782"/>
      <c r="BT55" s="783"/>
      <c r="BU55" s="783"/>
      <c r="BV55" s="783"/>
      <c r="BW55" s="783"/>
      <c r="BX55" s="783"/>
      <c r="BY55" s="783"/>
      <c r="BZ55" s="783"/>
      <c r="CA55" s="783"/>
      <c r="CB55" s="783"/>
      <c r="CC55" s="783"/>
      <c r="CD55" s="783"/>
      <c r="CE55" s="783"/>
      <c r="CF55" s="783"/>
      <c r="CG55" s="784"/>
      <c r="CH55" s="763"/>
      <c r="CI55" s="764"/>
      <c r="CJ55" s="764"/>
      <c r="CK55" s="764"/>
      <c r="CL55" s="765"/>
      <c r="CM55" s="763"/>
      <c r="CN55" s="764"/>
      <c r="CO55" s="764"/>
      <c r="CP55" s="764"/>
      <c r="CQ55" s="765"/>
      <c r="CR55" s="763"/>
      <c r="CS55" s="764"/>
      <c r="CT55" s="764"/>
      <c r="CU55" s="764"/>
      <c r="CV55" s="765"/>
      <c r="CW55" s="763"/>
      <c r="CX55" s="764"/>
      <c r="CY55" s="764"/>
      <c r="CZ55" s="764"/>
      <c r="DA55" s="765"/>
      <c r="DB55" s="763"/>
      <c r="DC55" s="764"/>
      <c r="DD55" s="764"/>
      <c r="DE55" s="764"/>
      <c r="DF55" s="765"/>
      <c r="DG55" s="763"/>
      <c r="DH55" s="764"/>
      <c r="DI55" s="764"/>
      <c r="DJ55" s="764"/>
      <c r="DK55" s="765"/>
      <c r="DL55" s="763"/>
      <c r="DM55" s="764"/>
      <c r="DN55" s="764"/>
      <c r="DO55" s="764"/>
      <c r="DP55" s="765"/>
      <c r="DQ55" s="763"/>
      <c r="DR55" s="764"/>
      <c r="DS55" s="764"/>
      <c r="DT55" s="764"/>
      <c r="DU55" s="765"/>
      <c r="DV55" s="830"/>
      <c r="DW55" s="831"/>
      <c r="DX55" s="831"/>
      <c r="DY55" s="831"/>
      <c r="DZ55" s="832"/>
      <c r="EA55" s="244"/>
    </row>
    <row r="56" spans="1:131" s="245" customFormat="1" ht="26.25" customHeight="1" x14ac:dyDescent="0.15">
      <c r="A56" s="259">
        <v>29</v>
      </c>
      <c r="B56" s="778"/>
      <c r="C56" s="779"/>
      <c r="D56" s="779"/>
      <c r="E56" s="779"/>
      <c r="F56" s="779"/>
      <c r="G56" s="779"/>
      <c r="H56" s="779"/>
      <c r="I56" s="779"/>
      <c r="J56" s="779"/>
      <c r="K56" s="779"/>
      <c r="L56" s="779"/>
      <c r="M56" s="779"/>
      <c r="N56" s="779"/>
      <c r="O56" s="779"/>
      <c r="P56" s="780"/>
      <c r="Q56" s="881"/>
      <c r="R56" s="882"/>
      <c r="S56" s="882"/>
      <c r="T56" s="882"/>
      <c r="U56" s="882"/>
      <c r="V56" s="882"/>
      <c r="W56" s="882"/>
      <c r="X56" s="882"/>
      <c r="Y56" s="882"/>
      <c r="Z56" s="882"/>
      <c r="AA56" s="882"/>
      <c r="AB56" s="882"/>
      <c r="AC56" s="882"/>
      <c r="AD56" s="882"/>
      <c r="AE56" s="883"/>
      <c r="AF56" s="771"/>
      <c r="AG56" s="772"/>
      <c r="AH56" s="772"/>
      <c r="AI56" s="772"/>
      <c r="AJ56" s="773"/>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0"/>
      <c r="BK56" s="250"/>
      <c r="BL56" s="250"/>
      <c r="BM56" s="250"/>
      <c r="BN56" s="250"/>
      <c r="BO56" s="263"/>
      <c r="BP56" s="263"/>
      <c r="BQ56" s="260">
        <v>50</v>
      </c>
      <c r="BR56" s="261"/>
      <c r="BS56" s="782"/>
      <c r="BT56" s="783"/>
      <c r="BU56" s="783"/>
      <c r="BV56" s="783"/>
      <c r="BW56" s="783"/>
      <c r="BX56" s="783"/>
      <c r="BY56" s="783"/>
      <c r="BZ56" s="783"/>
      <c r="CA56" s="783"/>
      <c r="CB56" s="783"/>
      <c r="CC56" s="783"/>
      <c r="CD56" s="783"/>
      <c r="CE56" s="783"/>
      <c r="CF56" s="783"/>
      <c r="CG56" s="784"/>
      <c r="CH56" s="763"/>
      <c r="CI56" s="764"/>
      <c r="CJ56" s="764"/>
      <c r="CK56" s="764"/>
      <c r="CL56" s="765"/>
      <c r="CM56" s="763"/>
      <c r="CN56" s="764"/>
      <c r="CO56" s="764"/>
      <c r="CP56" s="764"/>
      <c r="CQ56" s="765"/>
      <c r="CR56" s="763"/>
      <c r="CS56" s="764"/>
      <c r="CT56" s="764"/>
      <c r="CU56" s="764"/>
      <c r="CV56" s="765"/>
      <c r="CW56" s="763"/>
      <c r="CX56" s="764"/>
      <c r="CY56" s="764"/>
      <c r="CZ56" s="764"/>
      <c r="DA56" s="765"/>
      <c r="DB56" s="763"/>
      <c r="DC56" s="764"/>
      <c r="DD56" s="764"/>
      <c r="DE56" s="764"/>
      <c r="DF56" s="765"/>
      <c r="DG56" s="763"/>
      <c r="DH56" s="764"/>
      <c r="DI56" s="764"/>
      <c r="DJ56" s="764"/>
      <c r="DK56" s="765"/>
      <c r="DL56" s="763"/>
      <c r="DM56" s="764"/>
      <c r="DN56" s="764"/>
      <c r="DO56" s="764"/>
      <c r="DP56" s="765"/>
      <c r="DQ56" s="763"/>
      <c r="DR56" s="764"/>
      <c r="DS56" s="764"/>
      <c r="DT56" s="764"/>
      <c r="DU56" s="765"/>
      <c r="DV56" s="830"/>
      <c r="DW56" s="831"/>
      <c r="DX56" s="831"/>
      <c r="DY56" s="831"/>
      <c r="DZ56" s="832"/>
      <c r="EA56" s="244"/>
    </row>
    <row r="57" spans="1:131" s="245" customFormat="1" ht="26.25" customHeight="1" x14ac:dyDescent="0.15">
      <c r="A57" s="259">
        <v>30</v>
      </c>
      <c r="B57" s="778"/>
      <c r="C57" s="779"/>
      <c r="D57" s="779"/>
      <c r="E57" s="779"/>
      <c r="F57" s="779"/>
      <c r="G57" s="779"/>
      <c r="H57" s="779"/>
      <c r="I57" s="779"/>
      <c r="J57" s="779"/>
      <c r="K57" s="779"/>
      <c r="L57" s="779"/>
      <c r="M57" s="779"/>
      <c r="N57" s="779"/>
      <c r="O57" s="779"/>
      <c r="P57" s="780"/>
      <c r="Q57" s="881"/>
      <c r="R57" s="882"/>
      <c r="S57" s="882"/>
      <c r="T57" s="882"/>
      <c r="U57" s="882"/>
      <c r="V57" s="882"/>
      <c r="W57" s="882"/>
      <c r="X57" s="882"/>
      <c r="Y57" s="882"/>
      <c r="Z57" s="882"/>
      <c r="AA57" s="882"/>
      <c r="AB57" s="882"/>
      <c r="AC57" s="882"/>
      <c r="AD57" s="882"/>
      <c r="AE57" s="883"/>
      <c r="AF57" s="771"/>
      <c r="AG57" s="772"/>
      <c r="AH57" s="772"/>
      <c r="AI57" s="772"/>
      <c r="AJ57" s="773"/>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0"/>
      <c r="BK57" s="250"/>
      <c r="BL57" s="250"/>
      <c r="BM57" s="250"/>
      <c r="BN57" s="250"/>
      <c r="BO57" s="263"/>
      <c r="BP57" s="263"/>
      <c r="BQ57" s="260">
        <v>51</v>
      </c>
      <c r="BR57" s="261"/>
      <c r="BS57" s="782"/>
      <c r="BT57" s="783"/>
      <c r="BU57" s="783"/>
      <c r="BV57" s="783"/>
      <c r="BW57" s="783"/>
      <c r="BX57" s="783"/>
      <c r="BY57" s="783"/>
      <c r="BZ57" s="783"/>
      <c r="CA57" s="783"/>
      <c r="CB57" s="783"/>
      <c r="CC57" s="783"/>
      <c r="CD57" s="783"/>
      <c r="CE57" s="783"/>
      <c r="CF57" s="783"/>
      <c r="CG57" s="784"/>
      <c r="CH57" s="763"/>
      <c r="CI57" s="764"/>
      <c r="CJ57" s="764"/>
      <c r="CK57" s="764"/>
      <c r="CL57" s="765"/>
      <c r="CM57" s="763"/>
      <c r="CN57" s="764"/>
      <c r="CO57" s="764"/>
      <c r="CP57" s="764"/>
      <c r="CQ57" s="765"/>
      <c r="CR57" s="763"/>
      <c r="CS57" s="764"/>
      <c r="CT57" s="764"/>
      <c r="CU57" s="764"/>
      <c r="CV57" s="765"/>
      <c r="CW57" s="763"/>
      <c r="CX57" s="764"/>
      <c r="CY57" s="764"/>
      <c r="CZ57" s="764"/>
      <c r="DA57" s="765"/>
      <c r="DB57" s="763"/>
      <c r="DC57" s="764"/>
      <c r="DD57" s="764"/>
      <c r="DE57" s="764"/>
      <c r="DF57" s="765"/>
      <c r="DG57" s="763"/>
      <c r="DH57" s="764"/>
      <c r="DI57" s="764"/>
      <c r="DJ57" s="764"/>
      <c r="DK57" s="765"/>
      <c r="DL57" s="763"/>
      <c r="DM57" s="764"/>
      <c r="DN57" s="764"/>
      <c r="DO57" s="764"/>
      <c r="DP57" s="765"/>
      <c r="DQ57" s="763"/>
      <c r="DR57" s="764"/>
      <c r="DS57" s="764"/>
      <c r="DT57" s="764"/>
      <c r="DU57" s="765"/>
      <c r="DV57" s="830"/>
      <c r="DW57" s="831"/>
      <c r="DX57" s="831"/>
      <c r="DY57" s="831"/>
      <c r="DZ57" s="832"/>
      <c r="EA57" s="244"/>
    </row>
    <row r="58" spans="1:131" s="245" customFormat="1" ht="26.25" customHeight="1" x14ac:dyDescent="0.15">
      <c r="A58" s="259">
        <v>31</v>
      </c>
      <c r="B58" s="778"/>
      <c r="C58" s="779"/>
      <c r="D58" s="779"/>
      <c r="E58" s="779"/>
      <c r="F58" s="779"/>
      <c r="G58" s="779"/>
      <c r="H58" s="779"/>
      <c r="I58" s="779"/>
      <c r="J58" s="779"/>
      <c r="K58" s="779"/>
      <c r="L58" s="779"/>
      <c r="M58" s="779"/>
      <c r="N58" s="779"/>
      <c r="O58" s="779"/>
      <c r="P58" s="780"/>
      <c r="Q58" s="881"/>
      <c r="R58" s="882"/>
      <c r="S58" s="882"/>
      <c r="T58" s="882"/>
      <c r="U58" s="882"/>
      <c r="V58" s="882"/>
      <c r="W58" s="882"/>
      <c r="X58" s="882"/>
      <c r="Y58" s="882"/>
      <c r="Z58" s="882"/>
      <c r="AA58" s="882"/>
      <c r="AB58" s="882"/>
      <c r="AC58" s="882"/>
      <c r="AD58" s="882"/>
      <c r="AE58" s="883"/>
      <c r="AF58" s="771"/>
      <c r="AG58" s="772"/>
      <c r="AH58" s="772"/>
      <c r="AI58" s="772"/>
      <c r="AJ58" s="773"/>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0"/>
      <c r="BK58" s="250"/>
      <c r="BL58" s="250"/>
      <c r="BM58" s="250"/>
      <c r="BN58" s="250"/>
      <c r="BO58" s="263"/>
      <c r="BP58" s="263"/>
      <c r="BQ58" s="260">
        <v>52</v>
      </c>
      <c r="BR58" s="261"/>
      <c r="BS58" s="782"/>
      <c r="BT58" s="783"/>
      <c r="BU58" s="783"/>
      <c r="BV58" s="783"/>
      <c r="BW58" s="783"/>
      <c r="BX58" s="783"/>
      <c r="BY58" s="783"/>
      <c r="BZ58" s="783"/>
      <c r="CA58" s="783"/>
      <c r="CB58" s="783"/>
      <c r="CC58" s="783"/>
      <c r="CD58" s="783"/>
      <c r="CE58" s="783"/>
      <c r="CF58" s="783"/>
      <c r="CG58" s="784"/>
      <c r="CH58" s="763"/>
      <c r="CI58" s="764"/>
      <c r="CJ58" s="764"/>
      <c r="CK58" s="764"/>
      <c r="CL58" s="765"/>
      <c r="CM58" s="763"/>
      <c r="CN58" s="764"/>
      <c r="CO58" s="764"/>
      <c r="CP58" s="764"/>
      <c r="CQ58" s="765"/>
      <c r="CR58" s="763"/>
      <c r="CS58" s="764"/>
      <c r="CT58" s="764"/>
      <c r="CU58" s="764"/>
      <c r="CV58" s="765"/>
      <c r="CW58" s="763"/>
      <c r="CX58" s="764"/>
      <c r="CY58" s="764"/>
      <c r="CZ58" s="764"/>
      <c r="DA58" s="765"/>
      <c r="DB58" s="763"/>
      <c r="DC58" s="764"/>
      <c r="DD58" s="764"/>
      <c r="DE58" s="764"/>
      <c r="DF58" s="765"/>
      <c r="DG58" s="763"/>
      <c r="DH58" s="764"/>
      <c r="DI58" s="764"/>
      <c r="DJ58" s="764"/>
      <c r="DK58" s="765"/>
      <c r="DL58" s="763"/>
      <c r="DM58" s="764"/>
      <c r="DN58" s="764"/>
      <c r="DO58" s="764"/>
      <c r="DP58" s="765"/>
      <c r="DQ58" s="763"/>
      <c r="DR58" s="764"/>
      <c r="DS58" s="764"/>
      <c r="DT58" s="764"/>
      <c r="DU58" s="765"/>
      <c r="DV58" s="830"/>
      <c r="DW58" s="831"/>
      <c r="DX58" s="831"/>
      <c r="DY58" s="831"/>
      <c r="DZ58" s="832"/>
      <c r="EA58" s="244"/>
    </row>
    <row r="59" spans="1:131" s="245" customFormat="1" ht="26.25" customHeight="1" x14ac:dyDescent="0.15">
      <c r="A59" s="259">
        <v>32</v>
      </c>
      <c r="B59" s="778"/>
      <c r="C59" s="779"/>
      <c r="D59" s="779"/>
      <c r="E59" s="779"/>
      <c r="F59" s="779"/>
      <c r="G59" s="779"/>
      <c r="H59" s="779"/>
      <c r="I59" s="779"/>
      <c r="J59" s="779"/>
      <c r="K59" s="779"/>
      <c r="L59" s="779"/>
      <c r="M59" s="779"/>
      <c r="N59" s="779"/>
      <c r="O59" s="779"/>
      <c r="P59" s="780"/>
      <c r="Q59" s="881"/>
      <c r="R59" s="882"/>
      <c r="S59" s="882"/>
      <c r="T59" s="882"/>
      <c r="U59" s="882"/>
      <c r="V59" s="882"/>
      <c r="W59" s="882"/>
      <c r="X59" s="882"/>
      <c r="Y59" s="882"/>
      <c r="Z59" s="882"/>
      <c r="AA59" s="882"/>
      <c r="AB59" s="882"/>
      <c r="AC59" s="882"/>
      <c r="AD59" s="882"/>
      <c r="AE59" s="883"/>
      <c r="AF59" s="771"/>
      <c r="AG59" s="772"/>
      <c r="AH59" s="772"/>
      <c r="AI59" s="772"/>
      <c r="AJ59" s="773"/>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0"/>
      <c r="BK59" s="250"/>
      <c r="BL59" s="250"/>
      <c r="BM59" s="250"/>
      <c r="BN59" s="250"/>
      <c r="BO59" s="263"/>
      <c r="BP59" s="263"/>
      <c r="BQ59" s="260">
        <v>53</v>
      </c>
      <c r="BR59" s="261"/>
      <c r="BS59" s="782"/>
      <c r="BT59" s="783"/>
      <c r="BU59" s="783"/>
      <c r="BV59" s="783"/>
      <c r="BW59" s="783"/>
      <c r="BX59" s="783"/>
      <c r="BY59" s="783"/>
      <c r="BZ59" s="783"/>
      <c r="CA59" s="783"/>
      <c r="CB59" s="783"/>
      <c r="CC59" s="783"/>
      <c r="CD59" s="783"/>
      <c r="CE59" s="783"/>
      <c r="CF59" s="783"/>
      <c r="CG59" s="784"/>
      <c r="CH59" s="763"/>
      <c r="CI59" s="764"/>
      <c r="CJ59" s="764"/>
      <c r="CK59" s="764"/>
      <c r="CL59" s="765"/>
      <c r="CM59" s="763"/>
      <c r="CN59" s="764"/>
      <c r="CO59" s="764"/>
      <c r="CP59" s="764"/>
      <c r="CQ59" s="765"/>
      <c r="CR59" s="763"/>
      <c r="CS59" s="764"/>
      <c r="CT59" s="764"/>
      <c r="CU59" s="764"/>
      <c r="CV59" s="765"/>
      <c r="CW59" s="763"/>
      <c r="CX59" s="764"/>
      <c r="CY59" s="764"/>
      <c r="CZ59" s="764"/>
      <c r="DA59" s="765"/>
      <c r="DB59" s="763"/>
      <c r="DC59" s="764"/>
      <c r="DD59" s="764"/>
      <c r="DE59" s="764"/>
      <c r="DF59" s="765"/>
      <c r="DG59" s="763"/>
      <c r="DH59" s="764"/>
      <c r="DI59" s="764"/>
      <c r="DJ59" s="764"/>
      <c r="DK59" s="765"/>
      <c r="DL59" s="763"/>
      <c r="DM59" s="764"/>
      <c r="DN59" s="764"/>
      <c r="DO59" s="764"/>
      <c r="DP59" s="765"/>
      <c r="DQ59" s="763"/>
      <c r="DR59" s="764"/>
      <c r="DS59" s="764"/>
      <c r="DT59" s="764"/>
      <c r="DU59" s="765"/>
      <c r="DV59" s="830"/>
      <c r="DW59" s="831"/>
      <c r="DX59" s="831"/>
      <c r="DY59" s="831"/>
      <c r="DZ59" s="832"/>
      <c r="EA59" s="244"/>
    </row>
    <row r="60" spans="1:131" s="245" customFormat="1" ht="26.25" customHeight="1" x14ac:dyDescent="0.15">
      <c r="A60" s="259">
        <v>33</v>
      </c>
      <c r="B60" s="778"/>
      <c r="C60" s="779"/>
      <c r="D60" s="779"/>
      <c r="E60" s="779"/>
      <c r="F60" s="779"/>
      <c r="G60" s="779"/>
      <c r="H60" s="779"/>
      <c r="I60" s="779"/>
      <c r="J60" s="779"/>
      <c r="K60" s="779"/>
      <c r="L60" s="779"/>
      <c r="M60" s="779"/>
      <c r="N60" s="779"/>
      <c r="O60" s="779"/>
      <c r="P60" s="780"/>
      <c r="Q60" s="881"/>
      <c r="R60" s="882"/>
      <c r="S60" s="882"/>
      <c r="T60" s="882"/>
      <c r="U60" s="882"/>
      <c r="V60" s="882"/>
      <c r="W60" s="882"/>
      <c r="X60" s="882"/>
      <c r="Y60" s="882"/>
      <c r="Z60" s="882"/>
      <c r="AA60" s="882"/>
      <c r="AB60" s="882"/>
      <c r="AC60" s="882"/>
      <c r="AD60" s="882"/>
      <c r="AE60" s="883"/>
      <c r="AF60" s="771"/>
      <c r="AG60" s="772"/>
      <c r="AH60" s="772"/>
      <c r="AI60" s="772"/>
      <c r="AJ60" s="773"/>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0"/>
      <c r="BK60" s="250"/>
      <c r="BL60" s="250"/>
      <c r="BM60" s="250"/>
      <c r="BN60" s="250"/>
      <c r="BO60" s="263"/>
      <c r="BP60" s="263"/>
      <c r="BQ60" s="260">
        <v>54</v>
      </c>
      <c r="BR60" s="261"/>
      <c r="BS60" s="782"/>
      <c r="BT60" s="783"/>
      <c r="BU60" s="783"/>
      <c r="BV60" s="783"/>
      <c r="BW60" s="783"/>
      <c r="BX60" s="783"/>
      <c r="BY60" s="783"/>
      <c r="BZ60" s="783"/>
      <c r="CA60" s="783"/>
      <c r="CB60" s="783"/>
      <c r="CC60" s="783"/>
      <c r="CD60" s="783"/>
      <c r="CE60" s="783"/>
      <c r="CF60" s="783"/>
      <c r="CG60" s="784"/>
      <c r="CH60" s="763"/>
      <c r="CI60" s="764"/>
      <c r="CJ60" s="764"/>
      <c r="CK60" s="764"/>
      <c r="CL60" s="765"/>
      <c r="CM60" s="763"/>
      <c r="CN60" s="764"/>
      <c r="CO60" s="764"/>
      <c r="CP60" s="764"/>
      <c r="CQ60" s="765"/>
      <c r="CR60" s="763"/>
      <c r="CS60" s="764"/>
      <c r="CT60" s="764"/>
      <c r="CU60" s="764"/>
      <c r="CV60" s="765"/>
      <c r="CW60" s="763"/>
      <c r="CX60" s="764"/>
      <c r="CY60" s="764"/>
      <c r="CZ60" s="764"/>
      <c r="DA60" s="765"/>
      <c r="DB60" s="763"/>
      <c r="DC60" s="764"/>
      <c r="DD60" s="764"/>
      <c r="DE60" s="764"/>
      <c r="DF60" s="765"/>
      <c r="DG60" s="763"/>
      <c r="DH60" s="764"/>
      <c r="DI60" s="764"/>
      <c r="DJ60" s="764"/>
      <c r="DK60" s="765"/>
      <c r="DL60" s="763"/>
      <c r="DM60" s="764"/>
      <c r="DN60" s="764"/>
      <c r="DO60" s="764"/>
      <c r="DP60" s="765"/>
      <c r="DQ60" s="763"/>
      <c r="DR60" s="764"/>
      <c r="DS60" s="764"/>
      <c r="DT60" s="764"/>
      <c r="DU60" s="765"/>
      <c r="DV60" s="830"/>
      <c r="DW60" s="831"/>
      <c r="DX60" s="831"/>
      <c r="DY60" s="831"/>
      <c r="DZ60" s="832"/>
      <c r="EA60" s="244"/>
    </row>
    <row r="61" spans="1:131" s="245" customFormat="1" ht="26.25" customHeight="1" thickBot="1" x14ac:dyDescent="0.2">
      <c r="A61" s="259">
        <v>34</v>
      </c>
      <c r="B61" s="778"/>
      <c r="C61" s="779"/>
      <c r="D61" s="779"/>
      <c r="E61" s="779"/>
      <c r="F61" s="779"/>
      <c r="G61" s="779"/>
      <c r="H61" s="779"/>
      <c r="I61" s="779"/>
      <c r="J61" s="779"/>
      <c r="K61" s="779"/>
      <c r="L61" s="779"/>
      <c r="M61" s="779"/>
      <c r="N61" s="779"/>
      <c r="O61" s="779"/>
      <c r="P61" s="780"/>
      <c r="Q61" s="881"/>
      <c r="R61" s="882"/>
      <c r="S61" s="882"/>
      <c r="T61" s="882"/>
      <c r="U61" s="882"/>
      <c r="V61" s="882"/>
      <c r="W61" s="882"/>
      <c r="X61" s="882"/>
      <c r="Y61" s="882"/>
      <c r="Z61" s="882"/>
      <c r="AA61" s="882"/>
      <c r="AB61" s="882"/>
      <c r="AC61" s="882"/>
      <c r="AD61" s="882"/>
      <c r="AE61" s="883"/>
      <c r="AF61" s="771"/>
      <c r="AG61" s="772"/>
      <c r="AH61" s="772"/>
      <c r="AI61" s="772"/>
      <c r="AJ61" s="773"/>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0"/>
      <c r="BK61" s="250"/>
      <c r="BL61" s="250"/>
      <c r="BM61" s="250"/>
      <c r="BN61" s="250"/>
      <c r="BO61" s="263"/>
      <c r="BP61" s="263"/>
      <c r="BQ61" s="260">
        <v>55</v>
      </c>
      <c r="BR61" s="261"/>
      <c r="BS61" s="782"/>
      <c r="BT61" s="783"/>
      <c r="BU61" s="783"/>
      <c r="BV61" s="783"/>
      <c r="BW61" s="783"/>
      <c r="BX61" s="783"/>
      <c r="BY61" s="783"/>
      <c r="BZ61" s="783"/>
      <c r="CA61" s="783"/>
      <c r="CB61" s="783"/>
      <c r="CC61" s="783"/>
      <c r="CD61" s="783"/>
      <c r="CE61" s="783"/>
      <c r="CF61" s="783"/>
      <c r="CG61" s="784"/>
      <c r="CH61" s="763"/>
      <c r="CI61" s="764"/>
      <c r="CJ61" s="764"/>
      <c r="CK61" s="764"/>
      <c r="CL61" s="765"/>
      <c r="CM61" s="763"/>
      <c r="CN61" s="764"/>
      <c r="CO61" s="764"/>
      <c r="CP61" s="764"/>
      <c r="CQ61" s="765"/>
      <c r="CR61" s="763"/>
      <c r="CS61" s="764"/>
      <c r="CT61" s="764"/>
      <c r="CU61" s="764"/>
      <c r="CV61" s="765"/>
      <c r="CW61" s="763"/>
      <c r="CX61" s="764"/>
      <c r="CY61" s="764"/>
      <c r="CZ61" s="764"/>
      <c r="DA61" s="765"/>
      <c r="DB61" s="763"/>
      <c r="DC61" s="764"/>
      <c r="DD61" s="764"/>
      <c r="DE61" s="764"/>
      <c r="DF61" s="765"/>
      <c r="DG61" s="763"/>
      <c r="DH61" s="764"/>
      <c r="DI61" s="764"/>
      <c r="DJ61" s="764"/>
      <c r="DK61" s="765"/>
      <c r="DL61" s="763"/>
      <c r="DM61" s="764"/>
      <c r="DN61" s="764"/>
      <c r="DO61" s="764"/>
      <c r="DP61" s="765"/>
      <c r="DQ61" s="763"/>
      <c r="DR61" s="764"/>
      <c r="DS61" s="764"/>
      <c r="DT61" s="764"/>
      <c r="DU61" s="765"/>
      <c r="DV61" s="830"/>
      <c r="DW61" s="831"/>
      <c r="DX61" s="831"/>
      <c r="DY61" s="831"/>
      <c r="DZ61" s="832"/>
      <c r="EA61" s="244"/>
    </row>
    <row r="62" spans="1:131" s="245" customFormat="1" ht="26.25" customHeight="1" x14ac:dyDescent="0.15">
      <c r="A62" s="259">
        <v>35</v>
      </c>
      <c r="B62" s="778"/>
      <c r="C62" s="779"/>
      <c r="D62" s="779"/>
      <c r="E62" s="779"/>
      <c r="F62" s="779"/>
      <c r="G62" s="779"/>
      <c r="H62" s="779"/>
      <c r="I62" s="779"/>
      <c r="J62" s="779"/>
      <c r="K62" s="779"/>
      <c r="L62" s="779"/>
      <c r="M62" s="779"/>
      <c r="N62" s="779"/>
      <c r="O62" s="779"/>
      <c r="P62" s="780"/>
      <c r="Q62" s="881"/>
      <c r="R62" s="882"/>
      <c r="S62" s="882"/>
      <c r="T62" s="882"/>
      <c r="U62" s="882"/>
      <c r="V62" s="882"/>
      <c r="W62" s="882"/>
      <c r="X62" s="882"/>
      <c r="Y62" s="882"/>
      <c r="Z62" s="882"/>
      <c r="AA62" s="882"/>
      <c r="AB62" s="882"/>
      <c r="AC62" s="882"/>
      <c r="AD62" s="882"/>
      <c r="AE62" s="883"/>
      <c r="AF62" s="771"/>
      <c r="AG62" s="772"/>
      <c r="AH62" s="772"/>
      <c r="AI62" s="772"/>
      <c r="AJ62" s="773"/>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411</v>
      </c>
      <c r="BK62" s="852"/>
      <c r="BL62" s="852"/>
      <c r="BM62" s="852"/>
      <c r="BN62" s="853"/>
      <c r="BO62" s="263"/>
      <c r="BP62" s="263"/>
      <c r="BQ62" s="260">
        <v>56</v>
      </c>
      <c r="BR62" s="261"/>
      <c r="BS62" s="782"/>
      <c r="BT62" s="783"/>
      <c r="BU62" s="783"/>
      <c r="BV62" s="783"/>
      <c r="BW62" s="783"/>
      <c r="BX62" s="783"/>
      <c r="BY62" s="783"/>
      <c r="BZ62" s="783"/>
      <c r="CA62" s="783"/>
      <c r="CB62" s="783"/>
      <c r="CC62" s="783"/>
      <c r="CD62" s="783"/>
      <c r="CE62" s="783"/>
      <c r="CF62" s="783"/>
      <c r="CG62" s="784"/>
      <c r="CH62" s="763"/>
      <c r="CI62" s="764"/>
      <c r="CJ62" s="764"/>
      <c r="CK62" s="764"/>
      <c r="CL62" s="765"/>
      <c r="CM62" s="763"/>
      <c r="CN62" s="764"/>
      <c r="CO62" s="764"/>
      <c r="CP62" s="764"/>
      <c r="CQ62" s="765"/>
      <c r="CR62" s="763"/>
      <c r="CS62" s="764"/>
      <c r="CT62" s="764"/>
      <c r="CU62" s="764"/>
      <c r="CV62" s="765"/>
      <c r="CW62" s="763"/>
      <c r="CX62" s="764"/>
      <c r="CY62" s="764"/>
      <c r="CZ62" s="764"/>
      <c r="DA62" s="765"/>
      <c r="DB62" s="763"/>
      <c r="DC62" s="764"/>
      <c r="DD62" s="764"/>
      <c r="DE62" s="764"/>
      <c r="DF62" s="765"/>
      <c r="DG62" s="763"/>
      <c r="DH62" s="764"/>
      <c r="DI62" s="764"/>
      <c r="DJ62" s="764"/>
      <c r="DK62" s="765"/>
      <c r="DL62" s="763"/>
      <c r="DM62" s="764"/>
      <c r="DN62" s="764"/>
      <c r="DO62" s="764"/>
      <c r="DP62" s="765"/>
      <c r="DQ62" s="763"/>
      <c r="DR62" s="764"/>
      <c r="DS62" s="764"/>
      <c r="DT62" s="764"/>
      <c r="DU62" s="765"/>
      <c r="DV62" s="830"/>
      <c r="DW62" s="831"/>
      <c r="DX62" s="831"/>
      <c r="DY62" s="831"/>
      <c r="DZ62" s="832"/>
      <c r="EA62" s="244"/>
    </row>
    <row r="63" spans="1:131" s="245" customFormat="1" ht="26.25" customHeight="1" thickBot="1" x14ac:dyDescent="0.2">
      <c r="A63" s="262" t="s">
        <v>386</v>
      </c>
      <c r="B63" s="836" t="s">
        <v>412</v>
      </c>
      <c r="C63" s="837"/>
      <c r="D63" s="837"/>
      <c r="E63" s="837"/>
      <c r="F63" s="837"/>
      <c r="G63" s="837"/>
      <c r="H63" s="837"/>
      <c r="I63" s="837"/>
      <c r="J63" s="837"/>
      <c r="K63" s="837"/>
      <c r="L63" s="837"/>
      <c r="M63" s="837"/>
      <c r="N63" s="837"/>
      <c r="O63" s="837"/>
      <c r="P63" s="838"/>
      <c r="Q63" s="886"/>
      <c r="R63" s="887"/>
      <c r="S63" s="887"/>
      <c r="T63" s="887"/>
      <c r="U63" s="887"/>
      <c r="V63" s="887"/>
      <c r="W63" s="887"/>
      <c r="X63" s="887"/>
      <c r="Y63" s="887"/>
      <c r="Z63" s="887"/>
      <c r="AA63" s="887"/>
      <c r="AB63" s="887"/>
      <c r="AC63" s="887"/>
      <c r="AD63" s="887"/>
      <c r="AE63" s="888"/>
      <c r="AF63" s="889">
        <v>4451</v>
      </c>
      <c r="AG63" s="890"/>
      <c r="AH63" s="890"/>
      <c r="AI63" s="890"/>
      <c r="AJ63" s="891"/>
      <c r="AK63" s="892"/>
      <c r="AL63" s="887"/>
      <c r="AM63" s="887"/>
      <c r="AN63" s="887"/>
      <c r="AO63" s="887"/>
      <c r="AP63" s="894">
        <f>SUM(AP28:AT36)</f>
        <v>30649</v>
      </c>
      <c r="AQ63" s="895"/>
      <c r="AR63" s="895"/>
      <c r="AS63" s="895"/>
      <c r="AT63" s="896"/>
      <c r="AU63" s="894">
        <f>SUM(AU28:AY36)</f>
        <v>16739</v>
      </c>
      <c r="AV63" s="895"/>
      <c r="AW63" s="895"/>
      <c r="AX63" s="895"/>
      <c r="AY63" s="896"/>
      <c r="AZ63" s="897"/>
      <c r="BA63" s="897"/>
      <c r="BB63" s="897"/>
      <c r="BC63" s="897"/>
      <c r="BD63" s="897"/>
      <c r="BE63" s="894"/>
      <c r="BF63" s="895"/>
      <c r="BG63" s="895"/>
      <c r="BH63" s="895"/>
      <c r="BI63" s="896"/>
      <c r="BJ63" s="898" t="s">
        <v>129</v>
      </c>
      <c r="BK63" s="895"/>
      <c r="BL63" s="895"/>
      <c r="BM63" s="895"/>
      <c r="BN63" s="899"/>
      <c r="BO63" s="263"/>
      <c r="BP63" s="263"/>
      <c r="BQ63" s="260">
        <v>57</v>
      </c>
      <c r="BR63" s="261"/>
      <c r="BS63" s="782"/>
      <c r="BT63" s="783"/>
      <c r="BU63" s="783"/>
      <c r="BV63" s="783"/>
      <c r="BW63" s="783"/>
      <c r="BX63" s="783"/>
      <c r="BY63" s="783"/>
      <c r="BZ63" s="783"/>
      <c r="CA63" s="783"/>
      <c r="CB63" s="783"/>
      <c r="CC63" s="783"/>
      <c r="CD63" s="783"/>
      <c r="CE63" s="783"/>
      <c r="CF63" s="783"/>
      <c r="CG63" s="784"/>
      <c r="CH63" s="763"/>
      <c r="CI63" s="764"/>
      <c r="CJ63" s="764"/>
      <c r="CK63" s="764"/>
      <c r="CL63" s="765"/>
      <c r="CM63" s="763"/>
      <c r="CN63" s="764"/>
      <c r="CO63" s="764"/>
      <c r="CP63" s="764"/>
      <c r="CQ63" s="765"/>
      <c r="CR63" s="763"/>
      <c r="CS63" s="764"/>
      <c r="CT63" s="764"/>
      <c r="CU63" s="764"/>
      <c r="CV63" s="765"/>
      <c r="CW63" s="763"/>
      <c r="CX63" s="764"/>
      <c r="CY63" s="764"/>
      <c r="CZ63" s="764"/>
      <c r="DA63" s="765"/>
      <c r="DB63" s="763"/>
      <c r="DC63" s="764"/>
      <c r="DD63" s="764"/>
      <c r="DE63" s="764"/>
      <c r="DF63" s="765"/>
      <c r="DG63" s="763"/>
      <c r="DH63" s="764"/>
      <c r="DI63" s="764"/>
      <c r="DJ63" s="764"/>
      <c r="DK63" s="765"/>
      <c r="DL63" s="763"/>
      <c r="DM63" s="764"/>
      <c r="DN63" s="764"/>
      <c r="DO63" s="764"/>
      <c r="DP63" s="765"/>
      <c r="DQ63" s="763"/>
      <c r="DR63" s="764"/>
      <c r="DS63" s="764"/>
      <c r="DT63" s="764"/>
      <c r="DU63" s="765"/>
      <c r="DV63" s="830"/>
      <c r="DW63" s="831"/>
      <c r="DX63" s="831"/>
      <c r="DY63" s="831"/>
      <c r="DZ63" s="832"/>
      <c r="EA63" s="244"/>
    </row>
    <row r="64" spans="1:131" s="245" customFormat="1" ht="26.25" customHeight="1" x14ac:dyDescent="0.15">
      <c r="A64" s="263"/>
      <c r="B64" s="263"/>
      <c r="C64" s="263"/>
      <c r="D64" s="263"/>
      <c r="E64" s="263"/>
      <c r="F64" s="263"/>
      <c r="G64" s="263"/>
      <c r="H64" s="263"/>
      <c r="I64" s="263"/>
      <c r="J64" s="263"/>
      <c r="K64" s="263"/>
      <c r="L64" s="263"/>
      <c r="M64" s="263"/>
      <c r="N64" s="263"/>
      <c r="O64" s="263"/>
      <c r="P64" s="263"/>
      <c r="Q64" s="263"/>
      <c r="R64" s="263"/>
      <c r="S64" s="263"/>
      <c r="T64" s="263"/>
      <c r="U64" s="263"/>
      <c r="V64" s="263"/>
      <c r="W64" s="263"/>
      <c r="X64" s="263"/>
      <c r="Y64" s="263"/>
      <c r="Z64" s="263"/>
      <c r="AA64" s="263"/>
      <c r="AB64" s="263"/>
      <c r="AC64" s="263"/>
      <c r="AD64" s="263"/>
      <c r="AE64" s="263"/>
      <c r="AF64" s="263"/>
      <c r="AG64" s="263"/>
      <c r="AH64" s="263"/>
      <c r="AI64" s="263"/>
      <c r="AJ64" s="263"/>
      <c r="AK64" s="263"/>
      <c r="AL64" s="263"/>
      <c r="AM64" s="263"/>
      <c r="AN64" s="263"/>
      <c r="AO64" s="263"/>
      <c r="AP64" s="263"/>
      <c r="AQ64" s="263"/>
      <c r="AR64" s="263"/>
      <c r="AS64" s="263"/>
      <c r="AT64" s="263"/>
      <c r="AU64" s="263"/>
      <c r="AV64" s="263"/>
      <c r="AW64" s="263"/>
      <c r="AX64" s="263"/>
      <c r="AY64" s="263"/>
      <c r="AZ64" s="263"/>
      <c r="BA64" s="263"/>
      <c r="BB64" s="263"/>
      <c r="BC64" s="263"/>
      <c r="BD64" s="263"/>
      <c r="BE64" s="263"/>
      <c r="BF64" s="263"/>
      <c r="BG64" s="263"/>
      <c r="BH64" s="263"/>
      <c r="BI64" s="263"/>
      <c r="BJ64" s="263"/>
      <c r="BK64" s="263"/>
      <c r="BL64" s="263"/>
      <c r="BM64" s="263"/>
      <c r="BN64" s="263"/>
      <c r="BO64" s="263"/>
      <c r="BP64" s="263"/>
      <c r="BQ64" s="260">
        <v>58</v>
      </c>
      <c r="BR64" s="261"/>
      <c r="BS64" s="782"/>
      <c r="BT64" s="783"/>
      <c r="BU64" s="783"/>
      <c r="BV64" s="783"/>
      <c r="BW64" s="783"/>
      <c r="BX64" s="783"/>
      <c r="BY64" s="783"/>
      <c r="BZ64" s="783"/>
      <c r="CA64" s="783"/>
      <c r="CB64" s="783"/>
      <c r="CC64" s="783"/>
      <c r="CD64" s="783"/>
      <c r="CE64" s="783"/>
      <c r="CF64" s="783"/>
      <c r="CG64" s="784"/>
      <c r="CH64" s="763"/>
      <c r="CI64" s="764"/>
      <c r="CJ64" s="764"/>
      <c r="CK64" s="764"/>
      <c r="CL64" s="765"/>
      <c r="CM64" s="763"/>
      <c r="CN64" s="764"/>
      <c r="CO64" s="764"/>
      <c r="CP64" s="764"/>
      <c r="CQ64" s="765"/>
      <c r="CR64" s="763"/>
      <c r="CS64" s="764"/>
      <c r="CT64" s="764"/>
      <c r="CU64" s="764"/>
      <c r="CV64" s="765"/>
      <c r="CW64" s="763"/>
      <c r="CX64" s="764"/>
      <c r="CY64" s="764"/>
      <c r="CZ64" s="764"/>
      <c r="DA64" s="765"/>
      <c r="DB64" s="763"/>
      <c r="DC64" s="764"/>
      <c r="DD64" s="764"/>
      <c r="DE64" s="764"/>
      <c r="DF64" s="765"/>
      <c r="DG64" s="763"/>
      <c r="DH64" s="764"/>
      <c r="DI64" s="764"/>
      <c r="DJ64" s="764"/>
      <c r="DK64" s="765"/>
      <c r="DL64" s="763"/>
      <c r="DM64" s="764"/>
      <c r="DN64" s="764"/>
      <c r="DO64" s="764"/>
      <c r="DP64" s="765"/>
      <c r="DQ64" s="763"/>
      <c r="DR64" s="764"/>
      <c r="DS64" s="764"/>
      <c r="DT64" s="764"/>
      <c r="DU64" s="765"/>
      <c r="DV64" s="830"/>
      <c r="DW64" s="831"/>
      <c r="DX64" s="831"/>
      <c r="DY64" s="831"/>
      <c r="DZ64" s="832"/>
      <c r="EA64" s="244"/>
    </row>
    <row r="65" spans="1:131" s="245" customFormat="1" ht="26.25" customHeight="1" thickBot="1" x14ac:dyDescent="0.2">
      <c r="A65" s="250" t="s">
        <v>413</v>
      </c>
      <c r="B65" s="250"/>
      <c r="C65" s="250"/>
      <c r="D65" s="250"/>
      <c r="E65" s="250"/>
      <c r="F65" s="250"/>
      <c r="G65" s="250"/>
      <c r="H65" s="250"/>
      <c r="I65" s="250"/>
      <c r="J65" s="250"/>
      <c r="K65" s="250"/>
      <c r="L65" s="250"/>
      <c r="M65" s="250"/>
      <c r="N65" s="250"/>
      <c r="O65" s="250"/>
      <c r="P65" s="250"/>
      <c r="Q65" s="250"/>
      <c r="R65" s="250"/>
      <c r="S65" s="250"/>
      <c r="T65" s="250"/>
      <c r="U65" s="250"/>
      <c r="V65" s="250"/>
      <c r="W65" s="250"/>
      <c r="X65" s="250"/>
      <c r="Y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63"/>
      <c r="BF65" s="263"/>
      <c r="BG65" s="263"/>
      <c r="BH65" s="263"/>
      <c r="BI65" s="263"/>
      <c r="BJ65" s="263"/>
      <c r="BK65" s="263"/>
      <c r="BL65" s="263"/>
      <c r="BM65" s="263"/>
      <c r="BN65" s="263"/>
      <c r="BO65" s="263"/>
      <c r="BP65" s="263"/>
      <c r="BQ65" s="260">
        <v>59</v>
      </c>
      <c r="BR65" s="261"/>
      <c r="BS65" s="782"/>
      <c r="BT65" s="783"/>
      <c r="BU65" s="783"/>
      <c r="BV65" s="783"/>
      <c r="BW65" s="783"/>
      <c r="BX65" s="783"/>
      <c r="BY65" s="783"/>
      <c r="BZ65" s="783"/>
      <c r="CA65" s="783"/>
      <c r="CB65" s="783"/>
      <c r="CC65" s="783"/>
      <c r="CD65" s="783"/>
      <c r="CE65" s="783"/>
      <c r="CF65" s="783"/>
      <c r="CG65" s="784"/>
      <c r="CH65" s="763"/>
      <c r="CI65" s="764"/>
      <c r="CJ65" s="764"/>
      <c r="CK65" s="764"/>
      <c r="CL65" s="765"/>
      <c r="CM65" s="763"/>
      <c r="CN65" s="764"/>
      <c r="CO65" s="764"/>
      <c r="CP65" s="764"/>
      <c r="CQ65" s="765"/>
      <c r="CR65" s="763"/>
      <c r="CS65" s="764"/>
      <c r="CT65" s="764"/>
      <c r="CU65" s="764"/>
      <c r="CV65" s="765"/>
      <c r="CW65" s="763"/>
      <c r="CX65" s="764"/>
      <c r="CY65" s="764"/>
      <c r="CZ65" s="764"/>
      <c r="DA65" s="765"/>
      <c r="DB65" s="763"/>
      <c r="DC65" s="764"/>
      <c r="DD65" s="764"/>
      <c r="DE65" s="764"/>
      <c r="DF65" s="765"/>
      <c r="DG65" s="763"/>
      <c r="DH65" s="764"/>
      <c r="DI65" s="764"/>
      <c r="DJ65" s="764"/>
      <c r="DK65" s="765"/>
      <c r="DL65" s="763"/>
      <c r="DM65" s="764"/>
      <c r="DN65" s="764"/>
      <c r="DO65" s="764"/>
      <c r="DP65" s="765"/>
      <c r="DQ65" s="763"/>
      <c r="DR65" s="764"/>
      <c r="DS65" s="764"/>
      <c r="DT65" s="764"/>
      <c r="DU65" s="765"/>
      <c r="DV65" s="830"/>
      <c r="DW65" s="831"/>
      <c r="DX65" s="831"/>
      <c r="DY65" s="831"/>
      <c r="DZ65" s="832"/>
      <c r="EA65" s="244"/>
    </row>
    <row r="66" spans="1:131" s="245" customFormat="1" ht="26.25" customHeight="1" x14ac:dyDescent="0.15">
      <c r="A66" s="815" t="s">
        <v>414</v>
      </c>
      <c r="B66" s="816"/>
      <c r="C66" s="816"/>
      <c r="D66" s="816"/>
      <c r="E66" s="816"/>
      <c r="F66" s="816"/>
      <c r="G66" s="816"/>
      <c r="H66" s="816"/>
      <c r="I66" s="816"/>
      <c r="J66" s="816"/>
      <c r="K66" s="816"/>
      <c r="L66" s="816"/>
      <c r="M66" s="816"/>
      <c r="N66" s="816"/>
      <c r="O66" s="816"/>
      <c r="P66" s="817"/>
      <c r="Q66" s="792" t="s">
        <v>391</v>
      </c>
      <c r="R66" s="793"/>
      <c r="S66" s="793"/>
      <c r="T66" s="793"/>
      <c r="U66" s="794"/>
      <c r="V66" s="792" t="s">
        <v>415</v>
      </c>
      <c r="W66" s="793"/>
      <c r="X66" s="793"/>
      <c r="Y66" s="793"/>
      <c r="Z66" s="794"/>
      <c r="AA66" s="792" t="s">
        <v>416</v>
      </c>
      <c r="AB66" s="793"/>
      <c r="AC66" s="793"/>
      <c r="AD66" s="793"/>
      <c r="AE66" s="794"/>
      <c r="AF66" s="900" t="s">
        <v>417</v>
      </c>
      <c r="AG66" s="859"/>
      <c r="AH66" s="859"/>
      <c r="AI66" s="859"/>
      <c r="AJ66" s="901"/>
      <c r="AK66" s="792" t="s">
        <v>418</v>
      </c>
      <c r="AL66" s="816"/>
      <c r="AM66" s="816"/>
      <c r="AN66" s="816"/>
      <c r="AO66" s="817"/>
      <c r="AP66" s="792" t="s">
        <v>396</v>
      </c>
      <c r="AQ66" s="793"/>
      <c r="AR66" s="793"/>
      <c r="AS66" s="793"/>
      <c r="AT66" s="794"/>
      <c r="AU66" s="792" t="s">
        <v>419</v>
      </c>
      <c r="AV66" s="793"/>
      <c r="AW66" s="793"/>
      <c r="AX66" s="793"/>
      <c r="AY66" s="794"/>
      <c r="AZ66" s="792" t="s">
        <v>373</v>
      </c>
      <c r="BA66" s="793"/>
      <c r="BB66" s="793"/>
      <c r="BC66" s="793"/>
      <c r="BD66" s="804"/>
      <c r="BE66" s="263"/>
      <c r="BF66" s="263"/>
      <c r="BG66" s="263"/>
      <c r="BH66" s="263"/>
      <c r="BI66" s="263"/>
      <c r="BJ66" s="263"/>
      <c r="BK66" s="263"/>
      <c r="BL66" s="263"/>
      <c r="BM66" s="263"/>
      <c r="BN66" s="263"/>
      <c r="BO66" s="263"/>
      <c r="BP66" s="263"/>
      <c r="BQ66" s="260">
        <v>60</v>
      </c>
      <c r="BR66" s="265"/>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4"/>
    </row>
    <row r="67" spans="1:131" s="245" customFormat="1" ht="26.25" customHeight="1" thickBot="1" x14ac:dyDescent="0.2">
      <c r="A67" s="818"/>
      <c r="B67" s="819"/>
      <c r="C67" s="819"/>
      <c r="D67" s="819"/>
      <c r="E67" s="819"/>
      <c r="F67" s="819"/>
      <c r="G67" s="819"/>
      <c r="H67" s="819"/>
      <c r="I67" s="819"/>
      <c r="J67" s="819"/>
      <c r="K67" s="819"/>
      <c r="L67" s="819"/>
      <c r="M67" s="819"/>
      <c r="N67" s="819"/>
      <c r="O67" s="819"/>
      <c r="P67" s="820"/>
      <c r="Q67" s="795"/>
      <c r="R67" s="796"/>
      <c r="S67" s="796"/>
      <c r="T67" s="796"/>
      <c r="U67" s="797"/>
      <c r="V67" s="795"/>
      <c r="W67" s="796"/>
      <c r="X67" s="796"/>
      <c r="Y67" s="796"/>
      <c r="Z67" s="797"/>
      <c r="AA67" s="795"/>
      <c r="AB67" s="796"/>
      <c r="AC67" s="796"/>
      <c r="AD67" s="796"/>
      <c r="AE67" s="797"/>
      <c r="AF67" s="902"/>
      <c r="AG67" s="862"/>
      <c r="AH67" s="862"/>
      <c r="AI67" s="862"/>
      <c r="AJ67" s="903"/>
      <c r="AK67" s="904"/>
      <c r="AL67" s="819"/>
      <c r="AM67" s="819"/>
      <c r="AN67" s="819"/>
      <c r="AO67" s="820"/>
      <c r="AP67" s="795"/>
      <c r="AQ67" s="796"/>
      <c r="AR67" s="796"/>
      <c r="AS67" s="796"/>
      <c r="AT67" s="797"/>
      <c r="AU67" s="795"/>
      <c r="AV67" s="796"/>
      <c r="AW67" s="796"/>
      <c r="AX67" s="796"/>
      <c r="AY67" s="797"/>
      <c r="AZ67" s="795"/>
      <c r="BA67" s="796"/>
      <c r="BB67" s="796"/>
      <c r="BC67" s="796"/>
      <c r="BD67" s="805"/>
      <c r="BE67" s="263"/>
      <c r="BF67" s="263"/>
      <c r="BG67" s="263"/>
      <c r="BH67" s="263"/>
      <c r="BI67" s="263"/>
      <c r="BJ67" s="263"/>
      <c r="BK67" s="263"/>
      <c r="BL67" s="263"/>
      <c r="BM67" s="263"/>
      <c r="BN67" s="263"/>
      <c r="BO67" s="263"/>
      <c r="BP67" s="263"/>
      <c r="BQ67" s="260">
        <v>61</v>
      </c>
      <c r="BR67" s="265"/>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4"/>
    </row>
    <row r="68" spans="1:131" s="245" customFormat="1" ht="26.25" customHeight="1" thickTop="1" x14ac:dyDescent="0.15">
      <c r="A68" s="256">
        <v>1</v>
      </c>
      <c r="B68" s="918" t="s">
        <v>575</v>
      </c>
      <c r="C68" s="919"/>
      <c r="D68" s="919"/>
      <c r="E68" s="919"/>
      <c r="F68" s="919"/>
      <c r="G68" s="919"/>
      <c r="H68" s="919"/>
      <c r="I68" s="919"/>
      <c r="J68" s="919"/>
      <c r="K68" s="919"/>
      <c r="L68" s="919"/>
      <c r="M68" s="919"/>
      <c r="N68" s="919"/>
      <c r="O68" s="919"/>
      <c r="P68" s="920"/>
      <c r="Q68" s="916">
        <v>1302</v>
      </c>
      <c r="R68" s="917"/>
      <c r="S68" s="917"/>
      <c r="T68" s="917"/>
      <c r="U68" s="917"/>
      <c r="V68" s="917">
        <v>1131</v>
      </c>
      <c r="W68" s="917"/>
      <c r="X68" s="917"/>
      <c r="Y68" s="917"/>
      <c r="Z68" s="917"/>
      <c r="AA68" s="917">
        <f t="shared" ref="AA68:AA76" si="0">Q68-V68</f>
        <v>171</v>
      </c>
      <c r="AB68" s="917"/>
      <c r="AC68" s="917"/>
      <c r="AD68" s="917"/>
      <c r="AE68" s="917"/>
      <c r="AF68" s="917">
        <v>171</v>
      </c>
      <c r="AG68" s="917"/>
      <c r="AH68" s="917"/>
      <c r="AI68" s="917"/>
      <c r="AJ68" s="917"/>
      <c r="AK68" s="917">
        <v>21</v>
      </c>
      <c r="AL68" s="917"/>
      <c r="AM68" s="917"/>
      <c r="AN68" s="917"/>
      <c r="AO68" s="917"/>
      <c r="AP68" s="917" t="s">
        <v>513</v>
      </c>
      <c r="AQ68" s="917"/>
      <c r="AR68" s="917"/>
      <c r="AS68" s="917"/>
      <c r="AT68" s="917"/>
      <c r="AU68" s="917" t="s">
        <v>513</v>
      </c>
      <c r="AV68" s="917"/>
      <c r="AW68" s="917"/>
      <c r="AX68" s="917"/>
      <c r="AY68" s="917"/>
      <c r="AZ68" s="914"/>
      <c r="BA68" s="914"/>
      <c r="BB68" s="914"/>
      <c r="BC68" s="914"/>
      <c r="BD68" s="915"/>
      <c r="BE68" s="263"/>
      <c r="BF68" s="263"/>
      <c r="BG68" s="263"/>
      <c r="BH68" s="263"/>
      <c r="BI68" s="263"/>
      <c r="BJ68" s="263"/>
      <c r="BK68" s="263"/>
      <c r="BL68" s="263"/>
      <c r="BM68" s="263"/>
      <c r="BN68" s="263"/>
      <c r="BO68" s="263"/>
      <c r="BP68" s="263"/>
      <c r="BQ68" s="260">
        <v>62</v>
      </c>
      <c r="BR68" s="265"/>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4"/>
    </row>
    <row r="69" spans="1:131" s="245" customFormat="1" ht="26.25" customHeight="1" x14ac:dyDescent="0.15">
      <c r="A69" s="259">
        <v>2</v>
      </c>
      <c r="B69" s="766" t="s">
        <v>576</v>
      </c>
      <c r="C69" s="767"/>
      <c r="D69" s="767"/>
      <c r="E69" s="767"/>
      <c r="F69" s="767"/>
      <c r="G69" s="767"/>
      <c r="H69" s="767"/>
      <c r="I69" s="767"/>
      <c r="J69" s="767"/>
      <c r="K69" s="767"/>
      <c r="L69" s="767"/>
      <c r="M69" s="767"/>
      <c r="N69" s="767"/>
      <c r="O69" s="767"/>
      <c r="P69" s="768"/>
      <c r="Q69" s="921">
        <v>518</v>
      </c>
      <c r="R69" s="879"/>
      <c r="S69" s="879"/>
      <c r="T69" s="879"/>
      <c r="U69" s="879"/>
      <c r="V69" s="879">
        <v>471</v>
      </c>
      <c r="W69" s="879"/>
      <c r="X69" s="879"/>
      <c r="Y69" s="879"/>
      <c r="Z69" s="879"/>
      <c r="AA69" s="922">
        <f t="shared" si="0"/>
        <v>47</v>
      </c>
      <c r="AB69" s="923"/>
      <c r="AC69" s="923"/>
      <c r="AD69" s="923"/>
      <c r="AE69" s="878"/>
      <c r="AF69" s="922">
        <v>842</v>
      </c>
      <c r="AG69" s="923"/>
      <c r="AH69" s="923"/>
      <c r="AI69" s="923"/>
      <c r="AJ69" s="878"/>
      <c r="AK69" s="922" t="s">
        <v>602</v>
      </c>
      <c r="AL69" s="923"/>
      <c r="AM69" s="923"/>
      <c r="AN69" s="923"/>
      <c r="AO69" s="878"/>
      <c r="AP69" s="879">
        <v>1894</v>
      </c>
      <c r="AQ69" s="879"/>
      <c r="AR69" s="879"/>
      <c r="AS69" s="879"/>
      <c r="AT69" s="879"/>
      <c r="AU69" s="922" t="s">
        <v>602</v>
      </c>
      <c r="AV69" s="923"/>
      <c r="AW69" s="923"/>
      <c r="AX69" s="923"/>
      <c r="AY69" s="878"/>
      <c r="AZ69" s="924"/>
      <c r="BA69" s="924"/>
      <c r="BB69" s="924"/>
      <c r="BC69" s="924"/>
      <c r="BD69" s="925"/>
      <c r="BE69" s="263"/>
      <c r="BF69" s="263"/>
      <c r="BG69" s="263"/>
      <c r="BH69" s="263"/>
      <c r="BI69" s="263"/>
      <c r="BJ69" s="263"/>
      <c r="BK69" s="263"/>
      <c r="BL69" s="263"/>
      <c r="BM69" s="263"/>
      <c r="BN69" s="263"/>
      <c r="BO69" s="263"/>
      <c r="BP69" s="263"/>
      <c r="BQ69" s="260">
        <v>63</v>
      </c>
      <c r="BR69" s="265"/>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4"/>
    </row>
    <row r="70" spans="1:131" s="245" customFormat="1" ht="26.25" customHeight="1" x14ac:dyDescent="0.15">
      <c r="A70" s="259">
        <v>3</v>
      </c>
      <c r="B70" s="766" t="s">
        <v>577</v>
      </c>
      <c r="C70" s="767"/>
      <c r="D70" s="767"/>
      <c r="E70" s="767"/>
      <c r="F70" s="767"/>
      <c r="G70" s="767"/>
      <c r="H70" s="767"/>
      <c r="I70" s="767"/>
      <c r="J70" s="767"/>
      <c r="K70" s="767"/>
      <c r="L70" s="767"/>
      <c r="M70" s="767"/>
      <c r="N70" s="767"/>
      <c r="O70" s="767"/>
      <c r="P70" s="768"/>
      <c r="Q70" s="921">
        <v>812</v>
      </c>
      <c r="R70" s="879"/>
      <c r="S70" s="879"/>
      <c r="T70" s="879"/>
      <c r="U70" s="879"/>
      <c r="V70" s="879">
        <v>804</v>
      </c>
      <c r="W70" s="879"/>
      <c r="X70" s="879"/>
      <c r="Y70" s="879"/>
      <c r="Z70" s="879"/>
      <c r="AA70" s="879">
        <f t="shared" si="0"/>
        <v>8</v>
      </c>
      <c r="AB70" s="879"/>
      <c r="AC70" s="879"/>
      <c r="AD70" s="879"/>
      <c r="AE70" s="879"/>
      <c r="AF70" s="879">
        <v>9</v>
      </c>
      <c r="AG70" s="879"/>
      <c r="AH70" s="879"/>
      <c r="AI70" s="879"/>
      <c r="AJ70" s="879"/>
      <c r="AK70" s="879">
        <v>63</v>
      </c>
      <c r="AL70" s="879"/>
      <c r="AM70" s="879"/>
      <c r="AN70" s="879"/>
      <c r="AO70" s="879"/>
      <c r="AP70" s="879">
        <v>652</v>
      </c>
      <c r="AQ70" s="879"/>
      <c r="AR70" s="879"/>
      <c r="AS70" s="879"/>
      <c r="AT70" s="879"/>
      <c r="AU70" s="879">
        <v>144</v>
      </c>
      <c r="AV70" s="879"/>
      <c r="AW70" s="879"/>
      <c r="AX70" s="879"/>
      <c r="AY70" s="879"/>
      <c r="AZ70" s="924"/>
      <c r="BA70" s="924"/>
      <c r="BB70" s="924"/>
      <c r="BC70" s="924"/>
      <c r="BD70" s="925"/>
      <c r="BE70" s="263"/>
      <c r="BF70" s="263"/>
      <c r="BG70" s="263"/>
      <c r="BH70" s="263"/>
      <c r="BI70" s="263"/>
      <c r="BJ70" s="263"/>
      <c r="BK70" s="263"/>
      <c r="BL70" s="263"/>
      <c r="BM70" s="263"/>
      <c r="BN70" s="263"/>
      <c r="BO70" s="263"/>
      <c r="BP70" s="263"/>
      <c r="BQ70" s="260">
        <v>64</v>
      </c>
      <c r="BR70" s="265"/>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4"/>
    </row>
    <row r="71" spans="1:131" s="245" customFormat="1" ht="26.25" customHeight="1" x14ac:dyDescent="0.15">
      <c r="A71" s="259">
        <v>4</v>
      </c>
      <c r="B71" s="766" t="s">
        <v>578</v>
      </c>
      <c r="C71" s="767"/>
      <c r="D71" s="767"/>
      <c r="E71" s="767"/>
      <c r="F71" s="767"/>
      <c r="G71" s="767"/>
      <c r="H71" s="767"/>
      <c r="I71" s="767"/>
      <c r="J71" s="767"/>
      <c r="K71" s="767"/>
      <c r="L71" s="767"/>
      <c r="M71" s="767"/>
      <c r="N71" s="767"/>
      <c r="O71" s="767"/>
      <c r="P71" s="768"/>
      <c r="Q71" s="921">
        <v>155</v>
      </c>
      <c r="R71" s="879"/>
      <c r="S71" s="879"/>
      <c r="T71" s="879"/>
      <c r="U71" s="879"/>
      <c r="V71" s="879">
        <v>143</v>
      </c>
      <c r="W71" s="879"/>
      <c r="X71" s="879"/>
      <c r="Y71" s="879"/>
      <c r="Z71" s="879"/>
      <c r="AA71" s="879">
        <f t="shared" si="0"/>
        <v>12</v>
      </c>
      <c r="AB71" s="879"/>
      <c r="AC71" s="879"/>
      <c r="AD71" s="879"/>
      <c r="AE71" s="879"/>
      <c r="AF71" s="879">
        <v>12</v>
      </c>
      <c r="AG71" s="879"/>
      <c r="AH71" s="879"/>
      <c r="AI71" s="879"/>
      <c r="AJ71" s="879"/>
      <c r="AK71" s="922" t="s">
        <v>602</v>
      </c>
      <c r="AL71" s="923"/>
      <c r="AM71" s="923"/>
      <c r="AN71" s="923"/>
      <c r="AO71" s="878"/>
      <c r="AP71" s="922" t="s">
        <v>602</v>
      </c>
      <c r="AQ71" s="923"/>
      <c r="AR71" s="923"/>
      <c r="AS71" s="923"/>
      <c r="AT71" s="878"/>
      <c r="AU71" s="922" t="s">
        <v>602</v>
      </c>
      <c r="AV71" s="923"/>
      <c r="AW71" s="923"/>
      <c r="AX71" s="923"/>
      <c r="AY71" s="878"/>
      <c r="AZ71" s="924"/>
      <c r="BA71" s="924"/>
      <c r="BB71" s="924"/>
      <c r="BC71" s="924"/>
      <c r="BD71" s="925"/>
      <c r="BE71" s="263"/>
      <c r="BF71" s="263"/>
      <c r="BG71" s="263"/>
      <c r="BH71" s="263"/>
      <c r="BI71" s="263"/>
      <c r="BJ71" s="263"/>
      <c r="BK71" s="263"/>
      <c r="BL71" s="263"/>
      <c r="BM71" s="263"/>
      <c r="BN71" s="263"/>
      <c r="BO71" s="263"/>
      <c r="BP71" s="263"/>
      <c r="BQ71" s="260">
        <v>65</v>
      </c>
      <c r="BR71" s="265"/>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4"/>
    </row>
    <row r="72" spans="1:131" s="245" customFormat="1" ht="26.25" customHeight="1" x14ac:dyDescent="0.15">
      <c r="A72" s="259">
        <v>5</v>
      </c>
      <c r="B72" s="766" t="s">
        <v>579</v>
      </c>
      <c r="C72" s="767"/>
      <c r="D72" s="767"/>
      <c r="E72" s="767"/>
      <c r="F72" s="767"/>
      <c r="G72" s="767"/>
      <c r="H72" s="767"/>
      <c r="I72" s="767"/>
      <c r="J72" s="767"/>
      <c r="K72" s="767"/>
      <c r="L72" s="767"/>
      <c r="M72" s="767"/>
      <c r="N72" s="767"/>
      <c r="O72" s="767"/>
      <c r="P72" s="768"/>
      <c r="Q72" s="921">
        <v>14870</v>
      </c>
      <c r="R72" s="879"/>
      <c r="S72" s="879"/>
      <c r="T72" s="879"/>
      <c r="U72" s="879"/>
      <c r="V72" s="879">
        <v>14583</v>
      </c>
      <c r="W72" s="879"/>
      <c r="X72" s="879"/>
      <c r="Y72" s="879"/>
      <c r="Z72" s="879"/>
      <c r="AA72" s="879">
        <f t="shared" si="0"/>
        <v>287</v>
      </c>
      <c r="AB72" s="879"/>
      <c r="AC72" s="879"/>
      <c r="AD72" s="879"/>
      <c r="AE72" s="879"/>
      <c r="AF72" s="879">
        <v>286</v>
      </c>
      <c r="AG72" s="879"/>
      <c r="AH72" s="879"/>
      <c r="AI72" s="879"/>
      <c r="AJ72" s="879"/>
      <c r="AK72" s="922" t="s">
        <v>602</v>
      </c>
      <c r="AL72" s="923"/>
      <c r="AM72" s="923"/>
      <c r="AN72" s="923"/>
      <c r="AO72" s="878"/>
      <c r="AP72" s="922" t="s">
        <v>602</v>
      </c>
      <c r="AQ72" s="923"/>
      <c r="AR72" s="923"/>
      <c r="AS72" s="923"/>
      <c r="AT72" s="878"/>
      <c r="AU72" s="922" t="s">
        <v>602</v>
      </c>
      <c r="AV72" s="923"/>
      <c r="AW72" s="923"/>
      <c r="AX72" s="923"/>
      <c r="AY72" s="878"/>
      <c r="AZ72" s="924"/>
      <c r="BA72" s="924"/>
      <c r="BB72" s="924"/>
      <c r="BC72" s="924"/>
      <c r="BD72" s="925"/>
      <c r="BE72" s="263"/>
      <c r="BF72" s="263"/>
      <c r="BG72" s="263"/>
      <c r="BH72" s="263"/>
      <c r="BI72" s="263"/>
      <c r="BJ72" s="263"/>
      <c r="BK72" s="263"/>
      <c r="BL72" s="263"/>
      <c r="BM72" s="263"/>
      <c r="BN72" s="263"/>
      <c r="BO72" s="263"/>
      <c r="BP72" s="263"/>
      <c r="BQ72" s="260">
        <v>66</v>
      </c>
      <c r="BR72" s="265"/>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4"/>
    </row>
    <row r="73" spans="1:131" s="245" customFormat="1" ht="26.25" customHeight="1" x14ac:dyDescent="0.15">
      <c r="A73" s="259">
        <v>6</v>
      </c>
      <c r="B73" s="766" t="s">
        <v>580</v>
      </c>
      <c r="C73" s="767"/>
      <c r="D73" s="767"/>
      <c r="E73" s="767"/>
      <c r="F73" s="767"/>
      <c r="G73" s="767"/>
      <c r="H73" s="767"/>
      <c r="I73" s="767"/>
      <c r="J73" s="767"/>
      <c r="K73" s="767"/>
      <c r="L73" s="767"/>
      <c r="M73" s="767"/>
      <c r="N73" s="767"/>
      <c r="O73" s="767"/>
      <c r="P73" s="768"/>
      <c r="Q73" s="921">
        <v>132</v>
      </c>
      <c r="R73" s="879"/>
      <c r="S73" s="879"/>
      <c r="T73" s="879"/>
      <c r="U73" s="879"/>
      <c r="V73" s="879">
        <v>125</v>
      </c>
      <c r="W73" s="879"/>
      <c r="X73" s="879"/>
      <c r="Y73" s="879"/>
      <c r="Z73" s="879"/>
      <c r="AA73" s="879">
        <f t="shared" si="0"/>
        <v>7</v>
      </c>
      <c r="AB73" s="879"/>
      <c r="AC73" s="879"/>
      <c r="AD73" s="879"/>
      <c r="AE73" s="879"/>
      <c r="AF73" s="879">
        <v>6</v>
      </c>
      <c r="AG73" s="879"/>
      <c r="AH73" s="879"/>
      <c r="AI73" s="879"/>
      <c r="AJ73" s="879"/>
      <c r="AK73" s="879">
        <v>7</v>
      </c>
      <c r="AL73" s="879"/>
      <c r="AM73" s="879"/>
      <c r="AN73" s="879"/>
      <c r="AO73" s="879"/>
      <c r="AP73" s="922" t="s">
        <v>602</v>
      </c>
      <c r="AQ73" s="923"/>
      <c r="AR73" s="923"/>
      <c r="AS73" s="923"/>
      <c r="AT73" s="878"/>
      <c r="AU73" s="922" t="s">
        <v>602</v>
      </c>
      <c r="AV73" s="923"/>
      <c r="AW73" s="923"/>
      <c r="AX73" s="923"/>
      <c r="AY73" s="878"/>
      <c r="AZ73" s="924"/>
      <c r="BA73" s="924"/>
      <c r="BB73" s="924"/>
      <c r="BC73" s="924"/>
      <c r="BD73" s="925"/>
      <c r="BE73" s="263"/>
      <c r="BF73" s="263"/>
      <c r="BG73" s="263"/>
      <c r="BH73" s="263"/>
      <c r="BI73" s="263"/>
      <c r="BJ73" s="263"/>
      <c r="BK73" s="263"/>
      <c r="BL73" s="263"/>
      <c r="BM73" s="263"/>
      <c r="BN73" s="263"/>
      <c r="BO73" s="263"/>
      <c r="BP73" s="263"/>
      <c r="BQ73" s="260">
        <v>67</v>
      </c>
      <c r="BR73" s="265"/>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4"/>
    </row>
    <row r="74" spans="1:131" s="245" customFormat="1" ht="26.25" customHeight="1" x14ac:dyDescent="0.15">
      <c r="A74" s="259">
        <v>7</v>
      </c>
      <c r="B74" s="766" t="s">
        <v>581</v>
      </c>
      <c r="C74" s="767"/>
      <c r="D74" s="767"/>
      <c r="E74" s="767"/>
      <c r="F74" s="767"/>
      <c r="G74" s="767"/>
      <c r="H74" s="767"/>
      <c r="I74" s="767"/>
      <c r="J74" s="767"/>
      <c r="K74" s="767"/>
      <c r="L74" s="767"/>
      <c r="M74" s="767"/>
      <c r="N74" s="767"/>
      <c r="O74" s="767"/>
      <c r="P74" s="768"/>
      <c r="Q74" s="921">
        <v>145</v>
      </c>
      <c r="R74" s="879"/>
      <c r="S74" s="879"/>
      <c r="T74" s="879"/>
      <c r="U74" s="879"/>
      <c r="V74" s="879">
        <v>141</v>
      </c>
      <c r="W74" s="879"/>
      <c r="X74" s="879"/>
      <c r="Y74" s="879"/>
      <c r="Z74" s="879"/>
      <c r="AA74" s="879">
        <f t="shared" si="0"/>
        <v>4</v>
      </c>
      <c r="AB74" s="879"/>
      <c r="AC74" s="879"/>
      <c r="AD74" s="879"/>
      <c r="AE74" s="879"/>
      <c r="AF74" s="879">
        <v>4</v>
      </c>
      <c r="AG74" s="879"/>
      <c r="AH74" s="879"/>
      <c r="AI74" s="879"/>
      <c r="AJ74" s="879"/>
      <c r="AK74" s="922" t="s">
        <v>602</v>
      </c>
      <c r="AL74" s="923"/>
      <c r="AM74" s="923"/>
      <c r="AN74" s="923"/>
      <c r="AO74" s="878"/>
      <c r="AP74" s="922" t="s">
        <v>602</v>
      </c>
      <c r="AQ74" s="923"/>
      <c r="AR74" s="923"/>
      <c r="AS74" s="923"/>
      <c r="AT74" s="878"/>
      <c r="AU74" s="922" t="s">
        <v>602</v>
      </c>
      <c r="AV74" s="923"/>
      <c r="AW74" s="923"/>
      <c r="AX74" s="923"/>
      <c r="AY74" s="878"/>
      <c r="AZ74" s="924"/>
      <c r="BA74" s="924"/>
      <c r="BB74" s="924"/>
      <c r="BC74" s="924"/>
      <c r="BD74" s="925"/>
      <c r="BE74" s="263"/>
      <c r="BF74" s="263"/>
      <c r="BG74" s="263"/>
      <c r="BH74" s="263"/>
      <c r="BI74" s="263"/>
      <c r="BJ74" s="263"/>
      <c r="BK74" s="263"/>
      <c r="BL74" s="263"/>
      <c r="BM74" s="263"/>
      <c r="BN74" s="263"/>
      <c r="BO74" s="263"/>
      <c r="BP74" s="263"/>
      <c r="BQ74" s="260">
        <v>68</v>
      </c>
      <c r="BR74" s="265"/>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4"/>
    </row>
    <row r="75" spans="1:131" s="245" customFormat="1" ht="26.25" customHeight="1" x14ac:dyDescent="0.15">
      <c r="A75" s="259">
        <v>8</v>
      </c>
      <c r="B75" s="766" t="s">
        <v>582</v>
      </c>
      <c r="C75" s="767"/>
      <c r="D75" s="767"/>
      <c r="E75" s="767"/>
      <c r="F75" s="767"/>
      <c r="G75" s="767"/>
      <c r="H75" s="767"/>
      <c r="I75" s="767"/>
      <c r="J75" s="767"/>
      <c r="K75" s="767"/>
      <c r="L75" s="767"/>
      <c r="M75" s="767"/>
      <c r="N75" s="767"/>
      <c r="O75" s="767"/>
      <c r="P75" s="768"/>
      <c r="Q75" s="926">
        <v>154880</v>
      </c>
      <c r="R75" s="923"/>
      <c r="S75" s="923"/>
      <c r="T75" s="923"/>
      <c r="U75" s="878"/>
      <c r="V75" s="922">
        <v>154880</v>
      </c>
      <c r="W75" s="923"/>
      <c r="X75" s="923"/>
      <c r="Y75" s="923"/>
      <c r="Z75" s="878"/>
      <c r="AA75" s="922">
        <f t="shared" si="0"/>
        <v>0</v>
      </c>
      <c r="AB75" s="923"/>
      <c r="AC75" s="923"/>
      <c r="AD75" s="923"/>
      <c r="AE75" s="878"/>
      <c r="AF75" s="922">
        <v>0</v>
      </c>
      <c r="AG75" s="923"/>
      <c r="AH75" s="923"/>
      <c r="AI75" s="923"/>
      <c r="AJ75" s="878"/>
      <c r="AK75" s="922">
        <v>191</v>
      </c>
      <c r="AL75" s="923"/>
      <c r="AM75" s="923"/>
      <c r="AN75" s="923"/>
      <c r="AO75" s="878"/>
      <c r="AP75" s="922" t="s">
        <v>602</v>
      </c>
      <c r="AQ75" s="923"/>
      <c r="AR75" s="923"/>
      <c r="AS75" s="923"/>
      <c r="AT75" s="878"/>
      <c r="AU75" s="922" t="s">
        <v>602</v>
      </c>
      <c r="AV75" s="923"/>
      <c r="AW75" s="923"/>
      <c r="AX75" s="923"/>
      <c r="AY75" s="878"/>
      <c r="AZ75" s="924"/>
      <c r="BA75" s="924"/>
      <c r="BB75" s="924"/>
      <c r="BC75" s="924"/>
      <c r="BD75" s="925"/>
      <c r="BE75" s="263"/>
      <c r="BF75" s="263"/>
      <c r="BG75" s="263"/>
      <c r="BH75" s="263"/>
      <c r="BI75" s="263"/>
      <c r="BJ75" s="263"/>
      <c r="BK75" s="263"/>
      <c r="BL75" s="263"/>
      <c r="BM75" s="263"/>
      <c r="BN75" s="263"/>
      <c r="BO75" s="263"/>
      <c r="BP75" s="263"/>
      <c r="BQ75" s="260">
        <v>69</v>
      </c>
      <c r="BR75" s="265"/>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4"/>
    </row>
    <row r="76" spans="1:131" s="245" customFormat="1" ht="26.25" customHeight="1" x14ac:dyDescent="0.15">
      <c r="A76" s="259">
        <v>9</v>
      </c>
      <c r="B76" s="766" t="s">
        <v>583</v>
      </c>
      <c r="C76" s="767"/>
      <c r="D76" s="767"/>
      <c r="E76" s="767"/>
      <c r="F76" s="767"/>
      <c r="G76" s="767"/>
      <c r="H76" s="767"/>
      <c r="I76" s="767"/>
      <c r="J76" s="767"/>
      <c r="K76" s="767"/>
      <c r="L76" s="767"/>
      <c r="M76" s="767"/>
      <c r="N76" s="767"/>
      <c r="O76" s="767"/>
      <c r="P76" s="768"/>
      <c r="Q76" s="926">
        <v>194</v>
      </c>
      <c r="R76" s="923"/>
      <c r="S76" s="923"/>
      <c r="T76" s="923"/>
      <c r="U76" s="878"/>
      <c r="V76" s="922">
        <v>158</v>
      </c>
      <c r="W76" s="923"/>
      <c r="X76" s="923"/>
      <c r="Y76" s="923"/>
      <c r="Z76" s="878"/>
      <c r="AA76" s="922">
        <f t="shared" si="0"/>
        <v>36</v>
      </c>
      <c r="AB76" s="923"/>
      <c r="AC76" s="923"/>
      <c r="AD76" s="923"/>
      <c r="AE76" s="878"/>
      <c r="AF76" s="922">
        <v>36</v>
      </c>
      <c r="AG76" s="923"/>
      <c r="AH76" s="923"/>
      <c r="AI76" s="923"/>
      <c r="AJ76" s="878"/>
      <c r="AK76" s="922" t="s">
        <v>602</v>
      </c>
      <c r="AL76" s="923"/>
      <c r="AM76" s="923"/>
      <c r="AN76" s="923"/>
      <c r="AO76" s="878"/>
      <c r="AP76" s="922" t="s">
        <v>602</v>
      </c>
      <c r="AQ76" s="923"/>
      <c r="AR76" s="923"/>
      <c r="AS76" s="923"/>
      <c r="AT76" s="878"/>
      <c r="AU76" s="922" t="s">
        <v>602</v>
      </c>
      <c r="AV76" s="923"/>
      <c r="AW76" s="923"/>
      <c r="AX76" s="923"/>
      <c r="AY76" s="878"/>
      <c r="AZ76" s="924"/>
      <c r="BA76" s="924"/>
      <c r="BB76" s="924"/>
      <c r="BC76" s="924"/>
      <c r="BD76" s="925"/>
      <c r="BE76" s="263"/>
      <c r="BF76" s="263"/>
      <c r="BG76" s="263"/>
      <c r="BH76" s="263"/>
      <c r="BI76" s="263"/>
      <c r="BJ76" s="263"/>
      <c r="BK76" s="263"/>
      <c r="BL76" s="263"/>
      <c r="BM76" s="263"/>
      <c r="BN76" s="263"/>
      <c r="BO76" s="263"/>
      <c r="BP76" s="263"/>
      <c r="BQ76" s="260">
        <v>70</v>
      </c>
      <c r="BR76" s="265"/>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4"/>
    </row>
    <row r="77" spans="1:131" s="245" customFormat="1" ht="26.25" customHeight="1" x14ac:dyDescent="0.15">
      <c r="A77" s="259">
        <v>10</v>
      </c>
      <c r="B77" s="766" t="s">
        <v>584</v>
      </c>
      <c r="C77" s="767"/>
      <c r="D77" s="767"/>
      <c r="E77" s="767"/>
      <c r="F77" s="767"/>
      <c r="G77" s="767"/>
      <c r="H77" s="767"/>
      <c r="I77" s="767"/>
      <c r="J77" s="767"/>
      <c r="K77" s="767"/>
      <c r="L77" s="767"/>
      <c r="M77" s="767"/>
      <c r="N77" s="767"/>
      <c r="O77" s="767"/>
      <c r="P77" s="768"/>
      <c r="Q77" s="926">
        <v>7330</v>
      </c>
      <c r="R77" s="923"/>
      <c r="S77" s="923"/>
      <c r="T77" s="923"/>
      <c r="U77" s="878"/>
      <c r="V77" s="922">
        <v>6467</v>
      </c>
      <c r="W77" s="923"/>
      <c r="X77" s="923"/>
      <c r="Y77" s="923"/>
      <c r="Z77" s="878"/>
      <c r="AA77" s="922">
        <f>Q77-V77</f>
        <v>863</v>
      </c>
      <c r="AB77" s="923"/>
      <c r="AC77" s="923"/>
      <c r="AD77" s="923"/>
      <c r="AE77" s="878"/>
      <c r="AF77" s="922">
        <v>864</v>
      </c>
      <c r="AG77" s="923"/>
      <c r="AH77" s="923"/>
      <c r="AI77" s="923"/>
      <c r="AJ77" s="878"/>
      <c r="AK77" s="922" t="s">
        <v>602</v>
      </c>
      <c r="AL77" s="923"/>
      <c r="AM77" s="923"/>
      <c r="AN77" s="923"/>
      <c r="AO77" s="878"/>
      <c r="AP77" s="922" t="s">
        <v>602</v>
      </c>
      <c r="AQ77" s="923"/>
      <c r="AR77" s="923"/>
      <c r="AS77" s="923"/>
      <c r="AT77" s="878"/>
      <c r="AU77" s="922" t="s">
        <v>602</v>
      </c>
      <c r="AV77" s="923"/>
      <c r="AW77" s="923"/>
      <c r="AX77" s="923"/>
      <c r="AY77" s="878"/>
      <c r="AZ77" s="924"/>
      <c r="BA77" s="924"/>
      <c r="BB77" s="924"/>
      <c r="BC77" s="924"/>
      <c r="BD77" s="925"/>
      <c r="BE77" s="263"/>
      <c r="BF77" s="263"/>
      <c r="BG77" s="263"/>
      <c r="BH77" s="263"/>
      <c r="BI77" s="263"/>
      <c r="BJ77" s="263"/>
      <c r="BK77" s="263"/>
      <c r="BL77" s="263"/>
      <c r="BM77" s="263"/>
      <c r="BN77" s="263"/>
      <c r="BO77" s="263"/>
      <c r="BP77" s="263"/>
      <c r="BQ77" s="260">
        <v>71</v>
      </c>
      <c r="BR77" s="265"/>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4"/>
    </row>
    <row r="78" spans="1:131" s="245" customFormat="1" ht="26.25" customHeight="1" x14ac:dyDescent="0.15">
      <c r="A78" s="259">
        <v>11</v>
      </c>
      <c r="B78" s="766" t="s">
        <v>585</v>
      </c>
      <c r="C78" s="767"/>
      <c r="D78" s="767"/>
      <c r="E78" s="767"/>
      <c r="F78" s="767"/>
      <c r="G78" s="767"/>
      <c r="H78" s="767"/>
      <c r="I78" s="767"/>
      <c r="J78" s="767"/>
      <c r="K78" s="767"/>
      <c r="L78" s="767"/>
      <c r="M78" s="767"/>
      <c r="N78" s="767"/>
      <c r="O78" s="767"/>
      <c r="P78" s="768"/>
      <c r="Q78" s="921">
        <v>2317</v>
      </c>
      <c r="R78" s="879"/>
      <c r="S78" s="879"/>
      <c r="T78" s="879"/>
      <c r="U78" s="879"/>
      <c r="V78" s="879">
        <v>2272</v>
      </c>
      <c r="W78" s="879"/>
      <c r="X78" s="879"/>
      <c r="Y78" s="879"/>
      <c r="Z78" s="879"/>
      <c r="AA78" s="879">
        <f t="shared" ref="AA78" si="1">Q78-V78</f>
        <v>45</v>
      </c>
      <c r="AB78" s="879"/>
      <c r="AC78" s="879"/>
      <c r="AD78" s="879"/>
      <c r="AE78" s="879"/>
      <c r="AF78" s="879">
        <v>46</v>
      </c>
      <c r="AG78" s="879"/>
      <c r="AH78" s="879"/>
      <c r="AI78" s="879"/>
      <c r="AJ78" s="879"/>
      <c r="AK78" s="922" t="s">
        <v>602</v>
      </c>
      <c r="AL78" s="923"/>
      <c r="AM78" s="923"/>
      <c r="AN78" s="923"/>
      <c r="AO78" s="878"/>
      <c r="AP78" s="879">
        <v>1457</v>
      </c>
      <c r="AQ78" s="879"/>
      <c r="AR78" s="879"/>
      <c r="AS78" s="879"/>
      <c r="AT78" s="879"/>
      <c r="AU78" s="879">
        <v>781</v>
      </c>
      <c r="AV78" s="879"/>
      <c r="AW78" s="879"/>
      <c r="AX78" s="879"/>
      <c r="AY78" s="879"/>
      <c r="AZ78" s="924"/>
      <c r="BA78" s="924"/>
      <c r="BB78" s="924"/>
      <c r="BC78" s="924"/>
      <c r="BD78" s="925"/>
      <c r="BE78" s="263"/>
      <c r="BF78" s="263"/>
      <c r="BG78" s="263"/>
      <c r="BH78" s="263"/>
      <c r="BI78" s="263"/>
      <c r="BJ78" s="266"/>
      <c r="BK78" s="266"/>
      <c r="BL78" s="266"/>
      <c r="BM78" s="266"/>
      <c r="BN78" s="266"/>
      <c r="BO78" s="263"/>
      <c r="BP78" s="263"/>
      <c r="BQ78" s="260">
        <v>72</v>
      </c>
      <c r="BR78" s="265"/>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4"/>
    </row>
    <row r="79" spans="1:131" s="245" customFormat="1" ht="26.25" customHeight="1" x14ac:dyDescent="0.15">
      <c r="A79" s="259">
        <v>12</v>
      </c>
      <c r="B79" s="766"/>
      <c r="C79" s="767"/>
      <c r="D79" s="767"/>
      <c r="E79" s="767"/>
      <c r="F79" s="767"/>
      <c r="G79" s="767"/>
      <c r="H79" s="767"/>
      <c r="I79" s="767"/>
      <c r="J79" s="767"/>
      <c r="K79" s="767"/>
      <c r="L79" s="767"/>
      <c r="M79" s="767"/>
      <c r="N79" s="767"/>
      <c r="O79" s="767"/>
      <c r="P79" s="768"/>
      <c r="Q79" s="921"/>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4"/>
      <c r="BA79" s="924"/>
      <c r="BB79" s="924"/>
      <c r="BC79" s="924"/>
      <c r="BD79" s="925"/>
      <c r="BE79" s="263"/>
      <c r="BF79" s="263"/>
      <c r="BG79" s="263"/>
      <c r="BH79" s="263"/>
      <c r="BI79" s="263"/>
      <c r="BJ79" s="266"/>
      <c r="BK79" s="266"/>
      <c r="BL79" s="266"/>
      <c r="BM79" s="266"/>
      <c r="BN79" s="266"/>
      <c r="BO79" s="263"/>
      <c r="BP79" s="263"/>
      <c r="BQ79" s="260">
        <v>73</v>
      </c>
      <c r="BR79" s="265"/>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4"/>
    </row>
    <row r="80" spans="1:131" s="245" customFormat="1" ht="26.25" customHeight="1" x14ac:dyDescent="0.15">
      <c r="A80" s="259">
        <v>13</v>
      </c>
      <c r="B80" s="766"/>
      <c r="C80" s="767"/>
      <c r="D80" s="767"/>
      <c r="E80" s="767"/>
      <c r="F80" s="767"/>
      <c r="G80" s="767"/>
      <c r="H80" s="767"/>
      <c r="I80" s="767"/>
      <c r="J80" s="767"/>
      <c r="K80" s="767"/>
      <c r="L80" s="767"/>
      <c r="M80" s="767"/>
      <c r="N80" s="767"/>
      <c r="O80" s="767"/>
      <c r="P80" s="768"/>
      <c r="Q80" s="921"/>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4"/>
      <c r="BA80" s="924"/>
      <c r="BB80" s="924"/>
      <c r="BC80" s="924"/>
      <c r="BD80" s="925"/>
      <c r="BE80" s="263"/>
      <c r="BF80" s="263"/>
      <c r="BG80" s="263"/>
      <c r="BH80" s="263"/>
      <c r="BI80" s="263"/>
      <c r="BJ80" s="263"/>
      <c r="BK80" s="263"/>
      <c r="BL80" s="263"/>
      <c r="BM80" s="263"/>
      <c r="BN80" s="263"/>
      <c r="BO80" s="263"/>
      <c r="BP80" s="263"/>
      <c r="BQ80" s="260">
        <v>74</v>
      </c>
      <c r="BR80" s="265"/>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4"/>
    </row>
    <row r="81" spans="1:131" s="245" customFormat="1" ht="26.25" customHeight="1" x14ac:dyDescent="0.15">
      <c r="A81" s="259">
        <v>14</v>
      </c>
      <c r="B81" s="766"/>
      <c r="C81" s="767"/>
      <c r="D81" s="767"/>
      <c r="E81" s="767"/>
      <c r="F81" s="767"/>
      <c r="G81" s="767"/>
      <c r="H81" s="767"/>
      <c r="I81" s="767"/>
      <c r="J81" s="767"/>
      <c r="K81" s="767"/>
      <c r="L81" s="767"/>
      <c r="M81" s="767"/>
      <c r="N81" s="767"/>
      <c r="O81" s="767"/>
      <c r="P81" s="768"/>
      <c r="Q81" s="921"/>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4"/>
      <c r="BA81" s="924"/>
      <c r="BB81" s="924"/>
      <c r="BC81" s="924"/>
      <c r="BD81" s="925"/>
      <c r="BE81" s="263"/>
      <c r="BF81" s="263"/>
      <c r="BG81" s="263"/>
      <c r="BH81" s="263"/>
      <c r="BI81" s="263"/>
      <c r="BJ81" s="263"/>
      <c r="BK81" s="263"/>
      <c r="BL81" s="263"/>
      <c r="BM81" s="263"/>
      <c r="BN81" s="263"/>
      <c r="BO81" s="263"/>
      <c r="BP81" s="263"/>
      <c r="BQ81" s="260">
        <v>75</v>
      </c>
      <c r="BR81" s="265"/>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4"/>
    </row>
    <row r="82" spans="1:131" s="245" customFormat="1" ht="26.25" customHeight="1" x14ac:dyDescent="0.15">
      <c r="A82" s="259">
        <v>15</v>
      </c>
      <c r="B82" s="766"/>
      <c r="C82" s="767"/>
      <c r="D82" s="767"/>
      <c r="E82" s="767"/>
      <c r="F82" s="767"/>
      <c r="G82" s="767"/>
      <c r="H82" s="767"/>
      <c r="I82" s="767"/>
      <c r="J82" s="767"/>
      <c r="K82" s="767"/>
      <c r="L82" s="767"/>
      <c r="M82" s="767"/>
      <c r="N82" s="767"/>
      <c r="O82" s="767"/>
      <c r="P82" s="768"/>
      <c r="Q82" s="921"/>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4"/>
      <c r="BA82" s="924"/>
      <c r="BB82" s="924"/>
      <c r="BC82" s="924"/>
      <c r="BD82" s="925"/>
      <c r="BE82" s="263"/>
      <c r="BF82" s="263"/>
      <c r="BG82" s="263"/>
      <c r="BH82" s="263"/>
      <c r="BI82" s="263"/>
      <c r="BJ82" s="263"/>
      <c r="BK82" s="263"/>
      <c r="BL82" s="263"/>
      <c r="BM82" s="263"/>
      <c r="BN82" s="263"/>
      <c r="BO82" s="263"/>
      <c r="BP82" s="263"/>
      <c r="BQ82" s="260">
        <v>76</v>
      </c>
      <c r="BR82" s="265"/>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4"/>
    </row>
    <row r="83" spans="1:131" s="245" customFormat="1" ht="26.25" customHeight="1" x14ac:dyDescent="0.15">
      <c r="A83" s="259">
        <v>16</v>
      </c>
      <c r="B83" s="766"/>
      <c r="C83" s="767"/>
      <c r="D83" s="767"/>
      <c r="E83" s="767"/>
      <c r="F83" s="767"/>
      <c r="G83" s="767"/>
      <c r="H83" s="767"/>
      <c r="I83" s="767"/>
      <c r="J83" s="767"/>
      <c r="K83" s="767"/>
      <c r="L83" s="767"/>
      <c r="M83" s="767"/>
      <c r="N83" s="767"/>
      <c r="O83" s="767"/>
      <c r="P83" s="768"/>
      <c r="Q83" s="921"/>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4"/>
      <c r="BA83" s="924"/>
      <c r="BB83" s="924"/>
      <c r="BC83" s="924"/>
      <c r="BD83" s="925"/>
      <c r="BE83" s="263"/>
      <c r="BF83" s="263"/>
      <c r="BG83" s="263"/>
      <c r="BH83" s="263"/>
      <c r="BI83" s="263"/>
      <c r="BJ83" s="263"/>
      <c r="BK83" s="263"/>
      <c r="BL83" s="263"/>
      <c r="BM83" s="263"/>
      <c r="BN83" s="263"/>
      <c r="BO83" s="263"/>
      <c r="BP83" s="263"/>
      <c r="BQ83" s="260">
        <v>77</v>
      </c>
      <c r="BR83" s="265"/>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4"/>
    </row>
    <row r="84" spans="1:131" s="245" customFormat="1" ht="26.25" customHeight="1" x14ac:dyDescent="0.15">
      <c r="A84" s="259">
        <v>17</v>
      </c>
      <c r="B84" s="766"/>
      <c r="C84" s="767"/>
      <c r="D84" s="767"/>
      <c r="E84" s="767"/>
      <c r="F84" s="767"/>
      <c r="G84" s="767"/>
      <c r="H84" s="767"/>
      <c r="I84" s="767"/>
      <c r="J84" s="767"/>
      <c r="K84" s="767"/>
      <c r="L84" s="767"/>
      <c r="M84" s="767"/>
      <c r="N84" s="767"/>
      <c r="O84" s="767"/>
      <c r="P84" s="768"/>
      <c r="Q84" s="921"/>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4"/>
      <c r="BA84" s="924"/>
      <c r="BB84" s="924"/>
      <c r="BC84" s="924"/>
      <c r="BD84" s="925"/>
      <c r="BE84" s="263"/>
      <c r="BF84" s="263"/>
      <c r="BG84" s="263"/>
      <c r="BH84" s="263"/>
      <c r="BI84" s="263"/>
      <c r="BJ84" s="263"/>
      <c r="BK84" s="263"/>
      <c r="BL84" s="263"/>
      <c r="BM84" s="263"/>
      <c r="BN84" s="263"/>
      <c r="BO84" s="263"/>
      <c r="BP84" s="263"/>
      <c r="BQ84" s="260">
        <v>78</v>
      </c>
      <c r="BR84" s="265"/>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4"/>
    </row>
    <row r="85" spans="1:131" s="245" customFormat="1" ht="26.25" customHeight="1" x14ac:dyDescent="0.15">
      <c r="A85" s="259">
        <v>18</v>
      </c>
      <c r="B85" s="766"/>
      <c r="C85" s="767"/>
      <c r="D85" s="767"/>
      <c r="E85" s="767"/>
      <c r="F85" s="767"/>
      <c r="G85" s="767"/>
      <c r="H85" s="767"/>
      <c r="I85" s="767"/>
      <c r="J85" s="767"/>
      <c r="K85" s="767"/>
      <c r="L85" s="767"/>
      <c r="M85" s="767"/>
      <c r="N85" s="767"/>
      <c r="O85" s="767"/>
      <c r="P85" s="768"/>
      <c r="Q85" s="921"/>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4"/>
      <c r="BA85" s="924"/>
      <c r="BB85" s="924"/>
      <c r="BC85" s="924"/>
      <c r="BD85" s="925"/>
      <c r="BE85" s="263"/>
      <c r="BF85" s="263"/>
      <c r="BG85" s="263"/>
      <c r="BH85" s="263"/>
      <c r="BI85" s="263"/>
      <c r="BJ85" s="263"/>
      <c r="BK85" s="263"/>
      <c r="BL85" s="263"/>
      <c r="BM85" s="263"/>
      <c r="BN85" s="263"/>
      <c r="BO85" s="263"/>
      <c r="BP85" s="263"/>
      <c r="BQ85" s="260">
        <v>79</v>
      </c>
      <c r="BR85" s="265"/>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4"/>
    </row>
    <row r="86" spans="1:131" s="245" customFormat="1" ht="26.25" customHeight="1" x14ac:dyDescent="0.15">
      <c r="A86" s="259">
        <v>19</v>
      </c>
      <c r="B86" s="766"/>
      <c r="C86" s="767"/>
      <c r="D86" s="767"/>
      <c r="E86" s="767"/>
      <c r="F86" s="767"/>
      <c r="G86" s="767"/>
      <c r="H86" s="767"/>
      <c r="I86" s="767"/>
      <c r="J86" s="767"/>
      <c r="K86" s="767"/>
      <c r="L86" s="767"/>
      <c r="M86" s="767"/>
      <c r="N86" s="767"/>
      <c r="O86" s="767"/>
      <c r="P86" s="768"/>
      <c r="Q86" s="921"/>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4"/>
      <c r="BA86" s="924"/>
      <c r="BB86" s="924"/>
      <c r="BC86" s="924"/>
      <c r="BD86" s="925"/>
      <c r="BE86" s="263"/>
      <c r="BF86" s="263"/>
      <c r="BG86" s="263"/>
      <c r="BH86" s="263"/>
      <c r="BI86" s="263"/>
      <c r="BJ86" s="263"/>
      <c r="BK86" s="263"/>
      <c r="BL86" s="263"/>
      <c r="BM86" s="263"/>
      <c r="BN86" s="263"/>
      <c r="BO86" s="263"/>
      <c r="BP86" s="263"/>
      <c r="BQ86" s="260">
        <v>80</v>
      </c>
      <c r="BR86" s="265"/>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4"/>
    </row>
    <row r="87" spans="1:131" s="245" customFormat="1" ht="26.25" customHeight="1" x14ac:dyDescent="0.15">
      <c r="A87" s="267">
        <v>20</v>
      </c>
      <c r="B87" s="927"/>
      <c r="C87" s="928"/>
      <c r="D87" s="928"/>
      <c r="E87" s="928"/>
      <c r="F87" s="928"/>
      <c r="G87" s="928"/>
      <c r="H87" s="928"/>
      <c r="I87" s="928"/>
      <c r="J87" s="928"/>
      <c r="K87" s="928"/>
      <c r="L87" s="928"/>
      <c r="M87" s="928"/>
      <c r="N87" s="928"/>
      <c r="O87" s="928"/>
      <c r="P87" s="929"/>
      <c r="Q87" s="930"/>
      <c r="R87" s="931"/>
      <c r="S87" s="931"/>
      <c r="T87" s="931"/>
      <c r="U87" s="931"/>
      <c r="V87" s="931"/>
      <c r="W87" s="931"/>
      <c r="X87" s="931"/>
      <c r="Y87" s="931"/>
      <c r="Z87" s="931"/>
      <c r="AA87" s="931"/>
      <c r="AB87" s="931"/>
      <c r="AC87" s="931"/>
      <c r="AD87" s="931"/>
      <c r="AE87" s="931"/>
      <c r="AF87" s="931"/>
      <c r="AG87" s="931"/>
      <c r="AH87" s="931"/>
      <c r="AI87" s="931"/>
      <c r="AJ87" s="931"/>
      <c r="AK87" s="931"/>
      <c r="AL87" s="931"/>
      <c r="AM87" s="931"/>
      <c r="AN87" s="931"/>
      <c r="AO87" s="931"/>
      <c r="AP87" s="931"/>
      <c r="AQ87" s="931"/>
      <c r="AR87" s="931"/>
      <c r="AS87" s="931"/>
      <c r="AT87" s="931"/>
      <c r="AU87" s="931"/>
      <c r="AV87" s="931"/>
      <c r="AW87" s="931"/>
      <c r="AX87" s="931"/>
      <c r="AY87" s="931"/>
      <c r="AZ87" s="932"/>
      <c r="BA87" s="932"/>
      <c r="BB87" s="932"/>
      <c r="BC87" s="932"/>
      <c r="BD87" s="933"/>
      <c r="BE87" s="263"/>
      <c r="BF87" s="263"/>
      <c r="BG87" s="263"/>
      <c r="BH87" s="263"/>
      <c r="BI87" s="263"/>
      <c r="BJ87" s="263"/>
      <c r="BK87" s="263"/>
      <c r="BL87" s="263"/>
      <c r="BM87" s="263"/>
      <c r="BN87" s="263"/>
      <c r="BO87" s="263"/>
      <c r="BP87" s="263"/>
      <c r="BQ87" s="260">
        <v>81</v>
      </c>
      <c r="BR87" s="265"/>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4"/>
    </row>
    <row r="88" spans="1:131" s="245" customFormat="1" ht="26.25" customHeight="1" thickBot="1" x14ac:dyDescent="0.2">
      <c r="A88" s="262" t="s">
        <v>386</v>
      </c>
      <c r="B88" s="836" t="s">
        <v>420</v>
      </c>
      <c r="C88" s="837"/>
      <c r="D88" s="837"/>
      <c r="E88" s="837"/>
      <c r="F88" s="837"/>
      <c r="G88" s="837"/>
      <c r="H88" s="837"/>
      <c r="I88" s="837"/>
      <c r="J88" s="837"/>
      <c r="K88" s="837"/>
      <c r="L88" s="837"/>
      <c r="M88" s="837"/>
      <c r="N88" s="837"/>
      <c r="O88" s="837"/>
      <c r="P88" s="838"/>
      <c r="Q88" s="886"/>
      <c r="R88" s="887"/>
      <c r="S88" s="887"/>
      <c r="T88" s="887"/>
      <c r="U88" s="887"/>
      <c r="V88" s="887"/>
      <c r="W88" s="887"/>
      <c r="X88" s="887"/>
      <c r="Y88" s="887"/>
      <c r="Z88" s="887"/>
      <c r="AA88" s="887"/>
      <c r="AB88" s="887"/>
      <c r="AC88" s="887"/>
      <c r="AD88" s="887"/>
      <c r="AE88" s="887"/>
      <c r="AF88" s="890">
        <f>SUM(AF68:AJ87)</f>
        <v>2276</v>
      </c>
      <c r="AG88" s="890"/>
      <c r="AH88" s="890"/>
      <c r="AI88" s="890"/>
      <c r="AJ88" s="890"/>
      <c r="AK88" s="887"/>
      <c r="AL88" s="887"/>
      <c r="AM88" s="887"/>
      <c r="AN88" s="887"/>
      <c r="AO88" s="887"/>
      <c r="AP88" s="890">
        <f t="shared" ref="AP88" si="2">SUM(AP68:AT87)</f>
        <v>4003</v>
      </c>
      <c r="AQ88" s="890"/>
      <c r="AR88" s="890"/>
      <c r="AS88" s="890"/>
      <c r="AT88" s="890"/>
      <c r="AU88" s="890">
        <f t="shared" ref="AU88" si="3">SUM(AU68:AY87)</f>
        <v>925</v>
      </c>
      <c r="AV88" s="890"/>
      <c r="AW88" s="890"/>
      <c r="AX88" s="890"/>
      <c r="AY88" s="890"/>
      <c r="AZ88" s="934"/>
      <c r="BA88" s="934"/>
      <c r="BB88" s="934"/>
      <c r="BC88" s="934"/>
      <c r="BD88" s="935"/>
      <c r="BE88" s="263"/>
      <c r="BF88" s="263"/>
      <c r="BG88" s="263"/>
      <c r="BH88" s="263"/>
      <c r="BI88" s="263"/>
      <c r="BJ88" s="263"/>
      <c r="BK88" s="263"/>
      <c r="BL88" s="263"/>
      <c r="BM88" s="263"/>
      <c r="BN88" s="263"/>
      <c r="BO88" s="263"/>
      <c r="BP88" s="263"/>
      <c r="BQ88" s="260">
        <v>82</v>
      </c>
      <c r="BR88" s="265"/>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4"/>
    </row>
    <row r="89" spans="1:131" s="245" customFormat="1" ht="26.25" hidden="1" customHeight="1" x14ac:dyDescent="0.15">
      <c r="A89" s="268"/>
      <c r="B89" s="269"/>
      <c r="C89" s="269"/>
      <c r="D89" s="269"/>
      <c r="E89" s="269"/>
      <c r="F89" s="269"/>
      <c r="G89" s="269"/>
      <c r="H89" s="269"/>
      <c r="I89" s="269"/>
      <c r="J89" s="269"/>
      <c r="K89" s="269"/>
      <c r="L89" s="269"/>
      <c r="M89" s="269"/>
      <c r="N89" s="269"/>
      <c r="O89" s="269"/>
      <c r="P89" s="269"/>
      <c r="Q89" s="270"/>
      <c r="R89" s="270"/>
      <c r="S89" s="270"/>
      <c r="T89" s="270"/>
      <c r="U89" s="270"/>
      <c r="V89" s="270"/>
      <c r="W89" s="270"/>
      <c r="X89" s="270"/>
      <c r="Y89" s="270"/>
      <c r="Z89" s="270"/>
      <c r="AA89" s="270"/>
      <c r="AB89" s="270"/>
      <c r="AC89" s="270"/>
      <c r="AD89" s="270"/>
      <c r="AE89" s="270"/>
      <c r="AF89" s="270"/>
      <c r="AG89" s="270"/>
      <c r="AH89" s="270"/>
      <c r="AI89" s="270"/>
      <c r="AJ89" s="270"/>
      <c r="AK89" s="270"/>
      <c r="AL89" s="270"/>
      <c r="AM89" s="270"/>
      <c r="AN89" s="270"/>
      <c r="AO89" s="270"/>
      <c r="AP89" s="270"/>
      <c r="AQ89" s="270"/>
      <c r="AR89" s="270"/>
      <c r="AS89" s="270"/>
      <c r="AT89" s="270"/>
      <c r="AU89" s="270"/>
      <c r="AV89" s="270"/>
      <c r="AW89" s="270"/>
      <c r="AX89" s="270"/>
      <c r="AY89" s="270"/>
      <c r="AZ89" s="271"/>
      <c r="BA89" s="271"/>
      <c r="BB89" s="271"/>
      <c r="BC89" s="271"/>
      <c r="BD89" s="271"/>
      <c r="BE89" s="263"/>
      <c r="BF89" s="263"/>
      <c r="BG89" s="263"/>
      <c r="BH89" s="263"/>
      <c r="BI89" s="263"/>
      <c r="BJ89" s="263"/>
      <c r="BK89" s="263"/>
      <c r="BL89" s="263"/>
      <c r="BM89" s="263"/>
      <c r="BN89" s="263"/>
      <c r="BO89" s="263"/>
      <c r="BP89" s="263"/>
      <c r="BQ89" s="260">
        <v>83</v>
      </c>
      <c r="BR89" s="265"/>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4"/>
    </row>
    <row r="90" spans="1:131" s="245" customFormat="1" ht="26.25" hidden="1" customHeight="1" x14ac:dyDescent="0.15">
      <c r="A90" s="268"/>
      <c r="B90" s="269"/>
      <c r="C90" s="269"/>
      <c r="D90" s="269"/>
      <c r="E90" s="269"/>
      <c r="F90" s="269"/>
      <c r="G90" s="269"/>
      <c r="H90" s="269"/>
      <c r="I90" s="269"/>
      <c r="J90" s="269"/>
      <c r="K90" s="269"/>
      <c r="L90" s="269"/>
      <c r="M90" s="269"/>
      <c r="N90" s="269"/>
      <c r="O90" s="269"/>
      <c r="P90" s="269"/>
      <c r="Q90" s="270"/>
      <c r="R90" s="270"/>
      <c r="S90" s="270"/>
      <c r="T90" s="270"/>
      <c r="U90" s="270"/>
      <c r="V90" s="270"/>
      <c r="W90" s="270"/>
      <c r="X90" s="270"/>
      <c r="Y90" s="270"/>
      <c r="Z90" s="270"/>
      <c r="AA90" s="270"/>
      <c r="AB90" s="270"/>
      <c r="AC90" s="270"/>
      <c r="AD90" s="270"/>
      <c r="AE90" s="270"/>
      <c r="AF90" s="270"/>
      <c r="AG90" s="270"/>
      <c r="AH90" s="270"/>
      <c r="AI90" s="270"/>
      <c r="AJ90" s="270"/>
      <c r="AK90" s="270"/>
      <c r="AL90" s="270"/>
      <c r="AM90" s="270"/>
      <c r="AN90" s="270"/>
      <c r="AO90" s="270"/>
      <c r="AP90" s="270"/>
      <c r="AQ90" s="270"/>
      <c r="AR90" s="270"/>
      <c r="AS90" s="270"/>
      <c r="AT90" s="270"/>
      <c r="AU90" s="270"/>
      <c r="AV90" s="270"/>
      <c r="AW90" s="270"/>
      <c r="AX90" s="270"/>
      <c r="AY90" s="270"/>
      <c r="AZ90" s="271"/>
      <c r="BA90" s="271"/>
      <c r="BB90" s="271"/>
      <c r="BC90" s="271"/>
      <c r="BD90" s="271"/>
      <c r="BE90" s="263"/>
      <c r="BF90" s="263"/>
      <c r="BG90" s="263"/>
      <c r="BH90" s="263"/>
      <c r="BI90" s="263"/>
      <c r="BJ90" s="263"/>
      <c r="BK90" s="263"/>
      <c r="BL90" s="263"/>
      <c r="BM90" s="263"/>
      <c r="BN90" s="263"/>
      <c r="BO90" s="263"/>
      <c r="BP90" s="263"/>
      <c r="BQ90" s="260">
        <v>84</v>
      </c>
      <c r="BR90" s="265"/>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4"/>
    </row>
    <row r="91" spans="1:131" s="245" customFormat="1" ht="26.25" hidden="1" customHeight="1" x14ac:dyDescent="0.15">
      <c r="A91" s="268"/>
      <c r="B91" s="269"/>
      <c r="C91" s="269"/>
      <c r="D91" s="269"/>
      <c r="E91" s="269"/>
      <c r="F91" s="269"/>
      <c r="G91" s="269"/>
      <c r="H91" s="269"/>
      <c r="I91" s="269"/>
      <c r="J91" s="269"/>
      <c r="K91" s="269"/>
      <c r="L91" s="269"/>
      <c r="M91" s="269"/>
      <c r="N91" s="269"/>
      <c r="O91" s="269"/>
      <c r="P91" s="269"/>
      <c r="Q91" s="270"/>
      <c r="R91" s="270"/>
      <c r="S91" s="270"/>
      <c r="T91" s="270"/>
      <c r="U91" s="270"/>
      <c r="V91" s="270"/>
      <c r="W91" s="270"/>
      <c r="X91" s="270"/>
      <c r="Y91" s="270"/>
      <c r="Z91" s="270"/>
      <c r="AA91" s="270"/>
      <c r="AB91" s="270"/>
      <c r="AC91" s="270"/>
      <c r="AD91" s="270"/>
      <c r="AE91" s="270"/>
      <c r="AF91" s="270"/>
      <c r="AG91" s="270"/>
      <c r="AH91" s="270"/>
      <c r="AI91" s="270"/>
      <c r="AJ91" s="270"/>
      <c r="AK91" s="270"/>
      <c r="AL91" s="270"/>
      <c r="AM91" s="270"/>
      <c r="AN91" s="270"/>
      <c r="AO91" s="270"/>
      <c r="AP91" s="270"/>
      <c r="AQ91" s="270"/>
      <c r="AR91" s="270"/>
      <c r="AS91" s="270"/>
      <c r="AT91" s="270"/>
      <c r="AU91" s="270"/>
      <c r="AV91" s="270"/>
      <c r="AW91" s="270"/>
      <c r="AX91" s="270"/>
      <c r="AY91" s="270"/>
      <c r="AZ91" s="271"/>
      <c r="BA91" s="271"/>
      <c r="BB91" s="271"/>
      <c r="BC91" s="271"/>
      <c r="BD91" s="271"/>
      <c r="BE91" s="263"/>
      <c r="BF91" s="263"/>
      <c r="BG91" s="263"/>
      <c r="BH91" s="263"/>
      <c r="BI91" s="263"/>
      <c r="BJ91" s="263"/>
      <c r="BK91" s="263"/>
      <c r="BL91" s="263"/>
      <c r="BM91" s="263"/>
      <c r="BN91" s="263"/>
      <c r="BO91" s="263"/>
      <c r="BP91" s="263"/>
      <c r="BQ91" s="260">
        <v>85</v>
      </c>
      <c r="BR91" s="265"/>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4"/>
    </row>
    <row r="92" spans="1:131" s="245" customFormat="1" ht="26.25" hidden="1" customHeight="1" x14ac:dyDescent="0.15">
      <c r="A92" s="268"/>
      <c r="B92" s="269"/>
      <c r="C92" s="269"/>
      <c r="D92" s="269"/>
      <c r="E92" s="269"/>
      <c r="F92" s="269"/>
      <c r="G92" s="269"/>
      <c r="H92" s="269"/>
      <c r="I92" s="269"/>
      <c r="J92" s="269"/>
      <c r="K92" s="269"/>
      <c r="L92" s="269"/>
      <c r="M92" s="269"/>
      <c r="N92" s="269"/>
      <c r="O92" s="269"/>
      <c r="P92" s="269"/>
      <c r="Q92" s="270"/>
      <c r="R92" s="270"/>
      <c r="S92" s="270"/>
      <c r="T92" s="270"/>
      <c r="U92" s="270"/>
      <c r="V92" s="270"/>
      <c r="W92" s="270"/>
      <c r="X92" s="270"/>
      <c r="Y92" s="270"/>
      <c r="Z92" s="270"/>
      <c r="AA92" s="270"/>
      <c r="AB92" s="270"/>
      <c r="AC92" s="270"/>
      <c r="AD92" s="270"/>
      <c r="AE92" s="270"/>
      <c r="AF92" s="270"/>
      <c r="AG92" s="270"/>
      <c r="AH92" s="270"/>
      <c r="AI92" s="270"/>
      <c r="AJ92" s="270"/>
      <c r="AK92" s="270"/>
      <c r="AL92" s="270"/>
      <c r="AM92" s="270"/>
      <c r="AN92" s="270"/>
      <c r="AO92" s="270"/>
      <c r="AP92" s="270"/>
      <c r="AQ92" s="270"/>
      <c r="AR92" s="270"/>
      <c r="AS92" s="270"/>
      <c r="AT92" s="270"/>
      <c r="AU92" s="270"/>
      <c r="AV92" s="270"/>
      <c r="AW92" s="270"/>
      <c r="AX92" s="270"/>
      <c r="AY92" s="270"/>
      <c r="AZ92" s="271"/>
      <c r="BA92" s="271"/>
      <c r="BB92" s="271"/>
      <c r="BC92" s="271"/>
      <c r="BD92" s="271"/>
      <c r="BE92" s="263"/>
      <c r="BF92" s="263"/>
      <c r="BG92" s="263"/>
      <c r="BH92" s="263"/>
      <c r="BI92" s="263"/>
      <c r="BJ92" s="263"/>
      <c r="BK92" s="263"/>
      <c r="BL92" s="263"/>
      <c r="BM92" s="263"/>
      <c r="BN92" s="263"/>
      <c r="BO92" s="263"/>
      <c r="BP92" s="263"/>
      <c r="BQ92" s="260">
        <v>86</v>
      </c>
      <c r="BR92" s="265"/>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4"/>
    </row>
    <row r="93" spans="1:131" s="245" customFormat="1" ht="26.25" hidden="1" customHeight="1" x14ac:dyDescent="0.15">
      <c r="A93" s="268"/>
      <c r="B93" s="269"/>
      <c r="C93" s="269"/>
      <c r="D93" s="269"/>
      <c r="E93" s="269"/>
      <c r="F93" s="269"/>
      <c r="G93" s="269"/>
      <c r="H93" s="269"/>
      <c r="I93" s="269"/>
      <c r="J93" s="269"/>
      <c r="K93" s="269"/>
      <c r="L93" s="269"/>
      <c r="M93" s="269"/>
      <c r="N93" s="269"/>
      <c r="O93" s="269"/>
      <c r="P93" s="269"/>
      <c r="Q93" s="270"/>
      <c r="R93" s="270"/>
      <c r="S93" s="270"/>
      <c r="T93" s="270"/>
      <c r="U93" s="270"/>
      <c r="V93" s="270"/>
      <c r="W93" s="270"/>
      <c r="X93" s="270"/>
      <c r="Y93" s="270"/>
      <c r="Z93" s="270"/>
      <c r="AA93" s="270"/>
      <c r="AB93" s="270"/>
      <c r="AC93" s="270"/>
      <c r="AD93" s="270"/>
      <c r="AE93" s="270"/>
      <c r="AF93" s="270"/>
      <c r="AG93" s="270"/>
      <c r="AH93" s="270"/>
      <c r="AI93" s="270"/>
      <c r="AJ93" s="270"/>
      <c r="AK93" s="270"/>
      <c r="AL93" s="270"/>
      <c r="AM93" s="270"/>
      <c r="AN93" s="270"/>
      <c r="AO93" s="270"/>
      <c r="AP93" s="270"/>
      <c r="AQ93" s="270"/>
      <c r="AR93" s="270"/>
      <c r="AS93" s="270"/>
      <c r="AT93" s="270"/>
      <c r="AU93" s="270"/>
      <c r="AV93" s="270"/>
      <c r="AW93" s="270"/>
      <c r="AX93" s="270"/>
      <c r="AY93" s="270"/>
      <c r="AZ93" s="271"/>
      <c r="BA93" s="271"/>
      <c r="BB93" s="271"/>
      <c r="BC93" s="271"/>
      <c r="BD93" s="271"/>
      <c r="BE93" s="263"/>
      <c r="BF93" s="263"/>
      <c r="BG93" s="263"/>
      <c r="BH93" s="263"/>
      <c r="BI93" s="263"/>
      <c r="BJ93" s="263"/>
      <c r="BK93" s="263"/>
      <c r="BL93" s="263"/>
      <c r="BM93" s="263"/>
      <c r="BN93" s="263"/>
      <c r="BO93" s="263"/>
      <c r="BP93" s="263"/>
      <c r="BQ93" s="260">
        <v>87</v>
      </c>
      <c r="BR93" s="265"/>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4"/>
    </row>
    <row r="94" spans="1:131" s="245" customFormat="1" ht="26.25" hidden="1" customHeight="1" x14ac:dyDescent="0.15">
      <c r="A94" s="268"/>
      <c r="B94" s="269"/>
      <c r="C94" s="269"/>
      <c r="D94" s="269"/>
      <c r="E94" s="269"/>
      <c r="F94" s="269"/>
      <c r="G94" s="269"/>
      <c r="H94" s="269"/>
      <c r="I94" s="269"/>
      <c r="J94" s="269"/>
      <c r="K94" s="269"/>
      <c r="L94" s="269"/>
      <c r="M94" s="269"/>
      <c r="N94" s="269"/>
      <c r="O94" s="269"/>
      <c r="P94" s="269"/>
      <c r="Q94" s="270"/>
      <c r="R94" s="270"/>
      <c r="S94" s="270"/>
      <c r="T94" s="270"/>
      <c r="U94" s="270"/>
      <c r="V94" s="270"/>
      <c r="W94" s="270"/>
      <c r="X94" s="270"/>
      <c r="Y94" s="270"/>
      <c r="Z94" s="270"/>
      <c r="AA94" s="270"/>
      <c r="AB94" s="270"/>
      <c r="AC94" s="270"/>
      <c r="AD94" s="270"/>
      <c r="AE94" s="270"/>
      <c r="AF94" s="270"/>
      <c r="AG94" s="270"/>
      <c r="AH94" s="270"/>
      <c r="AI94" s="270"/>
      <c r="AJ94" s="270"/>
      <c r="AK94" s="270"/>
      <c r="AL94" s="270"/>
      <c r="AM94" s="270"/>
      <c r="AN94" s="270"/>
      <c r="AO94" s="270"/>
      <c r="AP94" s="270"/>
      <c r="AQ94" s="270"/>
      <c r="AR94" s="270"/>
      <c r="AS94" s="270"/>
      <c r="AT94" s="270"/>
      <c r="AU94" s="270"/>
      <c r="AV94" s="270"/>
      <c r="AW94" s="270"/>
      <c r="AX94" s="270"/>
      <c r="AY94" s="270"/>
      <c r="AZ94" s="271"/>
      <c r="BA94" s="271"/>
      <c r="BB94" s="271"/>
      <c r="BC94" s="271"/>
      <c r="BD94" s="271"/>
      <c r="BE94" s="263"/>
      <c r="BF94" s="263"/>
      <c r="BG94" s="263"/>
      <c r="BH94" s="263"/>
      <c r="BI94" s="263"/>
      <c r="BJ94" s="263"/>
      <c r="BK94" s="263"/>
      <c r="BL94" s="263"/>
      <c r="BM94" s="263"/>
      <c r="BN94" s="263"/>
      <c r="BO94" s="263"/>
      <c r="BP94" s="263"/>
      <c r="BQ94" s="260">
        <v>88</v>
      </c>
      <c r="BR94" s="265"/>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4"/>
    </row>
    <row r="95" spans="1:131" s="245" customFormat="1" ht="26.25" hidden="1" customHeight="1" x14ac:dyDescent="0.15">
      <c r="A95" s="268"/>
      <c r="B95" s="269"/>
      <c r="C95" s="269"/>
      <c r="D95" s="269"/>
      <c r="E95" s="269"/>
      <c r="F95" s="269"/>
      <c r="G95" s="269"/>
      <c r="H95" s="269"/>
      <c r="I95" s="269"/>
      <c r="J95" s="269"/>
      <c r="K95" s="269"/>
      <c r="L95" s="269"/>
      <c r="M95" s="269"/>
      <c r="N95" s="269"/>
      <c r="O95" s="269"/>
      <c r="P95" s="269"/>
      <c r="Q95" s="270"/>
      <c r="R95" s="270"/>
      <c r="S95" s="270"/>
      <c r="T95" s="270"/>
      <c r="U95" s="270"/>
      <c r="V95" s="270"/>
      <c r="W95" s="270"/>
      <c r="X95" s="270"/>
      <c r="Y95" s="270"/>
      <c r="Z95" s="270"/>
      <c r="AA95" s="270"/>
      <c r="AB95" s="270"/>
      <c r="AC95" s="270"/>
      <c r="AD95" s="270"/>
      <c r="AE95" s="270"/>
      <c r="AF95" s="270"/>
      <c r="AG95" s="270"/>
      <c r="AH95" s="270"/>
      <c r="AI95" s="270"/>
      <c r="AJ95" s="270"/>
      <c r="AK95" s="270"/>
      <c r="AL95" s="270"/>
      <c r="AM95" s="270"/>
      <c r="AN95" s="270"/>
      <c r="AO95" s="270"/>
      <c r="AP95" s="270"/>
      <c r="AQ95" s="270"/>
      <c r="AR95" s="270"/>
      <c r="AS95" s="270"/>
      <c r="AT95" s="270"/>
      <c r="AU95" s="270"/>
      <c r="AV95" s="270"/>
      <c r="AW95" s="270"/>
      <c r="AX95" s="270"/>
      <c r="AY95" s="270"/>
      <c r="AZ95" s="271"/>
      <c r="BA95" s="271"/>
      <c r="BB95" s="271"/>
      <c r="BC95" s="271"/>
      <c r="BD95" s="271"/>
      <c r="BE95" s="263"/>
      <c r="BF95" s="263"/>
      <c r="BG95" s="263"/>
      <c r="BH95" s="263"/>
      <c r="BI95" s="263"/>
      <c r="BJ95" s="263"/>
      <c r="BK95" s="263"/>
      <c r="BL95" s="263"/>
      <c r="BM95" s="263"/>
      <c r="BN95" s="263"/>
      <c r="BO95" s="263"/>
      <c r="BP95" s="263"/>
      <c r="BQ95" s="260">
        <v>89</v>
      </c>
      <c r="BR95" s="265"/>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4"/>
    </row>
    <row r="96" spans="1:131" s="245" customFormat="1" ht="26.25" hidden="1" customHeight="1" x14ac:dyDescent="0.15">
      <c r="A96" s="268"/>
      <c r="B96" s="269"/>
      <c r="C96" s="269"/>
      <c r="D96" s="269"/>
      <c r="E96" s="269"/>
      <c r="F96" s="269"/>
      <c r="G96" s="269"/>
      <c r="H96" s="269"/>
      <c r="I96" s="269"/>
      <c r="J96" s="269"/>
      <c r="K96" s="269"/>
      <c r="L96" s="269"/>
      <c r="M96" s="269"/>
      <c r="N96" s="269"/>
      <c r="O96" s="269"/>
      <c r="P96" s="269"/>
      <c r="Q96" s="270"/>
      <c r="R96" s="270"/>
      <c r="S96" s="270"/>
      <c r="T96" s="270"/>
      <c r="U96" s="270"/>
      <c r="V96" s="270"/>
      <c r="W96" s="270"/>
      <c r="X96" s="270"/>
      <c r="Y96" s="270"/>
      <c r="Z96" s="270"/>
      <c r="AA96" s="270"/>
      <c r="AB96" s="270"/>
      <c r="AC96" s="270"/>
      <c r="AD96" s="270"/>
      <c r="AE96" s="270"/>
      <c r="AF96" s="270"/>
      <c r="AG96" s="270"/>
      <c r="AH96" s="270"/>
      <c r="AI96" s="270"/>
      <c r="AJ96" s="270"/>
      <c r="AK96" s="270"/>
      <c r="AL96" s="270"/>
      <c r="AM96" s="270"/>
      <c r="AN96" s="270"/>
      <c r="AO96" s="270"/>
      <c r="AP96" s="270"/>
      <c r="AQ96" s="270"/>
      <c r="AR96" s="270"/>
      <c r="AS96" s="270"/>
      <c r="AT96" s="270"/>
      <c r="AU96" s="270"/>
      <c r="AV96" s="270"/>
      <c r="AW96" s="270"/>
      <c r="AX96" s="270"/>
      <c r="AY96" s="270"/>
      <c r="AZ96" s="271"/>
      <c r="BA96" s="271"/>
      <c r="BB96" s="271"/>
      <c r="BC96" s="271"/>
      <c r="BD96" s="271"/>
      <c r="BE96" s="263"/>
      <c r="BF96" s="263"/>
      <c r="BG96" s="263"/>
      <c r="BH96" s="263"/>
      <c r="BI96" s="263"/>
      <c r="BJ96" s="263"/>
      <c r="BK96" s="263"/>
      <c r="BL96" s="263"/>
      <c r="BM96" s="263"/>
      <c r="BN96" s="263"/>
      <c r="BO96" s="263"/>
      <c r="BP96" s="263"/>
      <c r="BQ96" s="260">
        <v>90</v>
      </c>
      <c r="BR96" s="265"/>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4"/>
    </row>
    <row r="97" spans="1:131" s="245" customFormat="1" ht="26.25" hidden="1" customHeight="1" x14ac:dyDescent="0.15">
      <c r="A97" s="268"/>
      <c r="B97" s="269"/>
      <c r="C97" s="269"/>
      <c r="D97" s="269"/>
      <c r="E97" s="269"/>
      <c r="F97" s="269"/>
      <c r="G97" s="269"/>
      <c r="H97" s="269"/>
      <c r="I97" s="269"/>
      <c r="J97" s="269"/>
      <c r="K97" s="269"/>
      <c r="L97" s="269"/>
      <c r="M97" s="269"/>
      <c r="N97" s="269"/>
      <c r="O97" s="269"/>
      <c r="P97" s="269"/>
      <c r="Q97" s="270"/>
      <c r="R97" s="270"/>
      <c r="S97" s="270"/>
      <c r="T97" s="270"/>
      <c r="U97" s="270"/>
      <c r="V97" s="270"/>
      <c r="W97" s="270"/>
      <c r="X97" s="270"/>
      <c r="Y97" s="270"/>
      <c r="Z97" s="270"/>
      <c r="AA97" s="270"/>
      <c r="AB97" s="270"/>
      <c r="AC97" s="270"/>
      <c r="AD97" s="270"/>
      <c r="AE97" s="270"/>
      <c r="AF97" s="270"/>
      <c r="AG97" s="270"/>
      <c r="AH97" s="270"/>
      <c r="AI97" s="270"/>
      <c r="AJ97" s="270"/>
      <c r="AK97" s="270"/>
      <c r="AL97" s="270"/>
      <c r="AM97" s="270"/>
      <c r="AN97" s="270"/>
      <c r="AO97" s="270"/>
      <c r="AP97" s="270"/>
      <c r="AQ97" s="270"/>
      <c r="AR97" s="270"/>
      <c r="AS97" s="270"/>
      <c r="AT97" s="270"/>
      <c r="AU97" s="270"/>
      <c r="AV97" s="270"/>
      <c r="AW97" s="270"/>
      <c r="AX97" s="270"/>
      <c r="AY97" s="270"/>
      <c r="AZ97" s="271"/>
      <c r="BA97" s="271"/>
      <c r="BB97" s="271"/>
      <c r="BC97" s="271"/>
      <c r="BD97" s="271"/>
      <c r="BE97" s="263"/>
      <c r="BF97" s="263"/>
      <c r="BG97" s="263"/>
      <c r="BH97" s="263"/>
      <c r="BI97" s="263"/>
      <c r="BJ97" s="263"/>
      <c r="BK97" s="263"/>
      <c r="BL97" s="263"/>
      <c r="BM97" s="263"/>
      <c r="BN97" s="263"/>
      <c r="BO97" s="263"/>
      <c r="BP97" s="263"/>
      <c r="BQ97" s="260">
        <v>91</v>
      </c>
      <c r="BR97" s="265"/>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4"/>
    </row>
    <row r="98" spans="1:131" s="245" customFormat="1" ht="26.25" hidden="1" customHeight="1" x14ac:dyDescent="0.15">
      <c r="A98" s="268"/>
      <c r="B98" s="269"/>
      <c r="C98" s="269"/>
      <c r="D98" s="269"/>
      <c r="E98" s="269"/>
      <c r="F98" s="269"/>
      <c r="G98" s="269"/>
      <c r="H98" s="269"/>
      <c r="I98" s="269"/>
      <c r="J98" s="269"/>
      <c r="K98" s="269"/>
      <c r="L98" s="269"/>
      <c r="M98" s="269"/>
      <c r="N98" s="269"/>
      <c r="O98" s="269"/>
      <c r="P98" s="269"/>
      <c r="Q98" s="270"/>
      <c r="R98" s="270"/>
      <c r="S98" s="270"/>
      <c r="T98" s="270"/>
      <c r="U98" s="270"/>
      <c r="V98" s="270"/>
      <c r="W98" s="270"/>
      <c r="X98" s="270"/>
      <c r="Y98" s="270"/>
      <c r="Z98" s="270"/>
      <c r="AA98" s="270"/>
      <c r="AB98" s="270"/>
      <c r="AC98" s="270"/>
      <c r="AD98" s="270"/>
      <c r="AE98" s="270"/>
      <c r="AF98" s="270"/>
      <c r="AG98" s="270"/>
      <c r="AH98" s="270"/>
      <c r="AI98" s="270"/>
      <c r="AJ98" s="270"/>
      <c r="AK98" s="270"/>
      <c r="AL98" s="270"/>
      <c r="AM98" s="270"/>
      <c r="AN98" s="270"/>
      <c r="AO98" s="270"/>
      <c r="AP98" s="270"/>
      <c r="AQ98" s="270"/>
      <c r="AR98" s="270"/>
      <c r="AS98" s="270"/>
      <c r="AT98" s="270"/>
      <c r="AU98" s="270"/>
      <c r="AV98" s="270"/>
      <c r="AW98" s="270"/>
      <c r="AX98" s="270"/>
      <c r="AY98" s="270"/>
      <c r="AZ98" s="271"/>
      <c r="BA98" s="271"/>
      <c r="BB98" s="271"/>
      <c r="BC98" s="271"/>
      <c r="BD98" s="271"/>
      <c r="BE98" s="263"/>
      <c r="BF98" s="263"/>
      <c r="BG98" s="263"/>
      <c r="BH98" s="263"/>
      <c r="BI98" s="263"/>
      <c r="BJ98" s="263"/>
      <c r="BK98" s="263"/>
      <c r="BL98" s="263"/>
      <c r="BM98" s="263"/>
      <c r="BN98" s="263"/>
      <c r="BO98" s="263"/>
      <c r="BP98" s="263"/>
      <c r="BQ98" s="260">
        <v>92</v>
      </c>
      <c r="BR98" s="265"/>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4"/>
    </row>
    <row r="99" spans="1:131" s="245" customFormat="1" ht="26.25" hidden="1" customHeight="1" x14ac:dyDescent="0.15">
      <c r="A99" s="268"/>
      <c r="B99" s="269"/>
      <c r="C99" s="269"/>
      <c r="D99" s="269"/>
      <c r="E99" s="269"/>
      <c r="F99" s="269"/>
      <c r="G99" s="269"/>
      <c r="H99" s="269"/>
      <c r="I99" s="269"/>
      <c r="J99" s="269"/>
      <c r="K99" s="269"/>
      <c r="L99" s="269"/>
      <c r="M99" s="269"/>
      <c r="N99" s="269"/>
      <c r="O99" s="269"/>
      <c r="P99" s="269"/>
      <c r="Q99" s="270"/>
      <c r="R99" s="270"/>
      <c r="S99" s="270"/>
      <c r="T99" s="270"/>
      <c r="U99" s="270"/>
      <c r="V99" s="270"/>
      <c r="W99" s="270"/>
      <c r="X99" s="270"/>
      <c r="Y99" s="270"/>
      <c r="Z99" s="270"/>
      <c r="AA99" s="270"/>
      <c r="AB99" s="270"/>
      <c r="AC99" s="270"/>
      <c r="AD99" s="270"/>
      <c r="AE99" s="270"/>
      <c r="AF99" s="270"/>
      <c r="AG99" s="270"/>
      <c r="AH99" s="270"/>
      <c r="AI99" s="270"/>
      <c r="AJ99" s="270"/>
      <c r="AK99" s="270"/>
      <c r="AL99" s="270"/>
      <c r="AM99" s="270"/>
      <c r="AN99" s="270"/>
      <c r="AO99" s="270"/>
      <c r="AP99" s="270"/>
      <c r="AQ99" s="270"/>
      <c r="AR99" s="270"/>
      <c r="AS99" s="270"/>
      <c r="AT99" s="270"/>
      <c r="AU99" s="270"/>
      <c r="AV99" s="270"/>
      <c r="AW99" s="270"/>
      <c r="AX99" s="270"/>
      <c r="AY99" s="270"/>
      <c r="AZ99" s="271"/>
      <c r="BA99" s="271"/>
      <c r="BB99" s="271"/>
      <c r="BC99" s="271"/>
      <c r="BD99" s="271"/>
      <c r="BE99" s="263"/>
      <c r="BF99" s="263"/>
      <c r="BG99" s="263"/>
      <c r="BH99" s="263"/>
      <c r="BI99" s="263"/>
      <c r="BJ99" s="263"/>
      <c r="BK99" s="263"/>
      <c r="BL99" s="263"/>
      <c r="BM99" s="263"/>
      <c r="BN99" s="263"/>
      <c r="BO99" s="263"/>
      <c r="BP99" s="263"/>
      <c r="BQ99" s="260">
        <v>93</v>
      </c>
      <c r="BR99" s="265"/>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4"/>
    </row>
    <row r="100" spans="1:131" s="245" customFormat="1" ht="26.25" hidden="1" customHeight="1" x14ac:dyDescent="0.15">
      <c r="A100" s="268"/>
      <c r="B100" s="269"/>
      <c r="C100" s="269"/>
      <c r="D100" s="269"/>
      <c r="E100" s="269"/>
      <c r="F100" s="269"/>
      <c r="G100" s="269"/>
      <c r="H100" s="269"/>
      <c r="I100" s="269"/>
      <c r="J100" s="269"/>
      <c r="K100" s="269"/>
      <c r="L100" s="269"/>
      <c r="M100" s="269"/>
      <c r="N100" s="269"/>
      <c r="O100" s="269"/>
      <c r="P100" s="269"/>
      <c r="Q100" s="270"/>
      <c r="R100" s="270"/>
      <c r="S100" s="270"/>
      <c r="T100" s="270"/>
      <c r="U100" s="270"/>
      <c r="V100" s="270"/>
      <c r="W100" s="270"/>
      <c r="X100" s="270"/>
      <c r="Y100" s="270"/>
      <c r="Z100" s="270"/>
      <c r="AA100" s="270"/>
      <c r="AB100" s="270"/>
      <c r="AC100" s="270"/>
      <c r="AD100" s="270"/>
      <c r="AE100" s="270"/>
      <c r="AF100" s="270"/>
      <c r="AG100" s="270"/>
      <c r="AH100" s="270"/>
      <c r="AI100" s="270"/>
      <c r="AJ100" s="270"/>
      <c r="AK100" s="270"/>
      <c r="AL100" s="270"/>
      <c r="AM100" s="270"/>
      <c r="AN100" s="270"/>
      <c r="AO100" s="270"/>
      <c r="AP100" s="270"/>
      <c r="AQ100" s="270"/>
      <c r="AR100" s="270"/>
      <c r="AS100" s="270"/>
      <c r="AT100" s="270"/>
      <c r="AU100" s="270"/>
      <c r="AV100" s="270"/>
      <c r="AW100" s="270"/>
      <c r="AX100" s="270"/>
      <c r="AY100" s="270"/>
      <c r="AZ100" s="271"/>
      <c r="BA100" s="271"/>
      <c r="BB100" s="271"/>
      <c r="BC100" s="271"/>
      <c r="BD100" s="271"/>
      <c r="BE100" s="263"/>
      <c r="BF100" s="263"/>
      <c r="BG100" s="263"/>
      <c r="BH100" s="263"/>
      <c r="BI100" s="263"/>
      <c r="BJ100" s="263"/>
      <c r="BK100" s="263"/>
      <c r="BL100" s="263"/>
      <c r="BM100" s="263"/>
      <c r="BN100" s="263"/>
      <c r="BO100" s="263"/>
      <c r="BP100" s="263"/>
      <c r="BQ100" s="260">
        <v>94</v>
      </c>
      <c r="BR100" s="265"/>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4"/>
    </row>
    <row r="101" spans="1:131" s="245" customFormat="1" ht="26.25" hidden="1" customHeight="1" x14ac:dyDescent="0.15">
      <c r="A101" s="268"/>
      <c r="B101" s="269"/>
      <c r="C101" s="269"/>
      <c r="D101" s="269"/>
      <c r="E101" s="269"/>
      <c r="F101" s="269"/>
      <c r="G101" s="269"/>
      <c r="H101" s="269"/>
      <c r="I101" s="269"/>
      <c r="J101" s="269"/>
      <c r="K101" s="269"/>
      <c r="L101" s="269"/>
      <c r="M101" s="269"/>
      <c r="N101" s="269"/>
      <c r="O101" s="269"/>
      <c r="P101" s="269"/>
      <c r="Q101" s="270"/>
      <c r="R101" s="270"/>
      <c r="S101" s="270"/>
      <c r="T101" s="270"/>
      <c r="U101" s="270"/>
      <c r="V101" s="270"/>
      <c r="W101" s="270"/>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1"/>
      <c r="BA101" s="271"/>
      <c r="BB101" s="271"/>
      <c r="BC101" s="271"/>
      <c r="BD101" s="271"/>
      <c r="BE101" s="263"/>
      <c r="BF101" s="263"/>
      <c r="BG101" s="263"/>
      <c r="BH101" s="263"/>
      <c r="BI101" s="263"/>
      <c r="BJ101" s="263"/>
      <c r="BK101" s="263"/>
      <c r="BL101" s="263"/>
      <c r="BM101" s="263"/>
      <c r="BN101" s="263"/>
      <c r="BO101" s="263"/>
      <c r="BP101" s="263"/>
      <c r="BQ101" s="260">
        <v>95</v>
      </c>
      <c r="BR101" s="265"/>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4"/>
    </row>
    <row r="102" spans="1:131" s="245" customFormat="1" ht="26.25" customHeight="1" thickBot="1" x14ac:dyDescent="0.2">
      <c r="A102" s="268"/>
      <c r="B102" s="269"/>
      <c r="C102" s="269"/>
      <c r="D102" s="269"/>
      <c r="E102" s="269"/>
      <c r="F102" s="269"/>
      <c r="G102" s="269"/>
      <c r="H102" s="269"/>
      <c r="I102" s="269"/>
      <c r="J102" s="269"/>
      <c r="K102" s="269"/>
      <c r="L102" s="269"/>
      <c r="M102" s="269"/>
      <c r="N102" s="269"/>
      <c r="O102" s="269"/>
      <c r="P102" s="269"/>
      <c r="Q102" s="270"/>
      <c r="R102" s="270"/>
      <c r="S102" s="270"/>
      <c r="T102" s="270"/>
      <c r="U102" s="270"/>
      <c r="V102" s="270"/>
      <c r="W102" s="270"/>
      <c r="X102" s="270"/>
      <c r="Y102" s="270"/>
      <c r="Z102" s="270"/>
      <c r="AA102" s="270"/>
      <c r="AB102" s="270"/>
      <c r="AC102" s="270"/>
      <c r="AD102" s="270"/>
      <c r="AE102" s="270"/>
      <c r="AF102" s="270"/>
      <c r="AG102" s="270"/>
      <c r="AH102" s="270"/>
      <c r="AI102" s="270"/>
      <c r="AJ102" s="270"/>
      <c r="AK102" s="270"/>
      <c r="AL102" s="270"/>
      <c r="AM102" s="270"/>
      <c r="AN102" s="270"/>
      <c r="AO102" s="270"/>
      <c r="AP102" s="270"/>
      <c r="AQ102" s="270"/>
      <c r="AR102" s="270"/>
      <c r="AS102" s="270"/>
      <c r="AT102" s="270"/>
      <c r="AU102" s="270"/>
      <c r="AV102" s="270"/>
      <c r="AW102" s="270"/>
      <c r="AX102" s="270"/>
      <c r="AY102" s="270"/>
      <c r="AZ102" s="271"/>
      <c r="BA102" s="271"/>
      <c r="BB102" s="271"/>
      <c r="BC102" s="271"/>
      <c r="BD102" s="271"/>
      <c r="BE102" s="263"/>
      <c r="BF102" s="263"/>
      <c r="BG102" s="263"/>
      <c r="BH102" s="263"/>
      <c r="BI102" s="263"/>
      <c r="BJ102" s="263"/>
      <c r="BK102" s="263"/>
      <c r="BL102" s="263"/>
      <c r="BM102" s="263"/>
      <c r="BN102" s="263"/>
      <c r="BO102" s="263"/>
      <c r="BP102" s="263"/>
      <c r="BQ102" s="262" t="s">
        <v>386</v>
      </c>
      <c r="BR102" s="836" t="s">
        <v>421</v>
      </c>
      <c r="BS102" s="837"/>
      <c r="BT102" s="837"/>
      <c r="BU102" s="837"/>
      <c r="BV102" s="837"/>
      <c r="BW102" s="837"/>
      <c r="BX102" s="837"/>
      <c r="BY102" s="837"/>
      <c r="BZ102" s="837"/>
      <c r="CA102" s="837"/>
      <c r="CB102" s="837"/>
      <c r="CC102" s="837"/>
      <c r="CD102" s="837"/>
      <c r="CE102" s="837"/>
      <c r="CF102" s="837"/>
      <c r="CG102" s="838"/>
      <c r="CH102" s="936"/>
      <c r="CI102" s="937"/>
      <c r="CJ102" s="937"/>
      <c r="CK102" s="937"/>
      <c r="CL102" s="938"/>
      <c r="CM102" s="936"/>
      <c r="CN102" s="937"/>
      <c r="CO102" s="937"/>
      <c r="CP102" s="937"/>
      <c r="CQ102" s="938"/>
      <c r="CR102" s="939">
        <f>SUM(CR7:CV17)</f>
        <v>457</v>
      </c>
      <c r="CS102" s="895"/>
      <c r="CT102" s="895"/>
      <c r="CU102" s="895"/>
      <c r="CV102" s="940"/>
      <c r="CW102" s="939">
        <f>SUM(CW7:DA17)</f>
        <v>21</v>
      </c>
      <c r="CX102" s="895"/>
      <c r="CY102" s="895"/>
      <c r="CZ102" s="895"/>
      <c r="DA102" s="940"/>
      <c r="DB102" s="939">
        <f>SUM(DB7:DF17)</f>
        <v>245</v>
      </c>
      <c r="DC102" s="895"/>
      <c r="DD102" s="895"/>
      <c r="DE102" s="895"/>
      <c r="DF102" s="940"/>
      <c r="DG102" s="939">
        <f>SUM(DG7:DK17)</f>
        <v>0</v>
      </c>
      <c r="DH102" s="895"/>
      <c r="DI102" s="895"/>
      <c r="DJ102" s="895"/>
      <c r="DK102" s="940"/>
      <c r="DL102" s="939">
        <f>SUM(DL7:DP17)</f>
        <v>0</v>
      </c>
      <c r="DM102" s="895"/>
      <c r="DN102" s="895"/>
      <c r="DO102" s="895"/>
      <c r="DP102" s="940"/>
      <c r="DQ102" s="939">
        <f>SUM(DQ7:DU17)</f>
        <v>0</v>
      </c>
      <c r="DR102" s="895"/>
      <c r="DS102" s="895"/>
      <c r="DT102" s="895"/>
      <c r="DU102" s="940"/>
      <c r="DV102" s="939"/>
      <c r="DW102" s="895"/>
      <c r="DX102" s="895"/>
      <c r="DY102" s="895"/>
      <c r="DZ102" s="940"/>
      <c r="EA102" s="244"/>
    </row>
    <row r="103" spans="1:131" s="245" customFormat="1" ht="26.25" customHeight="1" x14ac:dyDescent="0.15">
      <c r="A103" s="268"/>
      <c r="B103" s="269"/>
      <c r="C103" s="269"/>
      <c r="D103" s="269"/>
      <c r="E103" s="269"/>
      <c r="F103" s="269"/>
      <c r="G103" s="269"/>
      <c r="H103" s="269"/>
      <c r="I103" s="269"/>
      <c r="J103" s="269"/>
      <c r="K103" s="269"/>
      <c r="L103" s="269"/>
      <c r="M103" s="269"/>
      <c r="N103" s="269"/>
      <c r="O103" s="269"/>
      <c r="P103" s="269"/>
      <c r="Q103" s="270"/>
      <c r="R103" s="270"/>
      <c r="S103" s="270"/>
      <c r="T103" s="270"/>
      <c r="U103" s="270"/>
      <c r="V103" s="270"/>
      <c r="W103" s="270"/>
      <c r="X103" s="270"/>
      <c r="Y103" s="270"/>
      <c r="Z103" s="270"/>
      <c r="AA103" s="270"/>
      <c r="AB103" s="270"/>
      <c r="AC103" s="270"/>
      <c r="AD103" s="270"/>
      <c r="AE103" s="270"/>
      <c r="AF103" s="270"/>
      <c r="AG103" s="270"/>
      <c r="AH103" s="270"/>
      <c r="AI103" s="270"/>
      <c r="AJ103" s="270"/>
      <c r="AK103" s="270"/>
      <c r="AL103" s="270"/>
      <c r="AM103" s="270"/>
      <c r="AN103" s="270"/>
      <c r="AO103" s="270"/>
      <c r="AP103" s="270"/>
      <c r="AQ103" s="270"/>
      <c r="AR103" s="270"/>
      <c r="AS103" s="270"/>
      <c r="AT103" s="270"/>
      <c r="AU103" s="270"/>
      <c r="AV103" s="270"/>
      <c r="AW103" s="270"/>
      <c r="AX103" s="270"/>
      <c r="AY103" s="270"/>
      <c r="AZ103" s="271"/>
      <c r="BA103" s="271"/>
      <c r="BB103" s="271"/>
      <c r="BC103" s="271"/>
      <c r="BD103" s="271"/>
      <c r="BE103" s="263"/>
      <c r="BF103" s="263"/>
      <c r="BG103" s="263"/>
      <c r="BH103" s="263"/>
      <c r="BI103" s="263"/>
      <c r="BJ103" s="263"/>
      <c r="BK103" s="263"/>
      <c r="BL103" s="263"/>
      <c r="BM103" s="263"/>
      <c r="BN103" s="263"/>
      <c r="BO103" s="263"/>
      <c r="BP103" s="263"/>
      <c r="BQ103" s="963" t="s">
        <v>422</v>
      </c>
      <c r="BR103" s="963"/>
      <c r="BS103" s="963"/>
      <c r="BT103" s="963"/>
      <c r="BU103" s="963"/>
      <c r="BV103" s="963"/>
      <c r="BW103" s="963"/>
      <c r="BX103" s="963"/>
      <c r="BY103" s="963"/>
      <c r="BZ103" s="963"/>
      <c r="CA103" s="963"/>
      <c r="CB103" s="963"/>
      <c r="CC103" s="963"/>
      <c r="CD103" s="963"/>
      <c r="CE103" s="963"/>
      <c r="CF103" s="963"/>
      <c r="CG103" s="963"/>
      <c r="CH103" s="963"/>
      <c r="CI103" s="963"/>
      <c r="CJ103" s="963"/>
      <c r="CK103" s="963"/>
      <c r="CL103" s="963"/>
      <c r="CM103" s="963"/>
      <c r="CN103" s="963"/>
      <c r="CO103" s="963"/>
      <c r="CP103" s="963"/>
      <c r="CQ103" s="963"/>
      <c r="CR103" s="963"/>
      <c r="CS103" s="963"/>
      <c r="CT103" s="963"/>
      <c r="CU103" s="963"/>
      <c r="CV103" s="963"/>
      <c r="CW103" s="963"/>
      <c r="CX103" s="963"/>
      <c r="CY103" s="963"/>
      <c r="CZ103" s="963"/>
      <c r="DA103" s="963"/>
      <c r="DB103" s="963"/>
      <c r="DC103" s="963"/>
      <c r="DD103" s="963"/>
      <c r="DE103" s="963"/>
      <c r="DF103" s="963"/>
      <c r="DG103" s="963"/>
      <c r="DH103" s="963"/>
      <c r="DI103" s="963"/>
      <c r="DJ103" s="963"/>
      <c r="DK103" s="963"/>
      <c r="DL103" s="963"/>
      <c r="DM103" s="963"/>
      <c r="DN103" s="963"/>
      <c r="DO103" s="963"/>
      <c r="DP103" s="963"/>
      <c r="DQ103" s="963"/>
      <c r="DR103" s="963"/>
      <c r="DS103" s="963"/>
      <c r="DT103" s="963"/>
      <c r="DU103" s="963"/>
      <c r="DV103" s="963"/>
      <c r="DW103" s="963"/>
      <c r="DX103" s="963"/>
      <c r="DY103" s="963"/>
      <c r="DZ103" s="963"/>
      <c r="EA103" s="244"/>
    </row>
    <row r="104" spans="1:131" s="245" customFormat="1" ht="26.25" customHeight="1" x14ac:dyDescent="0.15">
      <c r="A104" s="268"/>
      <c r="B104" s="269"/>
      <c r="C104" s="269"/>
      <c r="D104" s="269"/>
      <c r="E104" s="269"/>
      <c r="F104" s="269"/>
      <c r="G104" s="269"/>
      <c r="H104" s="269"/>
      <c r="I104" s="269"/>
      <c r="J104" s="269"/>
      <c r="K104" s="269"/>
      <c r="L104" s="269"/>
      <c r="M104" s="269"/>
      <c r="N104" s="269"/>
      <c r="O104" s="269"/>
      <c r="P104" s="269"/>
      <c r="Q104" s="270"/>
      <c r="R104" s="270"/>
      <c r="S104" s="270"/>
      <c r="T104" s="270"/>
      <c r="U104" s="270"/>
      <c r="V104" s="270"/>
      <c r="W104" s="270"/>
      <c r="X104" s="270"/>
      <c r="Y104" s="270"/>
      <c r="Z104" s="270"/>
      <c r="AA104" s="270"/>
      <c r="AB104" s="270"/>
      <c r="AC104" s="270"/>
      <c r="AD104" s="270"/>
      <c r="AE104" s="270"/>
      <c r="AF104" s="270"/>
      <c r="AG104" s="270"/>
      <c r="AH104" s="270"/>
      <c r="AI104" s="270"/>
      <c r="AJ104" s="270"/>
      <c r="AK104" s="270"/>
      <c r="AL104" s="270"/>
      <c r="AM104" s="270"/>
      <c r="AN104" s="270"/>
      <c r="AO104" s="270"/>
      <c r="AP104" s="270"/>
      <c r="AQ104" s="270"/>
      <c r="AR104" s="270"/>
      <c r="AS104" s="270"/>
      <c r="AT104" s="270"/>
      <c r="AU104" s="270"/>
      <c r="AV104" s="270"/>
      <c r="AW104" s="270"/>
      <c r="AX104" s="270"/>
      <c r="AY104" s="270"/>
      <c r="AZ104" s="271"/>
      <c r="BA104" s="271"/>
      <c r="BB104" s="271"/>
      <c r="BC104" s="271"/>
      <c r="BD104" s="271"/>
      <c r="BE104" s="263"/>
      <c r="BF104" s="263"/>
      <c r="BG104" s="263"/>
      <c r="BH104" s="263"/>
      <c r="BI104" s="263"/>
      <c r="BJ104" s="263"/>
      <c r="BK104" s="263"/>
      <c r="BL104" s="263"/>
      <c r="BM104" s="263"/>
      <c r="BN104" s="263"/>
      <c r="BO104" s="263"/>
      <c r="BP104" s="263"/>
      <c r="BQ104" s="964" t="s">
        <v>423</v>
      </c>
      <c r="BR104" s="964"/>
      <c r="BS104" s="964"/>
      <c r="BT104" s="964"/>
      <c r="BU104" s="964"/>
      <c r="BV104" s="964"/>
      <c r="BW104" s="964"/>
      <c r="BX104" s="964"/>
      <c r="BY104" s="964"/>
      <c r="BZ104" s="964"/>
      <c r="CA104" s="964"/>
      <c r="CB104" s="964"/>
      <c r="CC104" s="964"/>
      <c r="CD104" s="964"/>
      <c r="CE104" s="964"/>
      <c r="CF104" s="964"/>
      <c r="CG104" s="964"/>
      <c r="CH104" s="964"/>
      <c r="CI104" s="964"/>
      <c r="CJ104" s="964"/>
      <c r="CK104" s="964"/>
      <c r="CL104" s="964"/>
      <c r="CM104" s="964"/>
      <c r="CN104" s="964"/>
      <c r="CO104" s="964"/>
      <c r="CP104" s="964"/>
      <c r="CQ104" s="964"/>
      <c r="CR104" s="964"/>
      <c r="CS104" s="964"/>
      <c r="CT104" s="964"/>
      <c r="CU104" s="964"/>
      <c r="CV104" s="964"/>
      <c r="CW104" s="964"/>
      <c r="CX104" s="964"/>
      <c r="CY104" s="964"/>
      <c r="CZ104" s="964"/>
      <c r="DA104" s="964"/>
      <c r="DB104" s="964"/>
      <c r="DC104" s="964"/>
      <c r="DD104" s="964"/>
      <c r="DE104" s="964"/>
      <c r="DF104" s="964"/>
      <c r="DG104" s="964"/>
      <c r="DH104" s="964"/>
      <c r="DI104" s="964"/>
      <c r="DJ104" s="964"/>
      <c r="DK104" s="964"/>
      <c r="DL104" s="964"/>
      <c r="DM104" s="964"/>
      <c r="DN104" s="964"/>
      <c r="DO104" s="964"/>
      <c r="DP104" s="964"/>
      <c r="DQ104" s="964"/>
      <c r="DR104" s="964"/>
      <c r="DS104" s="964"/>
      <c r="DT104" s="964"/>
      <c r="DU104" s="964"/>
      <c r="DV104" s="964"/>
      <c r="DW104" s="964"/>
      <c r="DX104" s="964"/>
      <c r="DY104" s="964"/>
      <c r="DZ104" s="964"/>
      <c r="EA104" s="244"/>
    </row>
    <row r="105" spans="1:131" s="245" customFormat="1" ht="11.25" customHeight="1" x14ac:dyDescent="0.15">
      <c r="A105" s="263"/>
      <c r="B105" s="263"/>
      <c r="C105" s="263"/>
      <c r="D105" s="263"/>
      <c r="E105" s="263"/>
      <c r="F105" s="263"/>
      <c r="G105" s="263"/>
      <c r="H105" s="263"/>
      <c r="I105" s="263"/>
      <c r="J105" s="263"/>
      <c r="K105" s="263"/>
      <c r="L105" s="263"/>
      <c r="M105" s="263"/>
      <c r="N105" s="263"/>
      <c r="O105" s="263"/>
      <c r="P105" s="263"/>
      <c r="Q105" s="263"/>
      <c r="R105" s="263"/>
      <c r="S105" s="263"/>
      <c r="T105" s="263"/>
      <c r="U105" s="263"/>
      <c r="V105" s="263"/>
      <c r="W105" s="263"/>
      <c r="X105" s="263"/>
      <c r="Y105" s="263"/>
      <c r="Z105" s="263"/>
      <c r="AA105" s="263"/>
      <c r="AB105" s="263"/>
      <c r="AC105" s="263"/>
      <c r="AD105" s="263"/>
      <c r="AE105" s="263"/>
      <c r="AF105" s="263"/>
      <c r="AG105" s="263"/>
      <c r="AH105" s="263"/>
      <c r="AI105" s="263"/>
      <c r="AJ105" s="263"/>
      <c r="AK105" s="263"/>
      <c r="AL105" s="263"/>
      <c r="AM105" s="263"/>
      <c r="AN105" s="263"/>
      <c r="AO105" s="263"/>
      <c r="AP105" s="263"/>
      <c r="AQ105" s="263"/>
      <c r="AR105" s="263"/>
      <c r="AS105" s="263"/>
      <c r="AT105" s="263"/>
      <c r="AU105" s="263"/>
      <c r="AV105" s="263"/>
      <c r="AW105" s="263"/>
      <c r="AX105" s="263"/>
      <c r="AY105" s="263"/>
      <c r="AZ105" s="263"/>
      <c r="BA105" s="263"/>
      <c r="BB105" s="263"/>
      <c r="BC105" s="263"/>
      <c r="BD105" s="263"/>
      <c r="BE105" s="263"/>
      <c r="BF105" s="263"/>
      <c r="BG105" s="263"/>
      <c r="BH105" s="263"/>
      <c r="BI105" s="263"/>
      <c r="BJ105" s="263"/>
      <c r="BK105" s="263"/>
      <c r="BL105" s="263"/>
      <c r="BM105" s="263"/>
      <c r="BN105" s="263"/>
      <c r="BO105" s="263"/>
      <c r="BP105" s="263"/>
      <c r="BQ105" s="266"/>
      <c r="BR105" s="266"/>
      <c r="BS105" s="266"/>
      <c r="BT105" s="266"/>
      <c r="BU105" s="266"/>
      <c r="BV105" s="266"/>
      <c r="BW105" s="266"/>
      <c r="BX105" s="266"/>
      <c r="BY105" s="266"/>
      <c r="BZ105" s="266"/>
      <c r="CA105" s="266"/>
      <c r="CB105" s="266"/>
      <c r="CC105" s="266"/>
      <c r="CD105" s="266"/>
      <c r="CE105" s="266"/>
      <c r="CF105" s="266"/>
      <c r="CG105" s="266"/>
      <c r="CH105" s="266"/>
      <c r="CI105" s="266"/>
      <c r="CJ105" s="266"/>
      <c r="CK105" s="266"/>
      <c r="CL105" s="266"/>
      <c r="CM105" s="266"/>
      <c r="CN105" s="266"/>
      <c r="CO105" s="266"/>
      <c r="CP105" s="266"/>
      <c r="CQ105" s="266"/>
      <c r="CR105" s="266"/>
      <c r="CS105" s="266"/>
      <c r="CT105" s="266"/>
      <c r="CU105" s="266"/>
      <c r="CV105" s="266"/>
      <c r="CW105" s="266"/>
      <c r="CX105" s="266"/>
      <c r="CY105" s="266"/>
      <c r="CZ105" s="266"/>
      <c r="DA105" s="266"/>
      <c r="DB105" s="266"/>
      <c r="DC105" s="266"/>
      <c r="DD105" s="266"/>
      <c r="DE105" s="266"/>
      <c r="DF105" s="266"/>
      <c r="DG105" s="266"/>
      <c r="DH105" s="266"/>
      <c r="DI105" s="266"/>
      <c r="DJ105" s="266"/>
      <c r="DK105" s="266"/>
      <c r="DL105" s="266"/>
      <c r="DM105" s="266"/>
      <c r="DN105" s="266"/>
      <c r="DO105" s="266"/>
      <c r="DP105" s="266"/>
      <c r="DQ105" s="266"/>
      <c r="DR105" s="266"/>
      <c r="DS105" s="266"/>
      <c r="DT105" s="266"/>
      <c r="DU105" s="266"/>
      <c r="DV105" s="266"/>
      <c r="DW105" s="266"/>
      <c r="DX105" s="266"/>
      <c r="DY105" s="266"/>
      <c r="DZ105" s="266"/>
      <c r="EA105" s="244"/>
    </row>
    <row r="106" spans="1:131" s="245" customFormat="1" ht="11.25" customHeight="1" x14ac:dyDescent="0.15">
      <c r="A106" s="272"/>
      <c r="B106" s="272"/>
      <c r="C106" s="272"/>
      <c r="D106" s="272"/>
      <c r="E106" s="272"/>
      <c r="F106" s="272"/>
      <c r="G106" s="272"/>
      <c r="H106" s="272"/>
      <c r="I106" s="272"/>
      <c r="J106" s="272"/>
      <c r="K106" s="272"/>
      <c r="L106" s="272"/>
      <c r="M106" s="272"/>
      <c r="N106" s="272"/>
      <c r="O106" s="272"/>
      <c r="P106" s="272"/>
      <c r="Q106" s="272"/>
      <c r="R106" s="272"/>
      <c r="S106" s="272"/>
      <c r="T106" s="272"/>
      <c r="U106" s="272"/>
      <c r="V106" s="272"/>
      <c r="W106" s="272"/>
      <c r="X106" s="272"/>
      <c r="Y106" s="272"/>
      <c r="Z106" s="272"/>
      <c r="AA106" s="272"/>
      <c r="AB106" s="272"/>
      <c r="AC106" s="272"/>
      <c r="AD106" s="272"/>
      <c r="AE106" s="272"/>
      <c r="AF106" s="272"/>
      <c r="AG106" s="272"/>
      <c r="AH106" s="272"/>
      <c r="AI106" s="272"/>
      <c r="AJ106" s="272"/>
      <c r="AK106" s="272"/>
      <c r="AL106" s="272"/>
      <c r="AM106" s="272"/>
      <c r="AN106" s="272"/>
      <c r="AO106" s="272"/>
      <c r="AP106" s="272"/>
      <c r="AQ106" s="272"/>
      <c r="AR106" s="272"/>
      <c r="AS106" s="272"/>
      <c r="AT106" s="272"/>
      <c r="AU106" s="272"/>
      <c r="AV106" s="272"/>
      <c r="AW106" s="272"/>
      <c r="AX106" s="272"/>
      <c r="AY106" s="272"/>
      <c r="AZ106" s="272"/>
      <c r="BA106" s="272"/>
      <c r="BB106" s="272"/>
      <c r="BC106" s="272"/>
      <c r="BD106" s="272"/>
      <c r="BE106" s="272"/>
      <c r="BF106" s="272"/>
      <c r="BG106" s="272"/>
      <c r="BH106" s="272"/>
      <c r="BI106" s="272"/>
      <c r="BJ106" s="272"/>
      <c r="BK106" s="272"/>
      <c r="BL106" s="272"/>
      <c r="BM106" s="272"/>
      <c r="BN106" s="272"/>
      <c r="BO106" s="272"/>
      <c r="BP106" s="272"/>
      <c r="BQ106" s="266"/>
      <c r="BR106" s="266"/>
      <c r="BS106" s="266"/>
      <c r="BT106" s="266"/>
      <c r="BU106" s="266"/>
      <c r="BV106" s="266"/>
      <c r="BW106" s="266"/>
      <c r="BX106" s="266"/>
      <c r="BY106" s="266"/>
      <c r="BZ106" s="266"/>
      <c r="CA106" s="266"/>
      <c r="CB106" s="266"/>
      <c r="CC106" s="266"/>
      <c r="CD106" s="266"/>
      <c r="CE106" s="266"/>
      <c r="CF106" s="266"/>
      <c r="CG106" s="266"/>
      <c r="CH106" s="266"/>
      <c r="CI106" s="266"/>
      <c r="CJ106" s="266"/>
      <c r="CK106" s="266"/>
      <c r="CL106" s="266"/>
      <c r="CM106" s="266"/>
      <c r="CN106" s="266"/>
      <c r="CO106" s="266"/>
      <c r="CP106" s="266"/>
      <c r="CQ106" s="266"/>
      <c r="CR106" s="266"/>
      <c r="CS106" s="266"/>
      <c r="CT106" s="266"/>
      <c r="CU106" s="266"/>
      <c r="CV106" s="266"/>
      <c r="CW106" s="266"/>
      <c r="CX106" s="266"/>
      <c r="CY106" s="266"/>
      <c r="CZ106" s="266"/>
      <c r="DA106" s="266"/>
      <c r="DB106" s="266"/>
      <c r="DC106" s="266"/>
      <c r="DD106" s="266"/>
      <c r="DE106" s="266"/>
      <c r="DF106" s="266"/>
      <c r="DG106" s="266"/>
      <c r="DH106" s="266"/>
      <c r="DI106" s="266"/>
      <c r="DJ106" s="266"/>
      <c r="DK106" s="266"/>
      <c r="DL106" s="266"/>
      <c r="DM106" s="266"/>
      <c r="DN106" s="266"/>
      <c r="DO106" s="266"/>
      <c r="DP106" s="266"/>
      <c r="DQ106" s="266"/>
      <c r="DR106" s="266"/>
      <c r="DS106" s="266"/>
      <c r="DT106" s="266"/>
      <c r="DU106" s="266"/>
      <c r="DV106" s="266"/>
      <c r="DW106" s="266"/>
      <c r="DX106" s="266"/>
      <c r="DY106" s="266"/>
      <c r="DZ106" s="266"/>
      <c r="EA106" s="244"/>
    </row>
    <row r="107" spans="1:131" s="244" customFormat="1" ht="26.25" customHeight="1" thickBot="1" x14ac:dyDescent="0.2">
      <c r="A107" s="273" t="s">
        <v>424</v>
      </c>
      <c r="B107" s="274"/>
      <c r="C107" s="274"/>
      <c r="D107" s="274"/>
      <c r="E107" s="274"/>
      <c r="F107" s="274"/>
      <c r="G107" s="274"/>
      <c r="H107" s="274"/>
      <c r="I107" s="274"/>
      <c r="J107" s="274"/>
      <c r="K107" s="274"/>
      <c r="L107" s="274"/>
      <c r="M107" s="274"/>
      <c r="N107" s="274"/>
      <c r="O107" s="274"/>
      <c r="P107" s="274"/>
      <c r="Q107" s="274"/>
      <c r="R107" s="274"/>
      <c r="S107" s="274"/>
      <c r="T107" s="274"/>
      <c r="U107" s="274"/>
      <c r="V107" s="274"/>
      <c r="W107" s="274"/>
      <c r="X107" s="274"/>
      <c r="Y107" s="274"/>
      <c r="Z107" s="274"/>
      <c r="AA107" s="274"/>
      <c r="AB107" s="274"/>
      <c r="AC107" s="274"/>
      <c r="AD107" s="274"/>
      <c r="AE107" s="274"/>
      <c r="AF107" s="274"/>
      <c r="AG107" s="274"/>
      <c r="AH107" s="274"/>
      <c r="AI107" s="274"/>
      <c r="AJ107" s="274"/>
      <c r="AK107" s="274"/>
      <c r="AL107" s="274"/>
      <c r="AM107" s="274"/>
      <c r="AN107" s="274"/>
      <c r="AO107" s="274"/>
      <c r="AP107" s="274"/>
      <c r="AQ107" s="274"/>
      <c r="AR107" s="274"/>
      <c r="AS107" s="274"/>
      <c r="AT107" s="274"/>
      <c r="AU107" s="273" t="s">
        <v>425</v>
      </c>
      <c r="AV107" s="274"/>
      <c r="AW107" s="274"/>
      <c r="AX107" s="274"/>
      <c r="AY107" s="274"/>
      <c r="AZ107" s="274"/>
      <c r="BA107" s="274"/>
      <c r="BB107" s="274"/>
      <c r="BC107" s="274"/>
      <c r="BD107" s="274"/>
      <c r="BE107" s="274"/>
      <c r="BF107" s="274"/>
      <c r="BG107" s="274"/>
      <c r="BH107" s="274"/>
      <c r="BI107" s="274"/>
      <c r="BJ107" s="274"/>
      <c r="BK107" s="274"/>
      <c r="BL107" s="274"/>
      <c r="BM107" s="274"/>
      <c r="BN107" s="274"/>
      <c r="BO107" s="274"/>
      <c r="BP107" s="274"/>
      <c r="BQ107" s="274"/>
      <c r="BR107" s="274"/>
      <c r="BS107" s="274"/>
      <c r="BT107" s="274"/>
      <c r="BU107" s="274"/>
      <c r="BV107" s="274"/>
      <c r="BW107" s="274"/>
      <c r="BX107" s="274"/>
      <c r="BY107" s="274"/>
      <c r="BZ107" s="274"/>
      <c r="CA107" s="274"/>
      <c r="CB107" s="274"/>
      <c r="CC107" s="274"/>
      <c r="CD107" s="274"/>
      <c r="CE107" s="274"/>
      <c r="CF107" s="274"/>
      <c r="CG107" s="274"/>
      <c r="CH107" s="274"/>
      <c r="CI107" s="274"/>
      <c r="CJ107" s="274"/>
      <c r="CK107" s="274"/>
      <c r="CL107" s="274"/>
      <c r="CM107" s="274"/>
      <c r="CN107" s="274"/>
      <c r="CO107" s="274"/>
      <c r="CP107" s="274"/>
      <c r="CQ107" s="274"/>
      <c r="CR107" s="274"/>
      <c r="CS107" s="274"/>
      <c r="CT107" s="274"/>
      <c r="CU107" s="274"/>
      <c r="CV107" s="274"/>
      <c r="CW107" s="274"/>
      <c r="CX107" s="274"/>
      <c r="CY107" s="274"/>
      <c r="CZ107" s="274"/>
      <c r="DA107" s="274"/>
      <c r="DB107" s="274"/>
      <c r="DC107" s="274"/>
      <c r="DD107" s="274"/>
      <c r="DE107" s="274"/>
      <c r="DF107" s="274"/>
      <c r="DG107" s="274"/>
      <c r="DH107" s="274"/>
      <c r="DI107" s="274"/>
      <c r="DJ107" s="274"/>
      <c r="DK107" s="274"/>
      <c r="DL107" s="274"/>
      <c r="DM107" s="274"/>
      <c r="DN107" s="274"/>
      <c r="DO107" s="274"/>
      <c r="DP107" s="274"/>
      <c r="DQ107" s="274"/>
      <c r="DR107" s="274"/>
      <c r="DS107" s="274"/>
      <c r="DT107" s="274"/>
      <c r="DU107" s="274"/>
      <c r="DV107" s="274"/>
      <c r="DW107" s="274"/>
      <c r="DX107" s="274"/>
      <c r="DY107" s="274"/>
      <c r="DZ107" s="274"/>
    </row>
    <row r="108" spans="1:131" s="244" customFormat="1" ht="26.25" customHeight="1" x14ac:dyDescent="0.15">
      <c r="A108" s="965" t="s">
        <v>426</v>
      </c>
      <c r="B108" s="966"/>
      <c r="C108" s="966"/>
      <c r="D108" s="966"/>
      <c r="E108" s="966"/>
      <c r="F108" s="966"/>
      <c r="G108" s="966"/>
      <c r="H108" s="966"/>
      <c r="I108" s="966"/>
      <c r="J108" s="966"/>
      <c r="K108" s="966"/>
      <c r="L108" s="966"/>
      <c r="M108" s="966"/>
      <c r="N108" s="966"/>
      <c r="O108" s="966"/>
      <c r="P108" s="966"/>
      <c r="Q108" s="966"/>
      <c r="R108" s="966"/>
      <c r="S108" s="966"/>
      <c r="T108" s="966"/>
      <c r="U108" s="966"/>
      <c r="V108" s="966"/>
      <c r="W108" s="966"/>
      <c r="X108" s="966"/>
      <c r="Y108" s="966"/>
      <c r="Z108" s="966"/>
      <c r="AA108" s="966"/>
      <c r="AB108" s="966"/>
      <c r="AC108" s="966"/>
      <c r="AD108" s="966"/>
      <c r="AE108" s="966"/>
      <c r="AF108" s="966"/>
      <c r="AG108" s="966"/>
      <c r="AH108" s="966"/>
      <c r="AI108" s="966"/>
      <c r="AJ108" s="966"/>
      <c r="AK108" s="966"/>
      <c r="AL108" s="966"/>
      <c r="AM108" s="966"/>
      <c r="AN108" s="966"/>
      <c r="AO108" s="966"/>
      <c r="AP108" s="966"/>
      <c r="AQ108" s="966"/>
      <c r="AR108" s="966"/>
      <c r="AS108" s="966"/>
      <c r="AT108" s="967"/>
      <c r="AU108" s="965" t="s">
        <v>427</v>
      </c>
      <c r="AV108" s="966"/>
      <c r="AW108" s="966"/>
      <c r="AX108" s="966"/>
      <c r="AY108" s="966"/>
      <c r="AZ108" s="966"/>
      <c r="BA108" s="966"/>
      <c r="BB108" s="966"/>
      <c r="BC108" s="966"/>
      <c r="BD108" s="966"/>
      <c r="BE108" s="966"/>
      <c r="BF108" s="966"/>
      <c r="BG108" s="966"/>
      <c r="BH108" s="966"/>
      <c r="BI108" s="966"/>
      <c r="BJ108" s="966"/>
      <c r="BK108" s="966"/>
      <c r="BL108" s="966"/>
      <c r="BM108" s="966"/>
      <c r="BN108" s="966"/>
      <c r="BO108" s="966"/>
      <c r="BP108" s="966"/>
      <c r="BQ108" s="966"/>
      <c r="BR108" s="966"/>
      <c r="BS108" s="966"/>
      <c r="BT108" s="966"/>
      <c r="BU108" s="966"/>
      <c r="BV108" s="966"/>
      <c r="BW108" s="966"/>
      <c r="BX108" s="966"/>
      <c r="BY108" s="966"/>
      <c r="BZ108" s="966"/>
      <c r="CA108" s="966"/>
      <c r="CB108" s="966"/>
      <c r="CC108" s="966"/>
      <c r="CD108" s="966"/>
      <c r="CE108" s="966"/>
      <c r="CF108" s="966"/>
      <c r="CG108" s="966"/>
      <c r="CH108" s="966"/>
      <c r="CI108" s="966"/>
      <c r="CJ108" s="966"/>
      <c r="CK108" s="966"/>
      <c r="CL108" s="966"/>
      <c r="CM108" s="966"/>
      <c r="CN108" s="966"/>
      <c r="CO108" s="966"/>
      <c r="CP108" s="966"/>
      <c r="CQ108" s="966"/>
      <c r="CR108" s="966"/>
      <c r="CS108" s="966"/>
      <c r="CT108" s="966"/>
      <c r="CU108" s="966"/>
      <c r="CV108" s="966"/>
      <c r="CW108" s="966"/>
      <c r="CX108" s="966"/>
      <c r="CY108" s="966"/>
      <c r="CZ108" s="966"/>
      <c r="DA108" s="966"/>
      <c r="DB108" s="966"/>
      <c r="DC108" s="966"/>
      <c r="DD108" s="966"/>
      <c r="DE108" s="966"/>
      <c r="DF108" s="966"/>
      <c r="DG108" s="966"/>
      <c r="DH108" s="966"/>
      <c r="DI108" s="966"/>
      <c r="DJ108" s="966"/>
      <c r="DK108" s="966"/>
      <c r="DL108" s="966"/>
      <c r="DM108" s="966"/>
      <c r="DN108" s="966"/>
      <c r="DO108" s="966"/>
      <c r="DP108" s="966"/>
      <c r="DQ108" s="966"/>
      <c r="DR108" s="966"/>
      <c r="DS108" s="966"/>
      <c r="DT108" s="966"/>
      <c r="DU108" s="966"/>
      <c r="DV108" s="966"/>
      <c r="DW108" s="966"/>
      <c r="DX108" s="966"/>
      <c r="DY108" s="966"/>
      <c r="DZ108" s="967"/>
    </row>
    <row r="109" spans="1:131" s="244" customFormat="1" ht="26.25" customHeight="1" x14ac:dyDescent="0.15">
      <c r="A109" s="961" t="s">
        <v>428</v>
      </c>
      <c r="B109" s="942"/>
      <c r="C109" s="942"/>
      <c r="D109" s="942"/>
      <c r="E109" s="942"/>
      <c r="F109" s="942"/>
      <c r="G109" s="942"/>
      <c r="H109" s="942"/>
      <c r="I109" s="942"/>
      <c r="J109" s="942"/>
      <c r="K109" s="942"/>
      <c r="L109" s="942"/>
      <c r="M109" s="942"/>
      <c r="N109" s="942"/>
      <c r="O109" s="942"/>
      <c r="P109" s="942"/>
      <c r="Q109" s="942"/>
      <c r="R109" s="942"/>
      <c r="S109" s="942"/>
      <c r="T109" s="942"/>
      <c r="U109" s="942"/>
      <c r="V109" s="942"/>
      <c r="W109" s="942"/>
      <c r="X109" s="942"/>
      <c r="Y109" s="942"/>
      <c r="Z109" s="943"/>
      <c r="AA109" s="941" t="s">
        <v>429</v>
      </c>
      <c r="AB109" s="942"/>
      <c r="AC109" s="942"/>
      <c r="AD109" s="942"/>
      <c r="AE109" s="943"/>
      <c r="AF109" s="941" t="s">
        <v>304</v>
      </c>
      <c r="AG109" s="942"/>
      <c r="AH109" s="942"/>
      <c r="AI109" s="942"/>
      <c r="AJ109" s="943"/>
      <c r="AK109" s="941" t="s">
        <v>303</v>
      </c>
      <c r="AL109" s="942"/>
      <c r="AM109" s="942"/>
      <c r="AN109" s="942"/>
      <c r="AO109" s="943"/>
      <c r="AP109" s="941" t="s">
        <v>430</v>
      </c>
      <c r="AQ109" s="942"/>
      <c r="AR109" s="942"/>
      <c r="AS109" s="942"/>
      <c r="AT109" s="944"/>
      <c r="AU109" s="961" t="s">
        <v>428</v>
      </c>
      <c r="AV109" s="942"/>
      <c r="AW109" s="942"/>
      <c r="AX109" s="942"/>
      <c r="AY109" s="942"/>
      <c r="AZ109" s="942"/>
      <c r="BA109" s="942"/>
      <c r="BB109" s="942"/>
      <c r="BC109" s="942"/>
      <c r="BD109" s="942"/>
      <c r="BE109" s="942"/>
      <c r="BF109" s="942"/>
      <c r="BG109" s="942"/>
      <c r="BH109" s="942"/>
      <c r="BI109" s="942"/>
      <c r="BJ109" s="942"/>
      <c r="BK109" s="942"/>
      <c r="BL109" s="942"/>
      <c r="BM109" s="942"/>
      <c r="BN109" s="942"/>
      <c r="BO109" s="942"/>
      <c r="BP109" s="943"/>
      <c r="BQ109" s="941" t="s">
        <v>429</v>
      </c>
      <c r="BR109" s="942"/>
      <c r="BS109" s="942"/>
      <c r="BT109" s="942"/>
      <c r="BU109" s="943"/>
      <c r="BV109" s="941" t="s">
        <v>304</v>
      </c>
      <c r="BW109" s="942"/>
      <c r="BX109" s="942"/>
      <c r="BY109" s="942"/>
      <c r="BZ109" s="943"/>
      <c r="CA109" s="941" t="s">
        <v>303</v>
      </c>
      <c r="CB109" s="942"/>
      <c r="CC109" s="942"/>
      <c r="CD109" s="942"/>
      <c r="CE109" s="943"/>
      <c r="CF109" s="962" t="s">
        <v>430</v>
      </c>
      <c r="CG109" s="962"/>
      <c r="CH109" s="962"/>
      <c r="CI109" s="962"/>
      <c r="CJ109" s="962"/>
      <c r="CK109" s="941" t="s">
        <v>431</v>
      </c>
      <c r="CL109" s="942"/>
      <c r="CM109" s="942"/>
      <c r="CN109" s="942"/>
      <c r="CO109" s="942"/>
      <c r="CP109" s="942"/>
      <c r="CQ109" s="942"/>
      <c r="CR109" s="942"/>
      <c r="CS109" s="942"/>
      <c r="CT109" s="942"/>
      <c r="CU109" s="942"/>
      <c r="CV109" s="942"/>
      <c r="CW109" s="942"/>
      <c r="CX109" s="942"/>
      <c r="CY109" s="942"/>
      <c r="CZ109" s="942"/>
      <c r="DA109" s="942"/>
      <c r="DB109" s="942"/>
      <c r="DC109" s="942"/>
      <c r="DD109" s="942"/>
      <c r="DE109" s="942"/>
      <c r="DF109" s="943"/>
      <c r="DG109" s="941" t="s">
        <v>429</v>
      </c>
      <c r="DH109" s="942"/>
      <c r="DI109" s="942"/>
      <c r="DJ109" s="942"/>
      <c r="DK109" s="943"/>
      <c r="DL109" s="941" t="s">
        <v>304</v>
      </c>
      <c r="DM109" s="942"/>
      <c r="DN109" s="942"/>
      <c r="DO109" s="942"/>
      <c r="DP109" s="943"/>
      <c r="DQ109" s="941" t="s">
        <v>303</v>
      </c>
      <c r="DR109" s="942"/>
      <c r="DS109" s="942"/>
      <c r="DT109" s="942"/>
      <c r="DU109" s="943"/>
      <c r="DV109" s="941" t="s">
        <v>430</v>
      </c>
      <c r="DW109" s="942"/>
      <c r="DX109" s="942"/>
      <c r="DY109" s="942"/>
      <c r="DZ109" s="944"/>
    </row>
    <row r="110" spans="1:131" s="244" customFormat="1" ht="26.25" customHeight="1" x14ac:dyDescent="0.15">
      <c r="A110" s="945" t="s">
        <v>432</v>
      </c>
      <c r="B110" s="946"/>
      <c r="C110" s="946"/>
      <c r="D110" s="946"/>
      <c r="E110" s="946"/>
      <c r="F110" s="946"/>
      <c r="G110" s="946"/>
      <c r="H110" s="946"/>
      <c r="I110" s="946"/>
      <c r="J110" s="946"/>
      <c r="K110" s="946"/>
      <c r="L110" s="946"/>
      <c r="M110" s="946"/>
      <c r="N110" s="946"/>
      <c r="O110" s="946"/>
      <c r="P110" s="946"/>
      <c r="Q110" s="946"/>
      <c r="R110" s="946"/>
      <c r="S110" s="946"/>
      <c r="T110" s="946"/>
      <c r="U110" s="946"/>
      <c r="V110" s="946"/>
      <c r="W110" s="946"/>
      <c r="X110" s="946"/>
      <c r="Y110" s="946"/>
      <c r="Z110" s="947"/>
      <c r="AA110" s="948">
        <v>4203156</v>
      </c>
      <c r="AB110" s="949"/>
      <c r="AC110" s="949"/>
      <c r="AD110" s="949"/>
      <c r="AE110" s="950"/>
      <c r="AF110" s="951">
        <v>4214850</v>
      </c>
      <c r="AG110" s="949"/>
      <c r="AH110" s="949"/>
      <c r="AI110" s="949"/>
      <c r="AJ110" s="950"/>
      <c r="AK110" s="951">
        <v>4285673</v>
      </c>
      <c r="AL110" s="949"/>
      <c r="AM110" s="949"/>
      <c r="AN110" s="949"/>
      <c r="AO110" s="950"/>
      <c r="AP110" s="952">
        <v>28</v>
      </c>
      <c r="AQ110" s="953"/>
      <c r="AR110" s="953"/>
      <c r="AS110" s="953"/>
      <c r="AT110" s="954"/>
      <c r="AU110" s="955" t="s">
        <v>73</v>
      </c>
      <c r="AV110" s="956"/>
      <c r="AW110" s="956"/>
      <c r="AX110" s="956"/>
      <c r="AY110" s="956"/>
      <c r="AZ110" s="994" t="s">
        <v>433</v>
      </c>
      <c r="BA110" s="946"/>
      <c r="BB110" s="946"/>
      <c r="BC110" s="946"/>
      <c r="BD110" s="946"/>
      <c r="BE110" s="946"/>
      <c r="BF110" s="946"/>
      <c r="BG110" s="946"/>
      <c r="BH110" s="946"/>
      <c r="BI110" s="946"/>
      <c r="BJ110" s="946"/>
      <c r="BK110" s="946"/>
      <c r="BL110" s="946"/>
      <c r="BM110" s="946"/>
      <c r="BN110" s="946"/>
      <c r="BO110" s="946"/>
      <c r="BP110" s="947"/>
      <c r="BQ110" s="980">
        <v>46400138</v>
      </c>
      <c r="BR110" s="981"/>
      <c r="BS110" s="981"/>
      <c r="BT110" s="981"/>
      <c r="BU110" s="981"/>
      <c r="BV110" s="981">
        <v>44758229</v>
      </c>
      <c r="BW110" s="981"/>
      <c r="BX110" s="981"/>
      <c r="BY110" s="981"/>
      <c r="BZ110" s="981"/>
      <c r="CA110" s="981">
        <v>43492769</v>
      </c>
      <c r="CB110" s="981"/>
      <c r="CC110" s="981"/>
      <c r="CD110" s="981"/>
      <c r="CE110" s="981"/>
      <c r="CF110" s="995">
        <v>283.8</v>
      </c>
      <c r="CG110" s="996"/>
      <c r="CH110" s="996"/>
      <c r="CI110" s="996"/>
      <c r="CJ110" s="996"/>
      <c r="CK110" s="997" t="s">
        <v>434</v>
      </c>
      <c r="CL110" s="998"/>
      <c r="CM110" s="977" t="s">
        <v>435</v>
      </c>
      <c r="CN110" s="978"/>
      <c r="CO110" s="978"/>
      <c r="CP110" s="978"/>
      <c r="CQ110" s="978"/>
      <c r="CR110" s="978"/>
      <c r="CS110" s="978"/>
      <c r="CT110" s="978"/>
      <c r="CU110" s="978"/>
      <c r="CV110" s="978"/>
      <c r="CW110" s="978"/>
      <c r="CX110" s="978"/>
      <c r="CY110" s="978"/>
      <c r="CZ110" s="978"/>
      <c r="DA110" s="978"/>
      <c r="DB110" s="978"/>
      <c r="DC110" s="978"/>
      <c r="DD110" s="978"/>
      <c r="DE110" s="978"/>
      <c r="DF110" s="979"/>
      <c r="DG110" s="980" t="s">
        <v>436</v>
      </c>
      <c r="DH110" s="981"/>
      <c r="DI110" s="981"/>
      <c r="DJ110" s="981"/>
      <c r="DK110" s="981"/>
      <c r="DL110" s="981" t="s">
        <v>437</v>
      </c>
      <c r="DM110" s="981"/>
      <c r="DN110" s="981"/>
      <c r="DO110" s="981"/>
      <c r="DP110" s="981"/>
      <c r="DQ110" s="981" t="s">
        <v>437</v>
      </c>
      <c r="DR110" s="981"/>
      <c r="DS110" s="981"/>
      <c r="DT110" s="981"/>
      <c r="DU110" s="981"/>
      <c r="DV110" s="982" t="s">
        <v>436</v>
      </c>
      <c r="DW110" s="982"/>
      <c r="DX110" s="982"/>
      <c r="DY110" s="982"/>
      <c r="DZ110" s="983"/>
    </row>
    <row r="111" spans="1:131" s="244" customFormat="1" ht="26.25" customHeight="1" x14ac:dyDescent="0.15">
      <c r="A111" s="984" t="s">
        <v>438</v>
      </c>
      <c r="B111" s="985"/>
      <c r="C111" s="985"/>
      <c r="D111" s="985"/>
      <c r="E111" s="985"/>
      <c r="F111" s="985"/>
      <c r="G111" s="985"/>
      <c r="H111" s="985"/>
      <c r="I111" s="985"/>
      <c r="J111" s="985"/>
      <c r="K111" s="985"/>
      <c r="L111" s="985"/>
      <c r="M111" s="985"/>
      <c r="N111" s="985"/>
      <c r="O111" s="985"/>
      <c r="P111" s="985"/>
      <c r="Q111" s="985"/>
      <c r="R111" s="985"/>
      <c r="S111" s="985"/>
      <c r="T111" s="985"/>
      <c r="U111" s="985"/>
      <c r="V111" s="985"/>
      <c r="W111" s="985"/>
      <c r="X111" s="985"/>
      <c r="Y111" s="985"/>
      <c r="Z111" s="986"/>
      <c r="AA111" s="987" t="s">
        <v>436</v>
      </c>
      <c r="AB111" s="988"/>
      <c r="AC111" s="988"/>
      <c r="AD111" s="988"/>
      <c r="AE111" s="989"/>
      <c r="AF111" s="990" t="s">
        <v>436</v>
      </c>
      <c r="AG111" s="988"/>
      <c r="AH111" s="988"/>
      <c r="AI111" s="988"/>
      <c r="AJ111" s="989"/>
      <c r="AK111" s="990" t="s">
        <v>436</v>
      </c>
      <c r="AL111" s="988"/>
      <c r="AM111" s="988"/>
      <c r="AN111" s="988"/>
      <c r="AO111" s="989"/>
      <c r="AP111" s="991" t="s">
        <v>436</v>
      </c>
      <c r="AQ111" s="992"/>
      <c r="AR111" s="992"/>
      <c r="AS111" s="992"/>
      <c r="AT111" s="993"/>
      <c r="AU111" s="957"/>
      <c r="AV111" s="958"/>
      <c r="AW111" s="958"/>
      <c r="AX111" s="958"/>
      <c r="AY111" s="958"/>
      <c r="AZ111" s="1003" t="s">
        <v>439</v>
      </c>
      <c r="BA111" s="1004"/>
      <c r="BB111" s="1004"/>
      <c r="BC111" s="1004"/>
      <c r="BD111" s="1004"/>
      <c r="BE111" s="1004"/>
      <c r="BF111" s="1004"/>
      <c r="BG111" s="1004"/>
      <c r="BH111" s="1004"/>
      <c r="BI111" s="1004"/>
      <c r="BJ111" s="1004"/>
      <c r="BK111" s="1004"/>
      <c r="BL111" s="1004"/>
      <c r="BM111" s="1004"/>
      <c r="BN111" s="1004"/>
      <c r="BO111" s="1004"/>
      <c r="BP111" s="1005"/>
      <c r="BQ111" s="973">
        <v>204563</v>
      </c>
      <c r="BR111" s="974"/>
      <c r="BS111" s="974"/>
      <c r="BT111" s="974"/>
      <c r="BU111" s="974"/>
      <c r="BV111" s="974">
        <v>161277</v>
      </c>
      <c r="BW111" s="974"/>
      <c r="BX111" s="974"/>
      <c r="BY111" s="974"/>
      <c r="BZ111" s="974"/>
      <c r="CA111" s="974">
        <v>127692</v>
      </c>
      <c r="CB111" s="974"/>
      <c r="CC111" s="974"/>
      <c r="CD111" s="974"/>
      <c r="CE111" s="974"/>
      <c r="CF111" s="968">
        <v>0.8</v>
      </c>
      <c r="CG111" s="969"/>
      <c r="CH111" s="969"/>
      <c r="CI111" s="969"/>
      <c r="CJ111" s="969"/>
      <c r="CK111" s="999"/>
      <c r="CL111" s="1000"/>
      <c r="CM111" s="970" t="s">
        <v>440</v>
      </c>
      <c r="CN111" s="971"/>
      <c r="CO111" s="971"/>
      <c r="CP111" s="971"/>
      <c r="CQ111" s="971"/>
      <c r="CR111" s="971"/>
      <c r="CS111" s="971"/>
      <c r="CT111" s="971"/>
      <c r="CU111" s="971"/>
      <c r="CV111" s="971"/>
      <c r="CW111" s="971"/>
      <c r="CX111" s="971"/>
      <c r="CY111" s="971"/>
      <c r="CZ111" s="971"/>
      <c r="DA111" s="971"/>
      <c r="DB111" s="971"/>
      <c r="DC111" s="971"/>
      <c r="DD111" s="971"/>
      <c r="DE111" s="971"/>
      <c r="DF111" s="972"/>
      <c r="DG111" s="973" t="s">
        <v>388</v>
      </c>
      <c r="DH111" s="974"/>
      <c r="DI111" s="974"/>
      <c r="DJ111" s="974"/>
      <c r="DK111" s="974"/>
      <c r="DL111" s="974" t="s">
        <v>388</v>
      </c>
      <c r="DM111" s="974"/>
      <c r="DN111" s="974"/>
      <c r="DO111" s="974"/>
      <c r="DP111" s="974"/>
      <c r="DQ111" s="974" t="s">
        <v>129</v>
      </c>
      <c r="DR111" s="974"/>
      <c r="DS111" s="974"/>
      <c r="DT111" s="974"/>
      <c r="DU111" s="974"/>
      <c r="DV111" s="975" t="s">
        <v>129</v>
      </c>
      <c r="DW111" s="975"/>
      <c r="DX111" s="975"/>
      <c r="DY111" s="975"/>
      <c r="DZ111" s="976"/>
    </row>
    <row r="112" spans="1:131" s="244" customFormat="1" ht="26.25" customHeight="1" x14ac:dyDescent="0.15">
      <c r="A112" s="1006" t="s">
        <v>441</v>
      </c>
      <c r="B112" s="1007"/>
      <c r="C112" s="1004" t="s">
        <v>442</v>
      </c>
      <c r="D112" s="1004"/>
      <c r="E112" s="1004"/>
      <c r="F112" s="1004"/>
      <c r="G112" s="1004"/>
      <c r="H112" s="1004"/>
      <c r="I112" s="1004"/>
      <c r="J112" s="1004"/>
      <c r="K112" s="1004"/>
      <c r="L112" s="1004"/>
      <c r="M112" s="1004"/>
      <c r="N112" s="1004"/>
      <c r="O112" s="1004"/>
      <c r="P112" s="1004"/>
      <c r="Q112" s="1004"/>
      <c r="R112" s="1004"/>
      <c r="S112" s="1004"/>
      <c r="T112" s="1004"/>
      <c r="U112" s="1004"/>
      <c r="V112" s="1004"/>
      <c r="W112" s="1004"/>
      <c r="X112" s="1004"/>
      <c r="Y112" s="1004"/>
      <c r="Z112" s="1005"/>
      <c r="AA112" s="1012" t="s">
        <v>388</v>
      </c>
      <c r="AB112" s="1013"/>
      <c r="AC112" s="1013"/>
      <c r="AD112" s="1013"/>
      <c r="AE112" s="1014"/>
      <c r="AF112" s="1015" t="s">
        <v>129</v>
      </c>
      <c r="AG112" s="1013"/>
      <c r="AH112" s="1013"/>
      <c r="AI112" s="1013"/>
      <c r="AJ112" s="1014"/>
      <c r="AK112" s="1015" t="s">
        <v>129</v>
      </c>
      <c r="AL112" s="1013"/>
      <c r="AM112" s="1013"/>
      <c r="AN112" s="1013"/>
      <c r="AO112" s="1014"/>
      <c r="AP112" s="1016" t="s">
        <v>129</v>
      </c>
      <c r="AQ112" s="1017"/>
      <c r="AR112" s="1017"/>
      <c r="AS112" s="1017"/>
      <c r="AT112" s="1018"/>
      <c r="AU112" s="957"/>
      <c r="AV112" s="958"/>
      <c r="AW112" s="958"/>
      <c r="AX112" s="958"/>
      <c r="AY112" s="958"/>
      <c r="AZ112" s="1003" t="s">
        <v>443</v>
      </c>
      <c r="BA112" s="1004"/>
      <c r="BB112" s="1004"/>
      <c r="BC112" s="1004"/>
      <c r="BD112" s="1004"/>
      <c r="BE112" s="1004"/>
      <c r="BF112" s="1004"/>
      <c r="BG112" s="1004"/>
      <c r="BH112" s="1004"/>
      <c r="BI112" s="1004"/>
      <c r="BJ112" s="1004"/>
      <c r="BK112" s="1004"/>
      <c r="BL112" s="1004"/>
      <c r="BM112" s="1004"/>
      <c r="BN112" s="1004"/>
      <c r="BO112" s="1004"/>
      <c r="BP112" s="1005"/>
      <c r="BQ112" s="973">
        <v>21156249</v>
      </c>
      <c r="BR112" s="974"/>
      <c r="BS112" s="974"/>
      <c r="BT112" s="974"/>
      <c r="BU112" s="974"/>
      <c r="BV112" s="974">
        <v>18677170</v>
      </c>
      <c r="BW112" s="974"/>
      <c r="BX112" s="974"/>
      <c r="BY112" s="974"/>
      <c r="BZ112" s="974"/>
      <c r="CA112" s="974">
        <v>16737901</v>
      </c>
      <c r="CB112" s="974"/>
      <c r="CC112" s="974"/>
      <c r="CD112" s="974"/>
      <c r="CE112" s="974"/>
      <c r="CF112" s="968">
        <v>109.2</v>
      </c>
      <c r="CG112" s="969"/>
      <c r="CH112" s="969"/>
      <c r="CI112" s="969"/>
      <c r="CJ112" s="969"/>
      <c r="CK112" s="999"/>
      <c r="CL112" s="1000"/>
      <c r="CM112" s="970" t="s">
        <v>444</v>
      </c>
      <c r="CN112" s="971"/>
      <c r="CO112" s="971"/>
      <c r="CP112" s="971"/>
      <c r="CQ112" s="971"/>
      <c r="CR112" s="971"/>
      <c r="CS112" s="971"/>
      <c r="CT112" s="971"/>
      <c r="CU112" s="971"/>
      <c r="CV112" s="971"/>
      <c r="CW112" s="971"/>
      <c r="CX112" s="971"/>
      <c r="CY112" s="971"/>
      <c r="CZ112" s="971"/>
      <c r="DA112" s="971"/>
      <c r="DB112" s="971"/>
      <c r="DC112" s="971"/>
      <c r="DD112" s="971"/>
      <c r="DE112" s="971"/>
      <c r="DF112" s="972"/>
      <c r="DG112" s="973" t="s">
        <v>129</v>
      </c>
      <c r="DH112" s="974"/>
      <c r="DI112" s="974"/>
      <c r="DJ112" s="974"/>
      <c r="DK112" s="974"/>
      <c r="DL112" s="974" t="s">
        <v>129</v>
      </c>
      <c r="DM112" s="974"/>
      <c r="DN112" s="974"/>
      <c r="DO112" s="974"/>
      <c r="DP112" s="974"/>
      <c r="DQ112" s="974" t="s">
        <v>129</v>
      </c>
      <c r="DR112" s="974"/>
      <c r="DS112" s="974"/>
      <c r="DT112" s="974"/>
      <c r="DU112" s="974"/>
      <c r="DV112" s="975" t="s">
        <v>129</v>
      </c>
      <c r="DW112" s="975"/>
      <c r="DX112" s="975"/>
      <c r="DY112" s="975"/>
      <c r="DZ112" s="976"/>
    </row>
    <row r="113" spans="1:130" s="244" customFormat="1" ht="26.25" customHeight="1" x14ac:dyDescent="0.15">
      <c r="A113" s="1008"/>
      <c r="B113" s="1009"/>
      <c r="C113" s="1004" t="s">
        <v>445</v>
      </c>
      <c r="D113" s="1004"/>
      <c r="E113" s="1004"/>
      <c r="F113" s="1004"/>
      <c r="G113" s="1004"/>
      <c r="H113" s="1004"/>
      <c r="I113" s="1004"/>
      <c r="J113" s="1004"/>
      <c r="K113" s="1004"/>
      <c r="L113" s="1004"/>
      <c r="M113" s="1004"/>
      <c r="N113" s="1004"/>
      <c r="O113" s="1004"/>
      <c r="P113" s="1004"/>
      <c r="Q113" s="1004"/>
      <c r="R113" s="1004"/>
      <c r="S113" s="1004"/>
      <c r="T113" s="1004"/>
      <c r="U113" s="1004"/>
      <c r="V113" s="1004"/>
      <c r="W113" s="1004"/>
      <c r="X113" s="1004"/>
      <c r="Y113" s="1004"/>
      <c r="Z113" s="1005"/>
      <c r="AA113" s="987">
        <v>2072630</v>
      </c>
      <c r="AB113" s="988"/>
      <c r="AC113" s="988"/>
      <c r="AD113" s="988"/>
      <c r="AE113" s="989"/>
      <c r="AF113" s="990">
        <v>2166017</v>
      </c>
      <c r="AG113" s="988"/>
      <c r="AH113" s="988"/>
      <c r="AI113" s="988"/>
      <c r="AJ113" s="989"/>
      <c r="AK113" s="990">
        <v>2121998</v>
      </c>
      <c r="AL113" s="988"/>
      <c r="AM113" s="988"/>
      <c r="AN113" s="988"/>
      <c r="AO113" s="989"/>
      <c r="AP113" s="991">
        <v>13.8</v>
      </c>
      <c r="AQ113" s="992"/>
      <c r="AR113" s="992"/>
      <c r="AS113" s="992"/>
      <c r="AT113" s="993"/>
      <c r="AU113" s="957"/>
      <c r="AV113" s="958"/>
      <c r="AW113" s="958"/>
      <c r="AX113" s="958"/>
      <c r="AY113" s="958"/>
      <c r="AZ113" s="1003" t="s">
        <v>446</v>
      </c>
      <c r="BA113" s="1004"/>
      <c r="BB113" s="1004"/>
      <c r="BC113" s="1004"/>
      <c r="BD113" s="1004"/>
      <c r="BE113" s="1004"/>
      <c r="BF113" s="1004"/>
      <c r="BG113" s="1004"/>
      <c r="BH113" s="1004"/>
      <c r="BI113" s="1004"/>
      <c r="BJ113" s="1004"/>
      <c r="BK113" s="1004"/>
      <c r="BL113" s="1004"/>
      <c r="BM113" s="1004"/>
      <c r="BN113" s="1004"/>
      <c r="BO113" s="1004"/>
      <c r="BP113" s="1005"/>
      <c r="BQ113" s="973">
        <v>856821</v>
      </c>
      <c r="BR113" s="974"/>
      <c r="BS113" s="974"/>
      <c r="BT113" s="974"/>
      <c r="BU113" s="974"/>
      <c r="BV113" s="974">
        <v>799197</v>
      </c>
      <c r="BW113" s="974"/>
      <c r="BX113" s="974"/>
      <c r="BY113" s="974"/>
      <c r="BZ113" s="974"/>
      <c r="CA113" s="974">
        <v>925598</v>
      </c>
      <c r="CB113" s="974"/>
      <c r="CC113" s="974"/>
      <c r="CD113" s="974"/>
      <c r="CE113" s="974"/>
      <c r="CF113" s="968">
        <v>6</v>
      </c>
      <c r="CG113" s="969"/>
      <c r="CH113" s="969"/>
      <c r="CI113" s="969"/>
      <c r="CJ113" s="969"/>
      <c r="CK113" s="999"/>
      <c r="CL113" s="1000"/>
      <c r="CM113" s="970" t="s">
        <v>447</v>
      </c>
      <c r="CN113" s="971"/>
      <c r="CO113" s="971"/>
      <c r="CP113" s="971"/>
      <c r="CQ113" s="971"/>
      <c r="CR113" s="971"/>
      <c r="CS113" s="971"/>
      <c r="CT113" s="971"/>
      <c r="CU113" s="971"/>
      <c r="CV113" s="971"/>
      <c r="CW113" s="971"/>
      <c r="CX113" s="971"/>
      <c r="CY113" s="971"/>
      <c r="CZ113" s="971"/>
      <c r="DA113" s="971"/>
      <c r="DB113" s="971"/>
      <c r="DC113" s="971"/>
      <c r="DD113" s="971"/>
      <c r="DE113" s="971"/>
      <c r="DF113" s="972"/>
      <c r="DG113" s="1012" t="s">
        <v>129</v>
      </c>
      <c r="DH113" s="1013"/>
      <c r="DI113" s="1013"/>
      <c r="DJ113" s="1013"/>
      <c r="DK113" s="1014"/>
      <c r="DL113" s="1015" t="s">
        <v>129</v>
      </c>
      <c r="DM113" s="1013"/>
      <c r="DN113" s="1013"/>
      <c r="DO113" s="1013"/>
      <c r="DP113" s="1014"/>
      <c r="DQ113" s="1015" t="s">
        <v>129</v>
      </c>
      <c r="DR113" s="1013"/>
      <c r="DS113" s="1013"/>
      <c r="DT113" s="1013"/>
      <c r="DU113" s="1014"/>
      <c r="DV113" s="1016" t="s">
        <v>129</v>
      </c>
      <c r="DW113" s="1017"/>
      <c r="DX113" s="1017"/>
      <c r="DY113" s="1017"/>
      <c r="DZ113" s="1018"/>
    </row>
    <row r="114" spans="1:130" s="244" customFormat="1" ht="26.25" customHeight="1" x14ac:dyDescent="0.15">
      <c r="A114" s="1008"/>
      <c r="B114" s="1009"/>
      <c r="C114" s="1004" t="s">
        <v>448</v>
      </c>
      <c r="D114" s="1004"/>
      <c r="E114" s="1004"/>
      <c r="F114" s="1004"/>
      <c r="G114" s="1004"/>
      <c r="H114" s="1004"/>
      <c r="I114" s="1004"/>
      <c r="J114" s="1004"/>
      <c r="K114" s="1004"/>
      <c r="L114" s="1004"/>
      <c r="M114" s="1004"/>
      <c r="N114" s="1004"/>
      <c r="O114" s="1004"/>
      <c r="P114" s="1004"/>
      <c r="Q114" s="1004"/>
      <c r="R114" s="1004"/>
      <c r="S114" s="1004"/>
      <c r="T114" s="1004"/>
      <c r="U114" s="1004"/>
      <c r="V114" s="1004"/>
      <c r="W114" s="1004"/>
      <c r="X114" s="1004"/>
      <c r="Y114" s="1004"/>
      <c r="Z114" s="1005"/>
      <c r="AA114" s="1012">
        <v>90454</v>
      </c>
      <c r="AB114" s="1013"/>
      <c r="AC114" s="1013"/>
      <c r="AD114" s="1013"/>
      <c r="AE114" s="1014"/>
      <c r="AF114" s="1015">
        <v>83716</v>
      </c>
      <c r="AG114" s="1013"/>
      <c r="AH114" s="1013"/>
      <c r="AI114" s="1013"/>
      <c r="AJ114" s="1014"/>
      <c r="AK114" s="1015">
        <v>85748</v>
      </c>
      <c r="AL114" s="1013"/>
      <c r="AM114" s="1013"/>
      <c r="AN114" s="1013"/>
      <c r="AO114" s="1014"/>
      <c r="AP114" s="1016">
        <v>0.6</v>
      </c>
      <c r="AQ114" s="1017"/>
      <c r="AR114" s="1017"/>
      <c r="AS114" s="1017"/>
      <c r="AT114" s="1018"/>
      <c r="AU114" s="957"/>
      <c r="AV114" s="958"/>
      <c r="AW114" s="958"/>
      <c r="AX114" s="958"/>
      <c r="AY114" s="958"/>
      <c r="AZ114" s="1003" t="s">
        <v>449</v>
      </c>
      <c r="BA114" s="1004"/>
      <c r="BB114" s="1004"/>
      <c r="BC114" s="1004"/>
      <c r="BD114" s="1004"/>
      <c r="BE114" s="1004"/>
      <c r="BF114" s="1004"/>
      <c r="BG114" s="1004"/>
      <c r="BH114" s="1004"/>
      <c r="BI114" s="1004"/>
      <c r="BJ114" s="1004"/>
      <c r="BK114" s="1004"/>
      <c r="BL114" s="1004"/>
      <c r="BM114" s="1004"/>
      <c r="BN114" s="1004"/>
      <c r="BO114" s="1004"/>
      <c r="BP114" s="1005"/>
      <c r="BQ114" s="973">
        <v>2375206</v>
      </c>
      <c r="BR114" s="974"/>
      <c r="BS114" s="974"/>
      <c r="BT114" s="974"/>
      <c r="BU114" s="974"/>
      <c r="BV114" s="974">
        <v>2211369</v>
      </c>
      <c r="BW114" s="974"/>
      <c r="BX114" s="974"/>
      <c r="BY114" s="974"/>
      <c r="BZ114" s="974"/>
      <c r="CA114" s="974">
        <v>2148479</v>
      </c>
      <c r="CB114" s="974"/>
      <c r="CC114" s="974"/>
      <c r="CD114" s="974"/>
      <c r="CE114" s="974"/>
      <c r="CF114" s="968">
        <v>14</v>
      </c>
      <c r="CG114" s="969"/>
      <c r="CH114" s="969"/>
      <c r="CI114" s="969"/>
      <c r="CJ114" s="969"/>
      <c r="CK114" s="999"/>
      <c r="CL114" s="1000"/>
      <c r="CM114" s="970" t="s">
        <v>450</v>
      </c>
      <c r="CN114" s="971"/>
      <c r="CO114" s="971"/>
      <c r="CP114" s="971"/>
      <c r="CQ114" s="971"/>
      <c r="CR114" s="971"/>
      <c r="CS114" s="971"/>
      <c r="CT114" s="971"/>
      <c r="CU114" s="971"/>
      <c r="CV114" s="971"/>
      <c r="CW114" s="971"/>
      <c r="CX114" s="971"/>
      <c r="CY114" s="971"/>
      <c r="CZ114" s="971"/>
      <c r="DA114" s="971"/>
      <c r="DB114" s="971"/>
      <c r="DC114" s="971"/>
      <c r="DD114" s="971"/>
      <c r="DE114" s="971"/>
      <c r="DF114" s="972"/>
      <c r="DG114" s="1012" t="s">
        <v>129</v>
      </c>
      <c r="DH114" s="1013"/>
      <c r="DI114" s="1013"/>
      <c r="DJ114" s="1013"/>
      <c r="DK114" s="1014"/>
      <c r="DL114" s="1015" t="s">
        <v>129</v>
      </c>
      <c r="DM114" s="1013"/>
      <c r="DN114" s="1013"/>
      <c r="DO114" s="1013"/>
      <c r="DP114" s="1014"/>
      <c r="DQ114" s="1015" t="s">
        <v>388</v>
      </c>
      <c r="DR114" s="1013"/>
      <c r="DS114" s="1013"/>
      <c r="DT114" s="1013"/>
      <c r="DU114" s="1014"/>
      <c r="DV114" s="1016" t="s">
        <v>388</v>
      </c>
      <c r="DW114" s="1017"/>
      <c r="DX114" s="1017"/>
      <c r="DY114" s="1017"/>
      <c r="DZ114" s="1018"/>
    </row>
    <row r="115" spans="1:130" s="244" customFormat="1" ht="26.25" customHeight="1" x14ac:dyDescent="0.15">
      <c r="A115" s="1008"/>
      <c r="B115" s="1009"/>
      <c r="C115" s="1004" t="s">
        <v>451</v>
      </c>
      <c r="D115" s="1004"/>
      <c r="E115" s="1004"/>
      <c r="F115" s="1004"/>
      <c r="G115" s="1004"/>
      <c r="H115" s="1004"/>
      <c r="I115" s="1004"/>
      <c r="J115" s="1004"/>
      <c r="K115" s="1004"/>
      <c r="L115" s="1004"/>
      <c r="M115" s="1004"/>
      <c r="N115" s="1004"/>
      <c r="O115" s="1004"/>
      <c r="P115" s="1004"/>
      <c r="Q115" s="1004"/>
      <c r="R115" s="1004"/>
      <c r="S115" s="1004"/>
      <c r="T115" s="1004"/>
      <c r="U115" s="1004"/>
      <c r="V115" s="1004"/>
      <c r="W115" s="1004"/>
      <c r="X115" s="1004"/>
      <c r="Y115" s="1004"/>
      <c r="Z115" s="1005"/>
      <c r="AA115" s="987">
        <v>49258</v>
      </c>
      <c r="AB115" s="988"/>
      <c r="AC115" s="988"/>
      <c r="AD115" s="988"/>
      <c r="AE115" s="989"/>
      <c r="AF115" s="990">
        <v>48955</v>
      </c>
      <c r="AG115" s="988"/>
      <c r="AH115" s="988"/>
      <c r="AI115" s="988"/>
      <c r="AJ115" s="989"/>
      <c r="AK115" s="990">
        <v>38776</v>
      </c>
      <c r="AL115" s="988"/>
      <c r="AM115" s="988"/>
      <c r="AN115" s="988"/>
      <c r="AO115" s="989"/>
      <c r="AP115" s="991">
        <v>0.3</v>
      </c>
      <c r="AQ115" s="992"/>
      <c r="AR115" s="992"/>
      <c r="AS115" s="992"/>
      <c r="AT115" s="993"/>
      <c r="AU115" s="957"/>
      <c r="AV115" s="958"/>
      <c r="AW115" s="958"/>
      <c r="AX115" s="958"/>
      <c r="AY115" s="958"/>
      <c r="AZ115" s="1003" t="s">
        <v>452</v>
      </c>
      <c r="BA115" s="1004"/>
      <c r="BB115" s="1004"/>
      <c r="BC115" s="1004"/>
      <c r="BD115" s="1004"/>
      <c r="BE115" s="1004"/>
      <c r="BF115" s="1004"/>
      <c r="BG115" s="1004"/>
      <c r="BH115" s="1004"/>
      <c r="BI115" s="1004"/>
      <c r="BJ115" s="1004"/>
      <c r="BK115" s="1004"/>
      <c r="BL115" s="1004"/>
      <c r="BM115" s="1004"/>
      <c r="BN115" s="1004"/>
      <c r="BO115" s="1004"/>
      <c r="BP115" s="1005"/>
      <c r="BQ115" s="973" t="s">
        <v>388</v>
      </c>
      <c r="BR115" s="974"/>
      <c r="BS115" s="974"/>
      <c r="BT115" s="974"/>
      <c r="BU115" s="974"/>
      <c r="BV115" s="974" t="s">
        <v>129</v>
      </c>
      <c r="BW115" s="974"/>
      <c r="BX115" s="974"/>
      <c r="BY115" s="974"/>
      <c r="BZ115" s="974"/>
      <c r="CA115" s="974" t="s">
        <v>129</v>
      </c>
      <c r="CB115" s="974"/>
      <c r="CC115" s="974"/>
      <c r="CD115" s="974"/>
      <c r="CE115" s="974"/>
      <c r="CF115" s="968" t="s">
        <v>388</v>
      </c>
      <c r="CG115" s="969"/>
      <c r="CH115" s="969"/>
      <c r="CI115" s="969"/>
      <c r="CJ115" s="969"/>
      <c r="CK115" s="999"/>
      <c r="CL115" s="1000"/>
      <c r="CM115" s="1003" t="s">
        <v>453</v>
      </c>
      <c r="CN115" s="1024"/>
      <c r="CO115" s="1024"/>
      <c r="CP115" s="1024"/>
      <c r="CQ115" s="1024"/>
      <c r="CR115" s="1024"/>
      <c r="CS115" s="1024"/>
      <c r="CT115" s="1024"/>
      <c r="CU115" s="1024"/>
      <c r="CV115" s="1024"/>
      <c r="CW115" s="1024"/>
      <c r="CX115" s="1024"/>
      <c r="CY115" s="1024"/>
      <c r="CZ115" s="1024"/>
      <c r="DA115" s="1024"/>
      <c r="DB115" s="1024"/>
      <c r="DC115" s="1024"/>
      <c r="DD115" s="1024"/>
      <c r="DE115" s="1024"/>
      <c r="DF115" s="1005"/>
      <c r="DG115" s="1012" t="s">
        <v>388</v>
      </c>
      <c r="DH115" s="1013"/>
      <c r="DI115" s="1013"/>
      <c r="DJ115" s="1013"/>
      <c r="DK115" s="1014"/>
      <c r="DL115" s="1015" t="s">
        <v>388</v>
      </c>
      <c r="DM115" s="1013"/>
      <c r="DN115" s="1013"/>
      <c r="DO115" s="1013"/>
      <c r="DP115" s="1014"/>
      <c r="DQ115" s="1015" t="s">
        <v>388</v>
      </c>
      <c r="DR115" s="1013"/>
      <c r="DS115" s="1013"/>
      <c r="DT115" s="1013"/>
      <c r="DU115" s="1014"/>
      <c r="DV115" s="1016" t="s">
        <v>388</v>
      </c>
      <c r="DW115" s="1017"/>
      <c r="DX115" s="1017"/>
      <c r="DY115" s="1017"/>
      <c r="DZ115" s="1018"/>
    </row>
    <row r="116" spans="1:130" s="244" customFormat="1" ht="26.25" customHeight="1" x14ac:dyDescent="0.15">
      <c r="A116" s="1010"/>
      <c r="B116" s="1011"/>
      <c r="C116" s="1019" t="s">
        <v>454</v>
      </c>
      <c r="D116" s="1019"/>
      <c r="E116" s="1019"/>
      <c r="F116" s="1019"/>
      <c r="G116" s="1019"/>
      <c r="H116" s="1019"/>
      <c r="I116" s="1019"/>
      <c r="J116" s="1019"/>
      <c r="K116" s="1019"/>
      <c r="L116" s="1019"/>
      <c r="M116" s="1019"/>
      <c r="N116" s="1019"/>
      <c r="O116" s="1019"/>
      <c r="P116" s="1019"/>
      <c r="Q116" s="1019"/>
      <c r="R116" s="1019"/>
      <c r="S116" s="1019"/>
      <c r="T116" s="1019"/>
      <c r="U116" s="1019"/>
      <c r="V116" s="1019"/>
      <c r="W116" s="1019"/>
      <c r="X116" s="1019"/>
      <c r="Y116" s="1019"/>
      <c r="Z116" s="1020"/>
      <c r="AA116" s="1012" t="s">
        <v>129</v>
      </c>
      <c r="AB116" s="1013"/>
      <c r="AC116" s="1013"/>
      <c r="AD116" s="1013"/>
      <c r="AE116" s="1014"/>
      <c r="AF116" s="1015">
        <v>76</v>
      </c>
      <c r="AG116" s="1013"/>
      <c r="AH116" s="1013"/>
      <c r="AI116" s="1013"/>
      <c r="AJ116" s="1014"/>
      <c r="AK116" s="1015">
        <v>28</v>
      </c>
      <c r="AL116" s="1013"/>
      <c r="AM116" s="1013"/>
      <c r="AN116" s="1013"/>
      <c r="AO116" s="1014"/>
      <c r="AP116" s="1016">
        <v>0</v>
      </c>
      <c r="AQ116" s="1017"/>
      <c r="AR116" s="1017"/>
      <c r="AS116" s="1017"/>
      <c r="AT116" s="1018"/>
      <c r="AU116" s="957"/>
      <c r="AV116" s="958"/>
      <c r="AW116" s="958"/>
      <c r="AX116" s="958"/>
      <c r="AY116" s="958"/>
      <c r="AZ116" s="1021" t="s">
        <v>455</v>
      </c>
      <c r="BA116" s="1022"/>
      <c r="BB116" s="1022"/>
      <c r="BC116" s="1022"/>
      <c r="BD116" s="1022"/>
      <c r="BE116" s="1022"/>
      <c r="BF116" s="1022"/>
      <c r="BG116" s="1022"/>
      <c r="BH116" s="1022"/>
      <c r="BI116" s="1022"/>
      <c r="BJ116" s="1022"/>
      <c r="BK116" s="1022"/>
      <c r="BL116" s="1022"/>
      <c r="BM116" s="1022"/>
      <c r="BN116" s="1022"/>
      <c r="BO116" s="1022"/>
      <c r="BP116" s="1023"/>
      <c r="BQ116" s="973" t="s">
        <v>388</v>
      </c>
      <c r="BR116" s="974"/>
      <c r="BS116" s="974"/>
      <c r="BT116" s="974"/>
      <c r="BU116" s="974"/>
      <c r="BV116" s="974" t="s">
        <v>388</v>
      </c>
      <c r="BW116" s="974"/>
      <c r="BX116" s="974"/>
      <c r="BY116" s="974"/>
      <c r="BZ116" s="974"/>
      <c r="CA116" s="974" t="s">
        <v>129</v>
      </c>
      <c r="CB116" s="974"/>
      <c r="CC116" s="974"/>
      <c r="CD116" s="974"/>
      <c r="CE116" s="974"/>
      <c r="CF116" s="968" t="s">
        <v>129</v>
      </c>
      <c r="CG116" s="969"/>
      <c r="CH116" s="969"/>
      <c r="CI116" s="969"/>
      <c r="CJ116" s="969"/>
      <c r="CK116" s="999"/>
      <c r="CL116" s="1000"/>
      <c r="CM116" s="970" t="s">
        <v>456</v>
      </c>
      <c r="CN116" s="971"/>
      <c r="CO116" s="971"/>
      <c r="CP116" s="971"/>
      <c r="CQ116" s="971"/>
      <c r="CR116" s="971"/>
      <c r="CS116" s="971"/>
      <c r="CT116" s="971"/>
      <c r="CU116" s="971"/>
      <c r="CV116" s="971"/>
      <c r="CW116" s="971"/>
      <c r="CX116" s="971"/>
      <c r="CY116" s="971"/>
      <c r="CZ116" s="971"/>
      <c r="DA116" s="971"/>
      <c r="DB116" s="971"/>
      <c r="DC116" s="971"/>
      <c r="DD116" s="971"/>
      <c r="DE116" s="971"/>
      <c r="DF116" s="972"/>
      <c r="DG116" s="1012">
        <v>204563</v>
      </c>
      <c r="DH116" s="1013"/>
      <c r="DI116" s="1013"/>
      <c r="DJ116" s="1013"/>
      <c r="DK116" s="1014"/>
      <c r="DL116" s="1015">
        <v>161277</v>
      </c>
      <c r="DM116" s="1013"/>
      <c r="DN116" s="1013"/>
      <c r="DO116" s="1013"/>
      <c r="DP116" s="1014"/>
      <c r="DQ116" s="1015">
        <v>127692</v>
      </c>
      <c r="DR116" s="1013"/>
      <c r="DS116" s="1013"/>
      <c r="DT116" s="1013"/>
      <c r="DU116" s="1014"/>
      <c r="DV116" s="1016">
        <v>0.8</v>
      </c>
      <c r="DW116" s="1017"/>
      <c r="DX116" s="1017"/>
      <c r="DY116" s="1017"/>
      <c r="DZ116" s="1018"/>
    </row>
    <row r="117" spans="1:130" s="244" customFormat="1" ht="26.25" customHeight="1" x14ac:dyDescent="0.15">
      <c r="A117" s="961" t="s">
        <v>188</v>
      </c>
      <c r="B117" s="942"/>
      <c r="C117" s="942"/>
      <c r="D117" s="942"/>
      <c r="E117" s="942"/>
      <c r="F117" s="942"/>
      <c r="G117" s="942"/>
      <c r="H117" s="942"/>
      <c r="I117" s="942"/>
      <c r="J117" s="942"/>
      <c r="K117" s="942"/>
      <c r="L117" s="942"/>
      <c r="M117" s="942"/>
      <c r="N117" s="942"/>
      <c r="O117" s="942"/>
      <c r="P117" s="942"/>
      <c r="Q117" s="942"/>
      <c r="R117" s="942"/>
      <c r="S117" s="942"/>
      <c r="T117" s="942"/>
      <c r="U117" s="942"/>
      <c r="V117" s="942"/>
      <c r="W117" s="942"/>
      <c r="X117" s="942"/>
      <c r="Y117" s="1029" t="s">
        <v>457</v>
      </c>
      <c r="Z117" s="943"/>
      <c r="AA117" s="1030">
        <v>6415498</v>
      </c>
      <c r="AB117" s="1031"/>
      <c r="AC117" s="1031"/>
      <c r="AD117" s="1031"/>
      <c r="AE117" s="1032"/>
      <c r="AF117" s="1033">
        <v>6513614</v>
      </c>
      <c r="AG117" s="1031"/>
      <c r="AH117" s="1031"/>
      <c r="AI117" s="1031"/>
      <c r="AJ117" s="1032"/>
      <c r="AK117" s="1033">
        <v>6532223</v>
      </c>
      <c r="AL117" s="1031"/>
      <c r="AM117" s="1031"/>
      <c r="AN117" s="1031"/>
      <c r="AO117" s="1032"/>
      <c r="AP117" s="1034"/>
      <c r="AQ117" s="1035"/>
      <c r="AR117" s="1035"/>
      <c r="AS117" s="1035"/>
      <c r="AT117" s="1036"/>
      <c r="AU117" s="957"/>
      <c r="AV117" s="958"/>
      <c r="AW117" s="958"/>
      <c r="AX117" s="958"/>
      <c r="AY117" s="958"/>
      <c r="AZ117" s="1021" t="s">
        <v>458</v>
      </c>
      <c r="BA117" s="1022"/>
      <c r="BB117" s="1022"/>
      <c r="BC117" s="1022"/>
      <c r="BD117" s="1022"/>
      <c r="BE117" s="1022"/>
      <c r="BF117" s="1022"/>
      <c r="BG117" s="1022"/>
      <c r="BH117" s="1022"/>
      <c r="BI117" s="1022"/>
      <c r="BJ117" s="1022"/>
      <c r="BK117" s="1022"/>
      <c r="BL117" s="1022"/>
      <c r="BM117" s="1022"/>
      <c r="BN117" s="1022"/>
      <c r="BO117" s="1022"/>
      <c r="BP117" s="1023"/>
      <c r="BQ117" s="973" t="s">
        <v>388</v>
      </c>
      <c r="BR117" s="974"/>
      <c r="BS117" s="974"/>
      <c r="BT117" s="974"/>
      <c r="BU117" s="974"/>
      <c r="BV117" s="974" t="s">
        <v>388</v>
      </c>
      <c r="BW117" s="974"/>
      <c r="BX117" s="974"/>
      <c r="BY117" s="974"/>
      <c r="BZ117" s="974"/>
      <c r="CA117" s="974" t="s">
        <v>388</v>
      </c>
      <c r="CB117" s="974"/>
      <c r="CC117" s="974"/>
      <c r="CD117" s="974"/>
      <c r="CE117" s="974"/>
      <c r="CF117" s="968" t="s">
        <v>129</v>
      </c>
      <c r="CG117" s="969"/>
      <c r="CH117" s="969"/>
      <c r="CI117" s="969"/>
      <c r="CJ117" s="969"/>
      <c r="CK117" s="999"/>
      <c r="CL117" s="1000"/>
      <c r="CM117" s="970" t="s">
        <v>459</v>
      </c>
      <c r="CN117" s="971"/>
      <c r="CO117" s="971"/>
      <c r="CP117" s="971"/>
      <c r="CQ117" s="971"/>
      <c r="CR117" s="971"/>
      <c r="CS117" s="971"/>
      <c r="CT117" s="971"/>
      <c r="CU117" s="971"/>
      <c r="CV117" s="971"/>
      <c r="CW117" s="971"/>
      <c r="CX117" s="971"/>
      <c r="CY117" s="971"/>
      <c r="CZ117" s="971"/>
      <c r="DA117" s="971"/>
      <c r="DB117" s="971"/>
      <c r="DC117" s="971"/>
      <c r="DD117" s="971"/>
      <c r="DE117" s="971"/>
      <c r="DF117" s="972"/>
      <c r="DG117" s="1012" t="s">
        <v>129</v>
      </c>
      <c r="DH117" s="1013"/>
      <c r="DI117" s="1013"/>
      <c r="DJ117" s="1013"/>
      <c r="DK117" s="1014"/>
      <c r="DL117" s="1015" t="s">
        <v>129</v>
      </c>
      <c r="DM117" s="1013"/>
      <c r="DN117" s="1013"/>
      <c r="DO117" s="1013"/>
      <c r="DP117" s="1014"/>
      <c r="DQ117" s="1015" t="s">
        <v>388</v>
      </c>
      <c r="DR117" s="1013"/>
      <c r="DS117" s="1013"/>
      <c r="DT117" s="1013"/>
      <c r="DU117" s="1014"/>
      <c r="DV117" s="1016" t="s">
        <v>388</v>
      </c>
      <c r="DW117" s="1017"/>
      <c r="DX117" s="1017"/>
      <c r="DY117" s="1017"/>
      <c r="DZ117" s="1018"/>
    </row>
    <row r="118" spans="1:130" s="244" customFormat="1" ht="26.25" customHeight="1" x14ac:dyDescent="0.15">
      <c r="A118" s="961" t="s">
        <v>431</v>
      </c>
      <c r="B118" s="942"/>
      <c r="C118" s="942"/>
      <c r="D118" s="942"/>
      <c r="E118" s="942"/>
      <c r="F118" s="942"/>
      <c r="G118" s="942"/>
      <c r="H118" s="942"/>
      <c r="I118" s="942"/>
      <c r="J118" s="942"/>
      <c r="K118" s="942"/>
      <c r="L118" s="942"/>
      <c r="M118" s="942"/>
      <c r="N118" s="942"/>
      <c r="O118" s="942"/>
      <c r="P118" s="942"/>
      <c r="Q118" s="942"/>
      <c r="R118" s="942"/>
      <c r="S118" s="942"/>
      <c r="T118" s="942"/>
      <c r="U118" s="942"/>
      <c r="V118" s="942"/>
      <c r="W118" s="942"/>
      <c r="X118" s="942"/>
      <c r="Y118" s="942"/>
      <c r="Z118" s="943"/>
      <c r="AA118" s="941" t="s">
        <v>429</v>
      </c>
      <c r="AB118" s="942"/>
      <c r="AC118" s="942"/>
      <c r="AD118" s="942"/>
      <c r="AE118" s="943"/>
      <c r="AF118" s="941" t="s">
        <v>304</v>
      </c>
      <c r="AG118" s="942"/>
      <c r="AH118" s="942"/>
      <c r="AI118" s="942"/>
      <c r="AJ118" s="943"/>
      <c r="AK118" s="941" t="s">
        <v>303</v>
      </c>
      <c r="AL118" s="942"/>
      <c r="AM118" s="942"/>
      <c r="AN118" s="942"/>
      <c r="AO118" s="943"/>
      <c r="AP118" s="1025" t="s">
        <v>430</v>
      </c>
      <c r="AQ118" s="1026"/>
      <c r="AR118" s="1026"/>
      <c r="AS118" s="1026"/>
      <c r="AT118" s="1027"/>
      <c r="AU118" s="957"/>
      <c r="AV118" s="958"/>
      <c r="AW118" s="958"/>
      <c r="AX118" s="958"/>
      <c r="AY118" s="958"/>
      <c r="AZ118" s="1028" t="s">
        <v>460</v>
      </c>
      <c r="BA118" s="1019"/>
      <c r="BB118" s="1019"/>
      <c r="BC118" s="1019"/>
      <c r="BD118" s="1019"/>
      <c r="BE118" s="1019"/>
      <c r="BF118" s="1019"/>
      <c r="BG118" s="1019"/>
      <c r="BH118" s="1019"/>
      <c r="BI118" s="1019"/>
      <c r="BJ118" s="1019"/>
      <c r="BK118" s="1019"/>
      <c r="BL118" s="1019"/>
      <c r="BM118" s="1019"/>
      <c r="BN118" s="1019"/>
      <c r="BO118" s="1019"/>
      <c r="BP118" s="1020"/>
      <c r="BQ118" s="1051" t="s">
        <v>129</v>
      </c>
      <c r="BR118" s="1052"/>
      <c r="BS118" s="1052"/>
      <c r="BT118" s="1052"/>
      <c r="BU118" s="1052"/>
      <c r="BV118" s="1052" t="s">
        <v>129</v>
      </c>
      <c r="BW118" s="1052"/>
      <c r="BX118" s="1052"/>
      <c r="BY118" s="1052"/>
      <c r="BZ118" s="1052"/>
      <c r="CA118" s="1052" t="s">
        <v>129</v>
      </c>
      <c r="CB118" s="1052"/>
      <c r="CC118" s="1052"/>
      <c r="CD118" s="1052"/>
      <c r="CE118" s="1052"/>
      <c r="CF118" s="968" t="s">
        <v>129</v>
      </c>
      <c r="CG118" s="969"/>
      <c r="CH118" s="969"/>
      <c r="CI118" s="969"/>
      <c r="CJ118" s="969"/>
      <c r="CK118" s="999"/>
      <c r="CL118" s="1000"/>
      <c r="CM118" s="970" t="s">
        <v>461</v>
      </c>
      <c r="CN118" s="971"/>
      <c r="CO118" s="971"/>
      <c r="CP118" s="971"/>
      <c r="CQ118" s="971"/>
      <c r="CR118" s="971"/>
      <c r="CS118" s="971"/>
      <c r="CT118" s="971"/>
      <c r="CU118" s="971"/>
      <c r="CV118" s="971"/>
      <c r="CW118" s="971"/>
      <c r="CX118" s="971"/>
      <c r="CY118" s="971"/>
      <c r="CZ118" s="971"/>
      <c r="DA118" s="971"/>
      <c r="DB118" s="971"/>
      <c r="DC118" s="971"/>
      <c r="DD118" s="971"/>
      <c r="DE118" s="971"/>
      <c r="DF118" s="972"/>
      <c r="DG118" s="1012" t="s">
        <v>129</v>
      </c>
      <c r="DH118" s="1013"/>
      <c r="DI118" s="1013"/>
      <c r="DJ118" s="1013"/>
      <c r="DK118" s="1014"/>
      <c r="DL118" s="1015" t="s">
        <v>129</v>
      </c>
      <c r="DM118" s="1013"/>
      <c r="DN118" s="1013"/>
      <c r="DO118" s="1013"/>
      <c r="DP118" s="1014"/>
      <c r="DQ118" s="1015" t="s">
        <v>129</v>
      </c>
      <c r="DR118" s="1013"/>
      <c r="DS118" s="1013"/>
      <c r="DT118" s="1013"/>
      <c r="DU118" s="1014"/>
      <c r="DV118" s="1016" t="s">
        <v>129</v>
      </c>
      <c r="DW118" s="1017"/>
      <c r="DX118" s="1017"/>
      <c r="DY118" s="1017"/>
      <c r="DZ118" s="1018"/>
    </row>
    <row r="119" spans="1:130" s="244" customFormat="1" ht="26.25" customHeight="1" x14ac:dyDescent="0.15">
      <c r="A119" s="1112" t="s">
        <v>434</v>
      </c>
      <c r="B119" s="998"/>
      <c r="C119" s="977" t="s">
        <v>435</v>
      </c>
      <c r="D119" s="978"/>
      <c r="E119" s="978"/>
      <c r="F119" s="978"/>
      <c r="G119" s="978"/>
      <c r="H119" s="978"/>
      <c r="I119" s="978"/>
      <c r="J119" s="978"/>
      <c r="K119" s="978"/>
      <c r="L119" s="978"/>
      <c r="M119" s="978"/>
      <c r="N119" s="978"/>
      <c r="O119" s="978"/>
      <c r="P119" s="978"/>
      <c r="Q119" s="978"/>
      <c r="R119" s="978"/>
      <c r="S119" s="978"/>
      <c r="T119" s="978"/>
      <c r="U119" s="978"/>
      <c r="V119" s="978"/>
      <c r="W119" s="978"/>
      <c r="X119" s="978"/>
      <c r="Y119" s="978"/>
      <c r="Z119" s="979"/>
      <c r="AA119" s="948" t="s">
        <v>129</v>
      </c>
      <c r="AB119" s="949"/>
      <c r="AC119" s="949"/>
      <c r="AD119" s="949"/>
      <c r="AE119" s="950"/>
      <c r="AF119" s="951" t="s">
        <v>388</v>
      </c>
      <c r="AG119" s="949"/>
      <c r="AH119" s="949"/>
      <c r="AI119" s="949"/>
      <c r="AJ119" s="950"/>
      <c r="AK119" s="951" t="s">
        <v>388</v>
      </c>
      <c r="AL119" s="949"/>
      <c r="AM119" s="949"/>
      <c r="AN119" s="949"/>
      <c r="AO119" s="950"/>
      <c r="AP119" s="952" t="s">
        <v>129</v>
      </c>
      <c r="AQ119" s="953"/>
      <c r="AR119" s="953"/>
      <c r="AS119" s="953"/>
      <c r="AT119" s="954"/>
      <c r="AU119" s="959"/>
      <c r="AV119" s="960"/>
      <c r="AW119" s="960"/>
      <c r="AX119" s="960"/>
      <c r="AY119" s="960"/>
      <c r="AZ119" s="275" t="s">
        <v>188</v>
      </c>
      <c r="BA119" s="275"/>
      <c r="BB119" s="275"/>
      <c r="BC119" s="275"/>
      <c r="BD119" s="275"/>
      <c r="BE119" s="275"/>
      <c r="BF119" s="275"/>
      <c r="BG119" s="275"/>
      <c r="BH119" s="275"/>
      <c r="BI119" s="275"/>
      <c r="BJ119" s="275"/>
      <c r="BK119" s="275"/>
      <c r="BL119" s="275"/>
      <c r="BM119" s="275"/>
      <c r="BN119" s="275"/>
      <c r="BO119" s="1029" t="s">
        <v>462</v>
      </c>
      <c r="BP119" s="1060"/>
      <c r="BQ119" s="1051">
        <v>70992977</v>
      </c>
      <c r="BR119" s="1052"/>
      <c r="BS119" s="1052"/>
      <c r="BT119" s="1052"/>
      <c r="BU119" s="1052"/>
      <c r="BV119" s="1052">
        <v>66607242</v>
      </c>
      <c r="BW119" s="1052"/>
      <c r="BX119" s="1052"/>
      <c r="BY119" s="1052"/>
      <c r="BZ119" s="1052"/>
      <c r="CA119" s="1052">
        <v>63432439</v>
      </c>
      <c r="CB119" s="1052"/>
      <c r="CC119" s="1052"/>
      <c r="CD119" s="1052"/>
      <c r="CE119" s="1052"/>
      <c r="CF119" s="1053"/>
      <c r="CG119" s="1054"/>
      <c r="CH119" s="1054"/>
      <c r="CI119" s="1054"/>
      <c r="CJ119" s="1055"/>
      <c r="CK119" s="1001"/>
      <c r="CL119" s="1002"/>
      <c r="CM119" s="1056" t="s">
        <v>463</v>
      </c>
      <c r="CN119" s="1057"/>
      <c r="CO119" s="1057"/>
      <c r="CP119" s="1057"/>
      <c r="CQ119" s="1057"/>
      <c r="CR119" s="1057"/>
      <c r="CS119" s="1057"/>
      <c r="CT119" s="1057"/>
      <c r="CU119" s="1057"/>
      <c r="CV119" s="1057"/>
      <c r="CW119" s="1057"/>
      <c r="CX119" s="1057"/>
      <c r="CY119" s="1057"/>
      <c r="CZ119" s="1057"/>
      <c r="DA119" s="1057"/>
      <c r="DB119" s="1057"/>
      <c r="DC119" s="1057"/>
      <c r="DD119" s="1057"/>
      <c r="DE119" s="1057"/>
      <c r="DF119" s="1058"/>
      <c r="DG119" s="1059" t="s">
        <v>129</v>
      </c>
      <c r="DH119" s="1038"/>
      <c r="DI119" s="1038"/>
      <c r="DJ119" s="1038"/>
      <c r="DK119" s="1039"/>
      <c r="DL119" s="1037" t="s">
        <v>388</v>
      </c>
      <c r="DM119" s="1038"/>
      <c r="DN119" s="1038"/>
      <c r="DO119" s="1038"/>
      <c r="DP119" s="1039"/>
      <c r="DQ119" s="1037" t="s">
        <v>388</v>
      </c>
      <c r="DR119" s="1038"/>
      <c r="DS119" s="1038"/>
      <c r="DT119" s="1038"/>
      <c r="DU119" s="1039"/>
      <c r="DV119" s="1040" t="s">
        <v>129</v>
      </c>
      <c r="DW119" s="1041"/>
      <c r="DX119" s="1041"/>
      <c r="DY119" s="1041"/>
      <c r="DZ119" s="1042"/>
    </row>
    <row r="120" spans="1:130" s="244" customFormat="1" ht="26.25" customHeight="1" x14ac:dyDescent="0.15">
      <c r="A120" s="1113"/>
      <c r="B120" s="1000"/>
      <c r="C120" s="970" t="s">
        <v>440</v>
      </c>
      <c r="D120" s="971"/>
      <c r="E120" s="971"/>
      <c r="F120" s="971"/>
      <c r="G120" s="971"/>
      <c r="H120" s="971"/>
      <c r="I120" s="971"/>
      <c r="J120" s="971"/>
      <c r="K120" s="971"/>
      <c r="L120" s="971"/>
      <c r="M120" s="971"/>
      <c r="N120" s="971"/>
      <c r="O120" s="971"/>
      <c r="P120" s="971"/>
      <c r="Q120" s="971"/>
      <c r="R120" s="971"/>
      <c r="S120" s="971"/>
      <c r="T120" s="971"/>
      <c r="U120" s="971"/>
      <c r="V120" s="971"/>
      <c r="W120" s="971"/>
      <c r="X120" s="971"/>
      <c r="Y120" s="971"/>
      <c r="Z120" s="972"/>
      <c r="AA120" s="1012" t="s">
        <v>388</v>
      </c>
      <c r="AB120" s="1013"/>
      <c r="AC120" s="1013"/>
      <c r="AD120" s="1013"/>
      <c r="AE120" s="1014"/>
      <c r="AF120" s="1015" t="s">
        <v>129</v>
      </c>
      <c r="AG120" s="1013"/>
      <c r="AH120" s="1013"/>
      <c r="AI120" s="1013"/>
      <c r="AJ120" s="1014"/>
      <c r="AK120" s="1015" t="s">
        <v>129</v>
      </c>
      <c r="AL120" s="1013"/>
      <c r="AM120" s="1013"/>
      <c r="AN120" s="1013"/>
      <c r="AO120" s="1014"/>
      <c r="AP120" s="1016" t="s">
        <v>388</v>
      </c>
      <c r="AQ120" s="1017"/>
      <c r="AR120" s="1017"/>
      <c r="AS120" s="1017"/>
      <c r="AT120" s="1018"/>
      <c r="AU120" s="1043" t="s">
        <v>464</v>
      </c>
      <c r="AV120" s="1044"/>
      <c r="AW120" s="1044"/>
      <c r="AX120" s="1044"/>
      <c r="AY120" s="1045"/>
      <c r="AZ120" s="994" t="s">
        <v>465</v>
      </c>
      <c r="BA120" s="946"/>
      <c r="BB120" s="946"/>
      <c r="BC120" s="946"/>
      <c r="BD120" s="946"/>
      <c r="BE120" s="946"/>
      <c r="BF120" s="946"/>
      <c r="BG120" s="946"/>
      <c r="BH120" s="946"/>
      <c r="BI120" s="946"/>
      <c r="BJ120" s="946"/>
      <c r="BK120" s="946"/>
      <c r="BL120" s="946"/>
      <c r="BM120" s="946"/>
      <c r="BN120" s="946"/>
      <c r="BO120" s="946"/>
      <c r="BP120" s="947"/>
      <c r="BQ120" s="980">
        <v>19090351</v>
      </c>
      <c r="BR120" s="981"/>
      <c r="BS120" s="981"/>
      <c r="BT120" s="981"/>
      <c r="BU120" s="981"/>
      <c r="BV120" s="981">
        <v>19276780</v>
      </c>
      <c r="BW120" s="981"/>
      <c r="BX120" s="981"/>
      <c r="BY120" s="981"/>
      <c r="BZ120" s="981"/>
      <c r="CA120" s="981">
        <v>18990865</v>
      </c>
      <c r="CB120" s="981"/>
      <c r="CC120" s="981"/>
      <c r="CD120" s="981"/>
      <c r="CE120" s="981"/>
      <c r="CF120" s="995">
        <v>123.9</v>
      </c>
      <c r="CG120" s="996"/>
      <c r="CH120" s="996"/>
      <c r="CI120" s="996"/>
      <c r="CJ120" s="996"/>
      <c r="CK120" s="1061" t="s">
        <v>466</v>
      </c>
      <c r="CL120" s="1062"/>
      <c r="CM120" s="1062"/>
      <c r="CN120" s="1062"/>
      <c r="CO120" s="1063"/>
      <c r="CP120" s="1069" t="s">
        <v>467</v>
      </c>
      <c r="CQ120" s="1070"/>
      <c r="CR120" s="1070"/>
      <c r="CS120" s="1070"/>
      <c r="CT120" s="1070"/>
      <c r="CU120" s="1070"/>
      <c r="CV120" s="1070"/>
      <c r="CW120" s="1070"/>
      <c r="CX120" s="1070"/>
      <c r="CY120" s="1070"/>
      <c r="CZ120" s="1070"/>
      <c r="DA120" s="1070"/>
      <c r="DB120" s="1070"/>
      <c r="DC120" s="1070"/>
      <c r="DD120" s="1070"/>
      <c r="DE120" s="1070"/>
      <c r="DF120" s="1071"/>
      <c r="DG120" s="980">
        <v>14635663</v>
      </c>
      <c r="DH120" s="981"/>
      <c r="DI120" s="981"/>
      <c r="DJ120" s="981"/>
      <c r="DK120" s="981"/>
      <c r="DL120" s="981">
        <v>12940761</v>
      </c>
      <c r="DM120" s="981"/>
      <c r="DN120" s="981"/>
      <c r="DO120" s="981"/>
      <c r="DP120" s="981"/>
      <c r="DQ120" s="981">
        <v>11346882</v>
      </c>
      <c r="DR120" s="981"/>
      <c r="DS120" s="981"/>
      <c r="DT120" s="981"/>
      <c r="DU120" s="981"/>
      <c r="DV120" s="982">
        <v>74</v>
      </c>
      <c r="DW120" s="982"/>
      <c r="DX120" s="982"/>
      <c r="DY120" s="982"/>
      <c r="DZ120" s="983"/>
    </row>
    <row r="121" spans="1:130" s="244" customFormat="1" ht="26.25" customHeight="1" x14ac:dyDescent="0.15">
      <c r="A121" s="1113"/>
      <c r="B121" s="1000"/>
      <c r="C121" s="1021" t="s">
        <v>468</v>
      </c>
      <c r="D121" s="1022"/>
      <c r="E121" s="1022"/>
      <c r="F121" s="1022"/>
      <c r="G121" s="1022"/>
      <c r="H121" s="1022"/>
      <c r="I121" s="1022"/>
      <c r="J121" s="1022"/>
      <c r="K121" s="1022"/>
      <c r="L121" s="1022"/>
      <c r="M121" s="1022"/>
      <c r="N121" s="1022"/>
      <c r="O121" s="1022"/>
      <c r="P121" s="1022"/>
      <c r="Q121" s="1022"/>
      <c r="R121" s="1022"/>
      <c r="S121" s="1022"/>
      <c r="T121" s="1022"/>
      <c r="U121" s="1022"/>
      <c r="V121" s="1022"/>
      <c r="W121" s="1022"/>
      <c r="X121" s="1022"/>
      <c r="Y121" s="1022"/>
      <c r="Z121" s="1023"/>
      <c r="AA121" s="1012" t="s">
        <v>129</v>
      </c>
      <c r="AB121" s="1013"/>
      <c r="AC121" s="1013"/>
      <c r="AD121" s="1013"/>
      <c r="AE121" s="1014"/>
      <c r="AF121" s="1015" t="s">
        <v>129</v>
      </c>
      <c r="AG121" s="1013"/>
      <c r="AH121" s="1013"/>
      <c r="AI121" s="1013"/>
      <c r="AJ121" s="1014"/>
      <c r="AK121" s="1015" t="s">
        <v>129</v>
      </c>
      <c r="AL121" s="1013"/>
      <c r="AM121" s="1013"/>
      <c r="AN121" s="1013"/>
      <c r="AO121" s="1014"/>
      <c r="AP121" s="1016" t="s">
        <v>129</v>
      </c>
      <c r="AQ121" s="1017"/>
      <c r="AR121" s="1017"/>
      <c r="AS121" s="1017"/>
      <c r="AT121" s="1018"/>
      <c r="AU121" s="1046"/>
      <c r="AV121" s="1047"/>
      <c r="AW121" s="1047"/>
      <c r="AX121" s="1047"/>
      <c r="AY121" s="1048"/>
      <c r="AZ121" s="1003" t="s">
        <v>469</v>
      </c>
      <c r="BA121" s="1004"/>
      <c r="BB121" s="1004"/>
      <c r="BC121" s="1004"/>
      <c r="BD121" s="1004"/>
      <c r="BE121" s="1004"/>
      <c r="BF121" s="1004"/>
      <c r="BG121" s="1004"/>
      <c r="BH121" s="1004"/>
      <c r="BI121" s="1004"/>
      <c r="BJ121" s="1004"/>
      <c r="BK121" s="1004"/>
      <c r="BL121" s="1004"/>
      <c r="BM121" s="1004"/>
      <c r="BN121" s="1004"/>
      <c r="BO121" s="1004"/>
      <c r="BP121" s="1005"/>
      <c r="BQ121" s="973">
        <v>1186380</v>
      </c>
      <c r="BR121" s="974"/>
      <c r="BS121" s="974"/>
      <c r="BT121" s="974"/>
      <c r="BU121" s="974"/>
      <c r="BV121" s="974">
        <v>1107335</v>
      </c>
      <c r="BW121" s="974"/>
      <c r="BX121" s="974"/>
      <c r="BY121" s="974"/>
      <c r="BZ121" s="974"/>
      <c r="CA121" s="974">
        <v>950266</v>
      </c>
      <c r="CB121" s="974"/>
      <c r="CC121" s="974"/>
      <c r="CD121" s="974"/>
      <c r="CE121" s="974"/>
      <c r="CF121" s="968">
        <v>6.2</v>
      </c>
      <c r="CG121" s="969"/>
      <c r="CH121" s="969"/>
      <c r="CI121" s="969"/>
      <c r="CJ121" s="969"/>
      <c r="CK121" s="1064"/>
      <c r="CL121" s="1065"/>
      <c r="CM121" s="1065"/>
      <c r="CN121" s="1065"/>
      <c r="CO121" s="1066"/>
      <c r="CP121" s="1074" t="s">
        <v>470</v>
      </c>
      <c r="CQ121" s="1075"/>
      <c r="CR121" s="1075"/>
      <c r="CS121" s="1075"/>
      <c r="CT121" s="1075"/>
      <c r="CU121" s="1075"/>
      <c r="CV121" s="1075"/>
      <c r="CW121" s="1075"/>
      <c r="CX121" s="1075"/>
      <c r="CY121" s="1075"/>
      <c r="CZ121" s="1075"/>
      <c r="DA121" s="1075"/>
      <c r="DB121" s="1075"/>
      <c r="DC121" s="1075"/>
      <c r="DD121" s="1075"/>
      <c r="DE121" s="1075"/>
      <c r="DF121" s="1076"/>
      <c r="DG121" s="973">
        <v>5015251</v>
      </c>
      <c r="DH121" s="974"/>
      <c r="DI121" s="974"/>
      <c r="DJ121" s="974"/>
      <c r="DK121" s="974"/>
      <c r="DL121" s="974">
        <v>4601440</v>
      </c>
      <c r="DM121" s="974"/>
      <c r="DN121" s="974"/>
      <c r="DO121" s="974"/>
      <c r="DP121" s="974"/>
      <c r="DQ121" s="974">
        <v>4166638</v>
      </c>
      <c r="DR121" s="974"/>
      <c r="DS121" s="974"/>
      <c r="DT121" s="974"/>
      <c r="DU121" s="974"/>
      <c r="DV121" s="975">
        <v>27.2</v>
      </c>
      <c r="DW121" s="975"/>
      <c r="DX121" s="975"/>
      <c r="DY121" s="975"/>
      <c r="DZ121" s="976"/>
    </row>
    <row r="122" spans="1:130" s="244" customFormat="1" ht="26.25" customHeight="1" x14ac:dyDescent="0.15">
      <c r="A122" s="1113"/>
      <c r="B122" s="1000"/>
      <c r="C122" s="970" t="s">
        <v>450</v>
      </c>
      <c r="D122" s="971"/>
      <c r="E122" s="971"/>
      <c r="F122" s="971"/>
      <c r="G122" s="971"/>
      <c r="H122" s="971"/>
      <c r="I122" s="971"/>
      <c r="J122" s="971"/>
      <c r="K122" s="971"/>
      <c r="L122" s="971"/>
      <c r="M122" s="971"/>
      <c r="N122" s="971"/>
      <c r="O122" s="971"/>
      <c r="P122" s="971"/>
      <c r="Q122" s="971"/>
      <c r="R122" s="971"/>
      <c r="S122" s="971"/>
      <c r="T122" s="971"/>
      <c r="U122" s="971"/>
      <c r="V122" s="971"/>
      <c r="W122" s="971"/>
      <c r="X122" s="971"/>
      <c r="Y122" s="971"/>
      <c r="Z122" s="972"/>
      <c r="AA122" s="1012" t="s">
        <v>129</v>
      </c>
      <c r="AB122" s="1013"/>
      <c r="AC122" s="1013"/>
      <c r="AD122" s="1013"/>
      <c r="AE122" s="1014"/>
      <c r="AF122" s="1015" t="s">
        <v>388</v>
      </c>
      <c r="AG122" s="1013"/>
      <c r="AH122" s="1013"/>
      <c r="AI122" s="1013"/>
      <c r="AJ122" s="1014"/>
      <c r="AK122" s="1015" t="s">
        <v>129</v>
      </c>
      <c r="AL122" s="1013"/>
      <c r="AM122" s="1013"/>
      <c r="AN122" s="1013"/>
      <c r="AO122" s="1014"/>
      <c r="AP122" s="1016" t="s">
        <v>129</v>
      </c>
      <c r="AQ122" s="1017"/>
      <c r="AR122" s="1017"/>
      <c r="AS122" s="1017"/>
      <c r="AT122" s="1018"/>
      <c r="AU122" s="1046"/>
      <c r="AV122" s="1047"/>
      <c r="AW122" s="1047"/>
      <c r="AX122" s="1047"/>
      <c r="AY122" s="1048"/>
      <c r="AZ122" s="1028" t="s">
        <v>471</v>
      </c>
      <c r="BA122" s="1019"/>
      <c r="BB122" s="1019"/>
      <c r="BC122" s="1019"/>
      <c r="BD122" s="1019"/>
      <c r="BE122" s="1019"/>
      <c r="BF122" s="1019"/>
      <c r="BG122" s="1019"/>
      <c r="BH122" s="1019"/>
      <c r="BI122" s="1019"/>
      <c r="BJ122" s="1019"/>
      <c r="BK122" s="1019"/>
      <c r="BL122" s="1019"/>
      <c r="BM122" s="1019"/>
      <c r="BN122" s="1019"/>
      <c r="BO122" s="1019"/>
      <c r="BP122" s="1020"/>
      <c r="BQ122" s="1051">
        <v>56571406</v>
      </c>
      <c r="BR122" s="1052"/>
      <c r="BS122" s="1052"/>
      <c r="BT122" s="1052"/>
      <c r="BU122" s="1052"/>
      <c r="BV122" s="1052">
        <v>54128962</v>
      </c>
      <c r="BW122" s="1052"/>
      <c r="BX122" s="1052"/>
      <c r="BY122" s="1052"/>
      <c r="BZ122" s="1052"/>
      <c r="CA122" s="1052">
        <v>52337833</v>
      </c>
      <c r="CB122" s="1052"/>
      <c r="CC122" s="1052"/>
      <c r="CD122" s="1052"/>
      <c r="CE122" s="1052"/>
      <c r="CF122" s="1072">
        <v>341.5</v>
      </c>
      <c r="CG122" s="1073"/>
      <c r="CH122" s="1073"/>
      <c r="CI122" s="1073"/>
      <c r="CJ122" s="1073"/>
      <c r="CK122" s="1064"/>
      <c r="CL122" s="1065"/>
      <c r="CM122" s="1065"/>
      <c r="CN122" s="1065"/>
      <c r="CO122" s="1066"/>
      <c r="CP122" s="1074" t="s">
        <v>472</v>
      </c>
      <c r="CQ122" s="1075"/>
      <c r="CR122" s="1075"/>
      <c r="CS122" s="1075"/>
      <c r="CT122" s="1075"/>
      <c r="CU122" s="1075"/>
      <c r="CV122" s="1075"/>
      <c r="CW122" s="1075"/>
      <c r="CX122" s="1075"/>
      <c r="CY122" s="1075"/>
      <c r="CZ122" s="1075"/>
      <c r="DA122" s="1075"/>
      <c r="DB122" s="1075"/>
      <c r="DC122" s="1075"/>
      <c r="DD122" s="1075"/>
      <c r="DE122" s="1075"/>
      <c r="DF122" s="1076"/>
      <c r="DG122" s="973">
        <v>48202</v>
      </c>
      <c r="DH122" s="974"/>
      <c r="DI122" s="974"/>
      <c r="DJ122" s="974"/>
      <c r="DK122" s="974"/>
      <c r="DL122" s="974">
        <v>1009515</v>
      </c>
      <c r="DM122" s="974"/>
      <c r="DN122" s="974"/>
      <c r="DO122" s="974"/>
      <c r="DP122" s="974"/>
      <c r="DQ122" s="974">
        <v>1122516</v>
      </c>
      <c r="DR122" s="974"/>
      <c r="DS122" s="974"/>
      <c r="DT122" s="974"/>
      <c r="DU122" s="974"/>
      <c r="DV122" s="975">
        <v>7.3</v>
      </c>
      <c r="DW122" s="975"/>
      <c r="DX122" s="975"/>
      <c r="DY122" s="975"/>
      <c r="DZ122" s="976"/>
    </row>
    <row r="123" spans="1:130" s="244" customFormat="1" ht="26.25" customHeight="1" x14ac:dyDescent="0.15">
      <c r="A123" s="1113"/>
      <c r="B123" s="1000"/>
      <c r="C123" s="970" t="s">
        <v>456</v>
      </c>
      <c r="D123" s="971"/>
      <c r="E123" s="971"/>
      <c r="F123" s="971"/>
      <c r="G123" s="971"/>
      <c r="H123" s="971"/>
      <c r="I123" s="971"/>
      <c r="J123" s="971"/>
      <c r="K123" s="971"/>
      <c r="L123" s="971"/>
      <c r="M123" s="971"/>
      <c r="N123" s="971"/>
      <c r="O123" s="971"/>
      <c r="P123" s="971"/>
      <c r="Q123" s="971"/>
      <c r="R123" s="971"/>
      <c r="S123" s="971"/>
      <c r="T123" s="971"/>
      <c r="U123" s="971"/>
      <c r="V123" s="971"/>
      <c r="W123" s="971"/>
      <c r="X123" s="971"/>
      <c r="Y123" s="971"/>
      <c r="Z123" s="972"/>
      <c r="AA123" s="1012">
        <v>43112</v>
      </c>
      <c r="AB123" s="1013"/>
      <c r="AC123" s="1013"/>
      <c r="AD123" s="1013"/>
      <c r="AE123" s="1014"/>
      <c r="AF123" s="1015">
        <v>43286</v>
      </c>
      <c r="AG123" s="1013"/>
      <c r="AH123" s="1013"/>
      <c r="AI123" s="1013"/>
      <c r="AJ123" s="1014"/>
      <c r="AK123" s="1015">
        <v>33585</v>
      </c>
      <c r="AL123" s="1013"/>
      <c r="AM123" s="1013"/>
      <c r="AN123" s="1013"/>
      <c r="AO123" s="1014"/>
      <c r="AP123" s="1016">
        <v>0.2</v>
      </c>
      <c r="AQ123" s="1017"/>
      <c r="AR123" s="1017"/>
      <c r="AS123" s="1017"/>
      <c r="AT123" s="1018"/>
      <c r="AU123" s="1049"/>
      <c r="AV123" s="1050"/>
      <c r="AW123" s="1050"/>
      <c r="AX123" s="1050"/>
      <c r="AY123" s="1050"/>
      <c r="AZ123" s="275" t="s">
        <v>188</v>
      </c>
      <c r="BA123" s="275"/>
      <c r="BB123" s="275"/>
      <c r="BC123" s="275"/>
      <c r="BD123" s="275"/>
      <c r="BE123" s="275"/>
      <c r="BF123" s="275"/>
      <c r="BG123" s="275"/>
      <c r="BH123" s="275"/>
      <c r="BI123" s="275"/>
      <c r="BJ123" s="275"/>
      <c r="BK123" s="275"/>
      <c r="BL123" s="275"/>
      <c r="BM123" s="275"/>
      <c r="BN123" s="275"/>
      <c r="BO123" s="1029" t="s">
        <v>473</v>
      </c>
      <c r="BP123" s="1060"/>
      <c r="BQ123" s="1119">
        <v>76848137</v>
      </c>
      <c r="BR123" s="1120"/>
      <c r="BS123" s="1120"/>
      <c r="BT123" s="1120"/>
      <c r="BU123" s="1120"/>
      <c r="BV123" s="1120">
        <v>74513077</v>
      </c>
      <c r="BW123" s="1120"/>
      <c r="BX123" s="1120"/>
      <c r="BY123" s="1120"/>
      <c r="BZ123" s="1120"/>
      <c r="CA123" s="1120">
        <v>72278964</v>
      </c>
      <c r="CB123" s="1120"/>
      <c r="CC123" s="1120"/>
      <c r="CD123" s="1120"/>
      <c r="CE123" s="1120"/>
      <c r="CF123" s="1053"/>
      <c r="CG123" s="1054"/>
      <c r="CH123" s="1054"/>
      <c r="CI123" s="1054"/>
      <c r="CJ123" s="1055"/>
      <c r="CK123" s="1064"/>
      <c r="CL123" s="1065"/>
      <c r="CM123" s="1065"/>
      <c r="CN123" s="1065"/>
      <c r="CO123" s="1066"/>
      <c r="CP123" s="1074" t="s">
        <v>474</v>
      </c>
      <c r="CQ123" s="1075"/>
      <c r="CR123" s="1075"/>
      <c r="CS123" s="1075"/>
      <c r="CT123" s="1075"/>
      <c r="CU123" s="1075"/>
      <c r="CV123" s="1075"/>
      <c r="CW123" s="1075"/>
      <c r="CX123" s="1075"/>
      <c r="CY123" s="1075"/>
      <c r="CZ123" s="1075"/>
      <c r="DA123" s="1075"/>
      <c r="DB123" s="1075"/>
      <c r="DC123" s="1075"/>
      <c r="DD123" s="1075"/>
      <c r="DE123" s="1075"/>
      <c r="DF123" s="1076"/>
      <c r="DG123" s="1012">
        <v>89380</v>
      </c>
      <c r="DH123" s="1013"/>
      <c r="DI123" s="1013"/>
      <c r="DJ123" s="1013"/>
      <c r="DK123" s="1014"/>
      <c r="DL123" s="1015">
        <v>77290</v>
      </c>
      <c r="DM123" s="1013"/>
      <c r="DN123" s="1013"/>
      <c r="DO123" s="1013"/>
      <c r="DP123" s="1014"/>
      <c r="DQ123" s="1015">
        <v>66668</v>
      </c>
      <c r="DR123" s="1013"/>
      <c r="DS123" s="1013"/>
      <c r="DT123" s="1013"/>
      <c r="DU123" s="1014"/>
      <c r="DV123" s="1016">
        <v>0.4</v>
      </c>
      <c r="DW123" s="1017"/>
      <c r="DX123" s="1017"/>
      <c r="DY123" s="1017"/>
      <c r="DZ123" s="1018"/>
    </row>
    <row r="124" spans="1:130" s="244" customFormat="1" ht="26.25" customHeight="1" thickBot="1" x14ac:dyDescent="0.2">
      <c r="A124" s="1113"/>
      <c r="B124" s="1000"/>
      <c r="C124" s="970" t="s">
        <v>459</v>
      </c>
      <c r="D124" s="971"/>
      <c r="E124" s="971"/>
      <c r="F124" s="971"/>
      <c r="G124" s="971"/>
      <c r="H124" s="971"/>
      <c r="I124" s="971"/>
      <c r="J124" s="971"/>
      <c r="K124" s="971"/>
      <c r="L124" s="971"/>
      <c r="M124" s="971"/>
      <c r="N124" s="971"/>
      <c r="O124" s="971"/>
      <c r="P124" s="971"/>
      <c r="Q124" s="971"/>
      <c r="R124" s="971"/>
      <c r="S124" s="971"/>
      <c r="T124" s="971"/>
      <c r="U124" s="971"/>
      <c r="V124" s="971"/>
      <c r="W124" s="971"/>
      <c r="X124" s="971"/>
      <c r="Y124" s="971"/>
      <c r="Z124" s="972"/>
      <c r="AA124" s="1012" t="s">
        <v>129</v>
      </c>
      <c r="AB124" s="1013"/>
      <c r="AC124" s="1013"/>
      <c r="AD124" s="1013"/>
      <c r="AE124" s="1014"/>
      <c r="AF124" s="1015" t="s">
        <v>129</v>
      </c>
      <c r="AG124" s="1013"/>
      <c r="AH124" s="1013"/>
      <c r="AI124" s="1013"/>
      <c r="AJ124" s="1014"/>
      <c r="AK124" s="1015" t="s">
        <v>129</v>
      </c>
      <c r="AL124" s="1013"/>
      <c r="AM124" s="1013"/>
      <c r="AN124" s="1013"/>
      <c r="AO124" s="1014"/>
      <c r="AP124" s="1016" t="s">
        <v>129</v>
      </c>
      <c r="AQ124" s="1017"/>
      <c r="AR124" s="1017"/>
      <c r="AS124" s="1017"/>
      <c r="AT124" s="1018"/>
      <c r="AU124" s="1115" t="s">
        <v>475</v>
      </c>
      <c r="AV124" s="1116"/>
      <c r="AW124" s="1116"/>
      <c r="AX124" s="1116"/>
      <c r="AY124" s="1116"/>
      <c r="AZ124" s="1116"/>
      <c r="BA124" s="1116"/>
      <c r="BB124" s="1116"/>
      <c r="BC124" s="1116"/>
      <c r="BD124" s="1116"/>
      <c r="BE124" s="1116"/>
      <c r="BF124" s="1116"/>
      <c r="BG124" s="1116"/>
      <c r="BH124" s="1116"/>
      <c r="BI124" s="1116"/>
      <c r="BJ124" s="1116"/>
      <c r="BK124" s="1116"/>
      <c r="BL124" s="1116"/>
      <c r="BM124" s="1116"/>
      <c r="BN124" s="1116"/>
      <c r="BO124" s="1116"/>
      <c r="BP124" s="1117"/>
      <c r="BQ124" s="1118" t="s">
        <v>129</v>
      </c>
      <c r="BR124" s="1082"/>
      <c r="BS124" s="1082"/>
      <c r="BT124" s="1082"/>
      <c r="BU124" s="1082"/>
      <c r="BV124" s="1082" t="s">
        <v>129</v>
      </c>
      <c r="BW124" s="1082"/>
      <c r="BX124" s="1082"/>
      <c r="BY124" s="1082"/>
      <c r="BZ124" s="1082"/>
      <c r="CA124" s="1082" t="s">
        <v>129</v>
      </c>
      <c r="CB124" s="1082"/>
      <c r="CC124" s="1082"/>
      <c r="CD124" s="1082"/>
      <c r="CE124" s="1082"/>
      <c r="CF124" s="1083"/>
      <c r="CG124" s="1084"/>
      <c r="CH124" s="1084"/>
      <c r="CI124" s="1084"/>
      <c r="CJ124" s="1085"/>
      <c r="CK124" s="1067"/>
      <c r="CL124" s="1067"/>
      <c r="CM124" s="1067"/>
      <c r="CN124" s="1067"/>
      <c r="CO124" s="1068"/>
      <c r="CP124" s="1074" t="s">
        <v>476</v>
      </c>
      <c r="CQ124" s="1075"/>
      <c r="CR124" s="1075"/>
      <c r="CS124" s="1075"/>
      <c r="CT124" s="1075"/>
      <c r="CU124" s="1075"/>
      <c r="CV124" s="1075"/>
      <c r="CW124" s="1075"/>
      <c r="CX124" s="1075"/>
      <c r="CY124" s="1075"/>
      <c r="CZ124" s="1075"/>
      <c r="DA124" s="1075"/>
      <c r="DB124" s="1075"/>
      <c r="DC124" s="1075"/>
      <c r="DD124" s="1075"/>
      <c r="DE124" s="1075"/>
      <c r="DF124" s="1076"/>
      <c r="DG124" s="1059">
        <v>1367753</v>
      </c>
      <c r="DH124" s="1038"/>
      <c r="DI124" s="1038"/>
      <c r="DJ124" s="1038"/>
      <c r="DK124" s="1039"/>
      <c r="DL124" s="1037">
        <v>48164</v>
      </c>
      <c r="DM124" s="1038"/>
      <c r="DN124" s="1038"/>
      <c r="DO124" s="1038"/>
      <c r="DP124" s="1039"/>
      <c r="DQ124" s="1037">
        <v>35197</v>
      </c>
      <c r="DR124" s="1038"/>
      <c r="DS124" s="1038"/>
      <c r="DT124" s="1038"/>
      <c r="DU124" s="1039"/>
      <c r="DV124" s="1040">
        <v>0.2</v>
      </c>
      <c r="DW124" s="1041"/>
      <c r="DX124" s="1041"/>
      <c r="DY124" s="1041"/>
      <c r="DZ124" s="1042"/>
    </row>
    <row r="125" spans="1:130" s="244" customFormat="1" ht="26.25" customHeight="1" x14ac:dyDescent="0.15">
      <c r="A125" s="1113"/>
      <c r="B125" s="1000"/>
      <c r="C125" s="970" t="s">
        <v>461</v>
      </c>
      <c r="D125" s="971"/>
      <c r="E125" s="971"/>
      <c r="F125" s="971"/>
      <c r="G125" s="971"/>
      <c r="H125" s="971"/>
      <c r="I125" s="971"/>
      <c r="J125" s="971"/>
      <c r="K125" s="971"/>
      <c r="L125" s="971"/>
      <c r="M125" s="971"/>
      <c r="N125" s="971"/>
      <c r="O125" s="971"/>
      <c r="P125" s="971"/>
      <c r="Q125" s="971"/>
      <c r="R125" s="971"/>
      <c r="S125" s="971"/>
      <c r="T125" s="971"/>
      <c r="U125" s="971"/>
      <c r="V125" s="971"/>
      <c r="W125" s="971"/>
      <c r="X125" s="971"/>
      <c r="Y125" s="971"/>
      <c r="Z125" s="972"/>
      <c r="AA125" s="1012" t="s">
        <v>129</v>
      </c>
      <c r="AB125" s="1013"/>
      <c r="AC125" s="1013"/>
      <c r="AD125" s="1013"/>
      <c r="AE125" s="1014"/>
      <c r="AF125" s="1015" t="s">
        <v>129</v>
      </c>
      <c r="AG125" s="1013"/>
      <c r="AH125" s="1013"/>
      <c r="AI125" s="1013"/>
      <c r="AJ125" s="1014"/>
      <c r="AK125" s="1015" t="s">
        <v>129</v>
      </c>
      <c r="AL125" s="1013"/>
      <c r="AM125" s="1013"/>
      <c r="AN125" s="1013"/>
      <c r="AO125" s="1014"/>
      <c r="AP125" s="1016" t="s">
        <v>129</v>
      </c>
      <c r="AQ125" s="1017"/>
      <c r="AR125" s="1017"/>
      <c r="AS125" s="1017"/>
      <c r="AT125" s="1018"/>
      <c r="AU125" s="276"/>
      <c r="AV125" s="277"/>
      <c r="AW125" s="277"/>
      <c r="AX125" s="277"/>
      <c r="AY125" s="277"/>
      <c r="AZ125" s="277"/>
      <c r="BA125" s="277"/>
      <c r="BB125" s="277"/>
      <c r="BC125" s="277"/>
      <c r="BD125" s="277"/>
      <c r="BE125" s="277"/>
      <c r="BF125" s="277"/>
      <c r="BG125" s="277"/>
      <c r="BH125" s="277"/>
      <c r="BI125" s="277"/>
      <c r="BJ125" s="277"/>
      <c r="BK125" s="277"/>
      <c r="BL125" s="277"/>
      <c r="BM125" s="277"/>
      <c r="BN125" s="277"/>
      <c r="BO125" s="277"/>
      <c r="BP125" s="277"/>
      <c r="BQ125" s="278"/>
      <c r="BR125" s="278"/>
      <c r="BS125" s="278"/>
      <c r="BT125" s="278"/>
      <c r="BU125" s="278"/>
      <c r="BV125" s="278"/>
      <c r="BW125" s="278"/>
      <c r="BX125" s="278"/>
      <c r="BY125" s="278"/>
      <c r="BZ125" s="278"/>
      <c r="CA125" s="278"/>
      <c r="CB125" s="278"/>
      <c r="CC125" s="278"/>
      <c r="CD125" s="278"/>
      <c r="CE125" s="278"/>
      <c r="CF125" s="278"/>
      <c r="CG125" s="278"/>
      <c r="CH125" s="278"/>
      <c r="CI125" s="278"/>
      <c r="CJ125" s="279"/>
      <c r="CK125" s="1077" t="s">
        <v>477</v>
      </c>
      <c r="CL125" s="1062"/>
      <c r="CM125" s="1062"/>
      <c r="CN125" s="1062"/>
      <c r="CO125" s="1063"/>
      <c r="CP125" s="994" t="s">
        <v>478</v>
      </c>
      <c r="CQ125" s="946"/>
      <c r="CR125" s="946"/>
      <c r="CS125" s="946"/>
      <c r="CT125" s="946"/>
      <c r="CU125" s="946"/>
      <c r="CV125" s="946"/>
      <c r="CW125" s="946"/>
      <c r="CX125" s="946"/>
      <c r="CY125" s="946"/>
      <c r="CZ125" s="946"/>
      <c r="DA125" s="946"/>
      <c r="DB125" s="946"/>
      <c r="DC125" s="946"/>
      <c r="DD125" s="946"/>
      <c r="DE125" s="946"/>
      <c r="DF125" s="947"/>
      <c r="DG125" s="980" t="s">
        <v>388</v>
      </c>
      <c r="DH125" s="981"/>
      <c r="DI125" s="981"/>
      <c r="DJ125" s="981"/>
      <c r="DK125" s="981"/>
      <c r="DL125" s="981" t="s">
        <v>129</v>
      </c>
      <c r="DM125" s="981"/>
      <c r="DN125" s="981"/>
      <c r="DO125" s="981"/>
      <c r="DP125" s="981"/>
      <c r="DQ125" s="981" t="s">
        <v>129</v>
      </c>
      <c r="DR125" s="981"/>
      <c r="DS125" s="981"/>
      <c r="DT125" s="981"/>
      <c r="DU125" s="981"/>
      <c r="DV125" s="982" t="s">
        <v>129</v>
      </c>
      <c r="DW125" s="982"/>
      <c r="DX125" s="982"/>
      <c r="DY125" s="982"/>
      <c r="DZ125" s="983"/>
    </row>
    <row r="126" spans="1:130" s="244" customFormat="1" ht="26.25" customHeight="1" thickBot="1" x14ac:dyDescent="0.2">
      <c r="A126" s="1113"/>
      <c r="B126" s="1000"/>
      <c r="C126" s="970" t="s">
        <v>463</v>
      </c>
      <c r="D126" s="971"/>
      <c r="E126" s="971"/>
      <c r="F126" s="971"/>
      <c r="G126" s="971"/>
      <c r="H126" s="971"/>
      <c r="I126" s="971"/>
      <c r="J126" s="971"/>
      <c r="K126" s="971"/>
      <c r="L126" s="971"/>
      <c r="M126" s="971"/>
      <c r="N126" s="971"/>
      <c r="O126" s="971"/>
      <c r="P126" s="971"/>
      <c r="Q126" s="971"/>
      <c r="R126" s="971"/>
      <c r="S126" s="971"/>
      <c r="T126" s="971"/>
      <c r="U126" s="971"/>
      <c r="V126" s="971"/>
      <c r="W126" s="971"/>
      <c r="X126" s="971"/>
      <c r="Y126" s="971"/>
      <c r="Z126" s="972"/>
      <c r="AA126" s="1012" t="s">
        <v>388</v>
      </c>
      <c r="AB126" s="1013"/>
      <c r="AC126" s="1013"/>
      <c r="AD126" s="1013"/>
      <c r="AE126" s="1014"/>
      <c r="AF126" s="1015" t="s">
        <v>129</v>
      </c>
      <c r="AG126" s="1013"/>
      <c r="AH126" s="1013"/>
      <c r="AI126" s="1013"/>
      <c r="AJ126" s="1014"/>
      <c r="AK126" s="1015" t="s">
        <v>129</v>
      </c>
      <c r="AL126" s="1013"/>
      <c r="AM126" s="1013"/>
      <c r="AN126" s="1013"/>
      <c r="AO126" s="1014"/>
      <c r="AP126" s="1016" t="s">
        <v>129</v>
      </c>
      <c r="AQ126" s="1017"/>
      <c r="AR126" s="1017"/>
      <c r="AS126" s="1017"/>
      <c r="AT126" s="1018"/>
      <c r="AU126" s="280"/>
      <c r="AV126" s="280"/>
      <c r="AW126" s="280"/>
      <c r="AX126" s="280"/>
      <c r="AY126" s="280"/>
      <c r="AZ126" s="280"/>
      <c r="BA126" s="280"/>
      <c r="BB126" s="280"/>
      <c r="BC126" s="280"/>
      <c r="BD126" s="280"/>
      <c r="BE126" s="280"/>
      <c r="BF126" s="280"/>
      <c r="BG126" s="280"/>
      <c r="BH126" s="280"/>
      <c r="BI126" s="280"/>
      <c r="BJ126" s="280"/>
      <c r="BK126" s="280"/>
      <c r="BL126" s="280"/>
      <c r="BM126" s="280"/>
      <c r="BN126" s="280"/>
      <c r="BO126" s="280"/>
      <c r="BP126" s="280"/>
      <c r="BQ126" s="280"/>
      <c r="BR126" s="280"/>
      <c r="BS126" s="280"/>
      <c r="BT126" s="280"/>
      <c r="BU126" s="280"/>
      <c r="BV126" s="280"/>
      <c r="BW126" s="280"/>
      <c r="BX126" s="280"/>
      <c r="BY126" s="280"/>
      <c r="BZ126" s="280"/>
      <c r="CA126" s="280"/>
      <c r="CB126" s="280"/>
      <c r="CC126" s="280"/>
      <c r="CD126" s="281"/>
      <c r="CE126" s="281"/>
      <c r="CF126" s="281"/>
      <c r="CG126" s="278"/>
      <c r="CH126" s="278"/>
      <c r="CI126" s="278"/>
      <c r="CJ126" s="279"/>
      <c r="CK126" s="1078"/>
      <c r="CL126" s="1065"/>
      <c r="CM126" s="1065"/>
      <c r="CN126" s="1065"/>
      <c r="CO126" s="1066"/>
      <c r="CP126" s="1003" t="s">
        <v>479</v>
      </c>
      <c r="CQ126" s="1004"/>
      <c r="CR126" s="1004"/>
      <c r="CS126" s="1004"/>
      <c r="CT126" s="1004"/>
      <c r="CU126" s="1004"/>
      <c r="CV126" s="1004"/>
      <c r="CW126" s="1004"/>
      <c r="CX126" s="1004"/>
      <c r="CY126" s="1004"/>
      <c r="CZ126" s="1004"/>
      <c r="DA126" s="1004"/>
      <c r="DB126" s="1004"/>
      <c r="DC126" s="1004"/>
      <c r="DD126" s="1004"/>
      <c r="DE126" s="1004"/>
      <c r="DF126" s="1005"/>
      <c r="DG126" s="973" t="s">
        <v>388</v>
      </c>
      <c r="DH126" s="974"/>
      <c r="DI126" s="974"/>
      <c r="DJ126" s="974"/>
      <c r="DK126" s="974"/>
      <c r="DL126" s="974" t="s">
        <v>388</v>
      </c>
      <c r="DM126" s="974"/>
      <c r="DN126" s="974"/>
      <c r="DO126" s="974"/>
      <c r="DP126" s="974"/>
      <c r="DQ126" s="974" t="s">
        <v>129</v>
      </c>
      <c r="DR126" s="974"/>
      <c r="DS126" s="974"/>
      <c r="DT126" s="974"/>
      <c r="DU126" s="974"/>
      <c r="DV126" s="975" t="s">
        <v>129</v>
      </c>
      <c r="DW126" s="975"/>
      <c r="DX126" s="975"/>
      <c r="DY126" s="975"/>
      <c r="DZ126" s="976"/>
    </row>
    <row r="127" spans="1:130" s="244" customFormat="1" ht="26.25" customHeight="1" x14ac:dyDescent="0.15">
      <c r="A127" s="1114"/>
      <c r="B127" s="1002"/>
      <c r="C127" s="1056" t="s">
        <v>480</v>
      </c>
      <c r="D127" s="1057"/>
      <c r="E127" s="1057"/>
      <c r="F127" s="1057"/>
      <c r="G127" s="1057"/>
      <c r="H127" s="1057"/>
      <c r="I127" s="1057"/>
      <c r="J127" s="1057"/>
      <c r="K127" s="1057"/>
      <c r="L127" s="1057"/>
      <c r="M127" s="1057"/>
      <c r="N127" s="1057"/>
      <c r="O127" s="1057"/>
      <c r="P127" s="1057"/>
      <c r="Q127" s="1057"/>
      <c r="R127" s="1057"/>
      <c r="S127" s="1057"/>
      <c r="T127" s="1057"/>
      <c r="U127" s="1057"/>
      <c r="V127" s="1057"/>
      <c r="W127" s="1057"/>
      <c r="X127" s="1057"/>
      <c r="Y127" s="1057"/>
      <c r="Z127" s="1058"/>
      <c r="AA127" s="1012">
        <v>6146</v>
      </c>
      <c r="AB127" s="1013"/>
      <c r="AC127" s="1013"/>
      <c r="AD127" s="1013"/>
      <c r="AE127" s="1014"/>
      <c r="AF127" s="1015">
        <v>5669</v>
      </c>
      <c r="AG127" s="1013"/>
      <c r="AH127" s="1013"/>
      <c r="AI127" s="1013"/>
      <c r="AJ127" s="1014"/>
      <c r="AK127" s="1015">
        <v>5191</v>
      </c>
      <c r="AL127" s="1013"/>
      <c r="AM127" s="1013"/>
      <c r="AN127" s="1013"/>
      <c r="AO127" s="1014"/>
      <c r="AP127" s="1016">
        <v>0</v>
      </c>
      <c r="AQ127" s="1017"/>
      <c r="AR127" s="1017"/>
      <c r="AS127" s="1017"/>
      <c r="AT127" s="1018"/>
      <c r="AU127" s="280"/>
      <c r="AV127" s="280"/>
      <c r="AW127" s="280"/>
      <c r="AX127" s="1086" t="s">
        <v>481</v>
      </c>
      <c r="AY127" s="1087"/>
      <c r="AZ127" s="1087"/>
      <c r="BA127" s="1087"/>
      <c r="BB127" s="1087"/>
      <c r="BC127" s="1087"/>
      <c r="BD127" s="1087"/>
      <c r="BE127" s="1088"/>
      <c r="BF127" s="1089" t="s">
        <v>482</v>
      </c>
      <c r="BG127" s="1087"/>
      <c r="BH127" s="1087"/>
      <c r="BI127" s="1087"/>
      <c r="BJ127" s="1087"/>
      <c r="BK127" s="1087"/>
      <c r="BL127" s="1088"/>
      <c r="BM127" s="1089" t="s">
        <v>483</v>
      </c>
      <c r="BN127" s="1087"/>
      <c r="BO127" s="1087"/>
      <c r="BP127" s="1087"/>
      <c r="BQ127" s="1087"/>
      <c r="BR127" s="1087"/>
      <c r="BS127" s="1088"/>
      <c r="BT127" s="1089" t="s">
        <v>484</v>
      </c>
      <c r="BU127" s="1087"/>
      <c r="BV127" s="1087"/>
      <c r="BW127" s="1087"/>
      <c r="BX127" s="1087"/>
      <c r="BY127" s="1087"/>
      <c r="BZ127" s="1111"/>
      <c r="CA127" s="280"/>
      <c r="CB127" s="280"/>
      <c r="CC127" s="280"/>
      <c r="CD127" s="281"/>
      <c r="CE127" s="281"/>
      <c r="CF127" s="281"/>
      <c r="CG127" s="278"/>
      <c r="CH127" s="278"/>
      <c r="CI127" s="278"/>
      <c r="CJ127" s="279"/>
      <c r="CK127" s="1078"/>
      <c r="CL127" s="1065"/>
      <c r="CM127" s="1065"/>
      <c r="CN127" s="1065"/>
      <c r="CO127" s="1066"/>
      <c r="CP127" s="1003" t="s">
        <v>485</v>
      </c>
      <c r="CQ127" s="1004"/>
      <c r="CR127" s="1004"/>
      <c r="CS127" s="1004"/>
      <c r="CT127" s="1004"/>
      <c r="CU127" s="1004"/>
      <c r="CV127" s="1004"/>
      <c r="CW127" s="1004"/>
      <c r="CX127" s="1004"/>
      <c r="CY127" s="1004"/>
      <c r="CZ127" s="1004"/>
      <c r="DA127" s="1004"/>
      <c r="DB127" s="1004"/>
      <c r="DC127" s="1004"/>
      <c r="DD127" s="1004"/>
      <c r="DE127" s="1004"/>
      <c r="DF127" s="1005"/>
      <c r="DG127" s="973" t="s">
        <v>388</v>
      </c>
      <c r="DH127" s="974"/>
      <c r="DI127" s="974"/>
      <c r="DJ127" s="974"/>
      <c r="DK127" s="974"/>
      <c r="DL127" s="974" t="s">
        <v>129</v>
      </c>
      <c r="DM127" s="974"/>
      <c r="DN127" s="974"/>
      <c r="DO127" s="974"/>
      <c r="DP127" s="974"/>
      <c r="DQ127" s="974" t="s">
        <v>129</v>
      </c>
      <c r="DR127" s="974"/>
      <c r="DS127" s="974"/>
      <c r="DT127" s="974"/>
      <c r="DU127" s="974"/>
      <c r="DV127" s="975" t="s">
        <v>129</v>
      </c>
      <c r="DW127" s="975"/>
      <c r="DX127" s="975"/>
      <c r="DY127" s="975"/>
      <c r="DZ127" s="976"/>
    </row>
    <row r="128" spans="1:130" s="244" customFormat="1" ht="26.25" customHeight="1" thickBot="1" x14ac:dyDescent="0.2">
      <c r="A128" s="1097" t="s">
        <v>486</v>
      </c>
      <c r="B128" s="1098"/>
      <c r="C128" s="1098"/>
      <c r="D128" s="1098"/>
      <c r="E128" s="1098"/>
      <c r="F128" s="1098"/>
      <c r="G128" s="1098"/>
      <c r="H128" s="1098"/>
      <c r="I128" s="1098"/>
      <c r="J128" s="1098"/>
      <c r="K128" s="1098"/>
      <c r="L128" s="1098"/>
      <c r="M128" s="1098"/>
      <c r="N128" s="1098"/>
      <c r="O128" s="1098"/>
      <c r="P128" s="1098"/>
      <c r="Q128" s="1098"/>
      <c r="R128" s="1098"/>
      <c r="S128" s="1098"/>
      <c r="T128" s="1098"/>
      <c r="U128" s="1098"/>
      <c r="V128" s="1098"/>
      <c r="W128" s="1099" t="s">
        <v>487</v>
      </c>
      <c r="X128" s="1099"/>
      <c r="Y128" s="1099"/>
      <c r="Z128" s="1100"/>
      <c r="AA128" s="1101">
        <v>191927</v>
      </c>
      <c r="AB128" s="1102"/>
      <c r="AC128" s="1102"/>
      <c r="AD128" s="1102"/>
      <c r="AE128" s="1103"/>
      <c r="AF128" s="1104">
        <v>187123</v>
      </c>
      <c r="AG128" s="1102"/>
      <c r="AH128" s="1102"/>
      <c r="AI128" s="1102"/>
      <c r="AJ128" s="1103"/>
      <c r="AK128" s="1104">
        <v>190189</v>
      </c>
      <c r="AL128" s="1102"/>
      <c r="AM128" s="1102"/>
      <c r="AN128" s="1102"/>
      <c r="AO128" s="1103"/>
      <c r="AP128" s="1105"/>
      <c r="AQ128" s="1106"/>
      <c r="AR128" s="1106"/>
      <c r="AS128" s="1106"/>
      <c r="AT128" s="1107"/>
      <c r="AU128" s="280"/>
      <c r="AV128" s="280"/>
      <c r="AW128" s="280"/>
      <c r="AX128" s="945" t="s">
        <v>488</v>
      </c>
      <c r="AY128" s="946"/>
      <c r="AZ128" s="946"/>
      <c r="BA128" s="946"/>
      <c r="BB128" s="946"/>
      <c r="BC128" s="946"/>
      <c r="BD128" s="946"/>
      <c r="BE128" s="947"/>
      <c r="BF128" s="1108" t="s">
        <v>129</v>
      </c>
      <c r="BG128" s="1109"/>
      <c r="BH128" s="1109"/>
      <c r="BI128" s="1109"/>
      <c r="BJ128" s="1109"/>
      <c r="BK128" s="1109"/>
      <c r="BL128" s="1110"/>
      <c r="BM128" s="1108">
        <v>12.4</v>
      </c>
      <c r="BN128" s="1109"/>
      <c r="BO128" s="1109"/>
      <c r="BP128" s="1109"/>
      <c r="BQ128" s="1109"/>
      <c r="BR128" s="1109"/>
      <c r="BS128" s="1110"/>
      <c r="BT128" s="1108">
        <v>20</v>
      </c>
      <c r="BU128" s="1109"/>
      <c r="BV128" s="1109"/>
      <c r="BW128" s="1109"/>
      <c r="BX128" s="1109"/>
      <c r="BY128" s="1109"/>
      <c r="BZ128" s="1133"/>
      <c r="CA128" s="281"/>
      <c r="CB128" s="281"/>
      <c r="CC128" s="281"/>
      <c r="CD128" s="281"/>
      <c r="CE128" s="281"/>
      <c r="CF128" s="281"/>
      <c r="CG128" s="278"/>
      <c r="CH128" s="278"/>
      <c r="CI128" s="278"/>
      <c r="CJ128" s="279"/>
      <c r="CK128" s="1079"/>
      <c r="CL128" s="1080"/>
      <c r="CM128" s="1080"/>
      <c r="CN128" s="1080"/>
      <c r="CO128" s="1081"/>
      <c r="CP128" s="1090" t="s">
        <v>489</v>
      </c>
      <c r="CQ128" s="1091"/>
      <c r="CR128" s="1091"/>
      <c r="CS128" s="1091"/>
      <c r="CT128" s="1091"/>
      <c r="CU128" s="1091"/>
      <c r="CV128" s="1091"/>
      <c r="CW128" s="1091"/>
      <c r="CX128" s="1091"/>
      <c r="CY128" s="1091"/>
      <c r="CZ128" s="1091"/>
      <c r="DA128" s="1091"/>
      <c r="DB128" s="1091"/>
      <c r="DC128" s="1091"/>
      <c r="DD128" s="1091"/>
      <c r="DE128" s="1091"/>
      <c r="DF128" s="1092"/>
      <c r="DG128" s="1093" t="s">
        <v>129</v>
      </c>
      <c r="DH128" s="1094"/>
      <c r="DI128" s="1094"/>
      <c r="DJ128" s="1094"/>
      <c r="DK128" s="1094"/>
      <c r="DL128" s="1094" t="s">
        <v>129</v>
      </c>
      <c r="DM128" s="1094"/>
      <c r="DN128" s="1094"/>
      <c r="DO128" s="1094"/>
      <c r="DP128" s="1094"/>
      <c r="DQ128" s="1094" t="s">
        <v>129</v>
      </c>
      <c r="DR128" s="1094"/>
      <c r="DS128" s="1094"/>
      <c r="DT128" s="1094"/>
      <c r="DU128" s="1094"/>
      <c r="DV128" s="1095" t="s">
        <v>129</v>
      </c>
      <c r="DW128" s="1095"/>
      <c r="DX128" s="1095"/>
      <c r="DY128" s="1095"/>
      <c r="DZ128" s="1096"/>
    </row>
    <row r="129" spans="1:131" s="244" customFormat="1" ht="26.25" customHeight="1" x14ac:dyDescent="0.15">
      <c r="A129" s="984" t="s">
        <v>107</v>
      </c>
      <c r="B129" s="985"/>
      <c r="C129" s="985"/>
      <c r="D129" s="985"/>
      <c r="E129" s="985"/>
      <c r="F129" s="985"/>
      <c r="G129" s="985"/>
      <c r="H129" s="985"/>
      <c r="I129" s="985"/>
      <c r="J129" s="985"/>
      <c r="K129" s="985"/>
      <c r="L129" s="985"/>
      <c r="M129" s="985"/>
      <c r="N129" s="985"/>
      <c r="O129" s="985"/>
      <c r="P129" s="985"/>
      <c r="Q129" s="985"/>
      <c r="R129" s="985"/>
      <c r="S129" s="985"/>
      <c r="T129" s="985"/>
      <c r="U129" s="985"/>
      <c r="V129" s="985"/>
      <c r="W129" s="1127" t="s">
        <v>490</v>
      </c>
      <c r="X129" s="1128"/>
      <c r="Y129" s="1128"/>
      <c r="Z129" s="1129"/>
      <c r="AA129" s="1012">
        <v>21765942</v>
      </c>
      <c r="AB129" s="1013"/>
      <c r="AC129" s="1013"/>
      <c r="AD129" s="1013"/>
      <c r="AE129" s="1014"/>
      <c r="AF129" s="1015">
        <v>21308693</v>
      </c>
      <c r="AG129" s="1013"/>
      <c r="AH129" s="1013"/>
      <c r="AI129" s="1013"/>
      <c r="AJ129" s="1014"/>
      <c r="AK129" s="1015">
        <v>21050256</v>
      </c>
      <c r="AL129" s="1013"/>
      <c r="AM129" s="1013"/>
      <c r="AN129" s="1013"/>
      <c r="AO129" s="1014"/>
      <c r="AP129" s="1130"/>
      <c r="AQ129" s="1131"/>
      <c r="AR129" s="1131"/>
      <c r="AS129" s="1131"/>
      <c r="AT129" s="1132"/>
      <c r="AU129" s="282"/>
      <c r="AV129" s="282"/>
      <c r="AW129" s="282"/>
      <c r="AX129" s="1121" t="s">
        <v>491</v>
      </c>
      <c r="AY129" s="1004"/>
      <c r="AZ129" s="1004"/>
      <c r="BA129" s="1004"/>
      <c r="BB129" s="1004"/>
      <c r="BC129" s="1004"/>
      <c r="BD129" s="1004"/>
      <c r="BE129" s="1005"/>
      <c r="BF129" s="1122" t="s">
        <v>129</v>
      </c>
      <c r="BG129" s="1123"/>
      <c r="BH129" s="1123"/>
      <c r="BI129" s="1123"/>
      <c r="BJ129" s="1123"/>
      <c r="BK129" s="1123"/>
      <c r="BL129" s="1124"/>
      <c r="BM129" s="1122">
        <v>17.399999999999999</v>
      </c>
      <c r="BN129" s="1123"/>
      <c r="BO129" s="1123"/>
      <c r="BP129" s="1123"/>
      <c r="BQ129" s="1123"/>
      <c r="BR129" s="1123"/>
      <c r="BS129" s="1124"/>
      <c r="BT129" s="1122">
        <v>30</v>
      </c>
      <c r="BU129" s="1125"/>
      <c r="BV129" s="1125"/>
      <c r="BW129" s="1125"/>
      <c r="BX129" s="1125"/>
      <c r="BY129" s="1125"/>
      <c r="BZ129" s="1126"/>
      <c r="CA129" s="283"/>
      <c r="CB129" s="283"/>
      <c r="CC129" s="283"/>
      <c r="CD129" s="283"/>
      <c r="CE129" s="283"/>
      <c r="CF129" s="283"/>
      <c r="CG129" s="283"/>
      <c r="CH129" s="283"/>
      <c r="CI129" s="283"/>
      <c r="CJ129" s="283"/>
      <c r="CK129" s="283"/>
      <c r="CL129" s="283"/>
      <c r="CM129" s="283"/>
      <c r="CN129" s="283"/>
      <c r="CO129" s="283"/>
      <c r="CP129" s="283"/>
      <c r="CQ129" s="283"/>
      <c r="CR129" s="283"/>
      <c r="CS129" s="283"/>
      <c r="CT129" s="283"/>
      <c r="CU129" s="283"/>
      <c r="CV129" s="283"/>
      <c r="CW129" s="283"/>
      <c r="CX129" s="283"/>
      <c r="CY129" s="283"/>
      <c r="CZ129" s="283"/>
      <c r="DA129" s="283"/>
      <c r="DB129" s="283"/>
      <c r="DC129" s="283"/>
      <c r="DD129" s="283"/>
      <c r="DE129" s="283"/>
      <c r="DF129" s="283"/>
      <c r="DG129" s="283"/>
      <c r="DH129" s="283"/>
      <c r="DI129" s="283"/>
      <c r="DJ129" s="283"/>
      <c r="DK129" s="283"/>
      <c r="DL129" s="283"/>
      <c r="DM129" s="283"/>
      <c r="DN129" s="283"/>
      <c r="DO129" s="283"/>
      <c r="DP129" s="251"/>
      <c r="DQ129" s="251"/>
      <c r="DR129" s="251"/>
      <c r="DS129" s="251"/>
      <c r="DT129" s="251"/>
      <c r="DU129" s="251"/>
      <c r="DV129" s="251"/>
      <c r="DW129" s="251"/>
      <c r="DX129" s="251"/>
      <c r="DY129" s="251"/>
      <c r="DZ129" s="255"/>
    </row>
    <row r="130" spans="1:131" s="244" customFormat="1" ht="26.25" customHeight="1" x14ac:dyDescent="0.15">
      <c r="A130" s="984" t="s">
        <v>492</v>
      </c>
      <c r="B130" s="985"/>
      <c r="C130" s="985"/>
      <c r="D130" s="985"/>
      <c r="E130" s="985"/>
      <c r="F130" s="985"/>
      <c r="G130" s="985"/>
      <c r="H130" s="985"/>
      <c r="I130" s="985"/>
      <c r="J130" s="985"/>
      <c r="K130" s="985"/>
      <c r="L130" s="985"/>
      <c r="M130" s="985"/>
      <c r="N130" s="985"/>
      <c r="O130" s="985"/>
      <c r="P130" s="985"/>
      <c r="Q130" s="985"/>
      <c r="R130" s="985"/>
      <c r="S130" s="985"/>
      <c r="T130" s="985"/>
      <c r="U130" s="985"/>
      <c r="V130" s="985"/>
      <c r="W130" s="1127" t="s">
        <v>493</v>
      </c>
      <c r="X130" s="1128"/>
      <c r="Y130" s="1128"/>
      <c r="Z130" s="1129"/>
      <c r="AA130" s="1012">
        <v>5725213</v>
      </c>
      <c r="AB130" s="1013"/>
      <c r="AC130" s="1013"/>
      <c r="AD130" s="1013"/>
      <c r="AE130" s="1014"/>
      <c r="AF130" s="1015">
        <v>5705782</v>
      </c>
      <c r="AG130" s="1013"/>
      <c r="AH130" s="1013"/>
      <c r="AI130" s="1013"/>
      <c r="AJ130" s="1014"/>
      <c r="AK130" s="1015">
        <v>5724569</v>
      </c>
      <c r="AL130" s="1013"/>
      <c r="AM130" s="1013"/>
      <c r="AN130" s="1013"/>
      <c r="AO130" s="1014"/>
      <c r="AP130" s="1130"/>
      <c r="AQ130" s="1131"/>
      <c r="AR130" s="1131"/>
      <c r="AS130" s="1131"/>
      <c r="AT130" s="1132"/>
      <c r="AU130" s="282"/>
      <c r="AV130" s="282"/>
      <c r="AW130" s="282"/>
      <c r="AX130" s="1121" t="s">
        <v>494</v>
      </c>
      <c r="AY130" s="1004"/>
      <c r="AZ130" s="1004"/>
      <c r="BA130" s="1004"/>
      <c r="BB130" s="1004"/>
      <c r="BC130" s="1004"/>
      <c r="BD130" s="1004"/>
      <c r="BE130" s="1005"/>
      <c r="BF130" s="1158">
        <v>3.7</v>
      </c>
      <c r="BG130" s="1159"/>
      <c r="BH130" s="1159"/>
      <c r="BI130" s="1159"/>
      <c r="BJ130" s="1159"/>
      <c r="BK130" s="1159"/>
      <c r="BL130" s="1160"/>
      <c r="BM130" s="1158">
        <v>25</v>
      </c>
      <c r="BN130" s="1159"/>
      <c r="BO130" s="1159"/>
      <c r="BP130" s="1159"/>
      <c r="BQ130" s="1159"/>
      <c r="BR130" s="1159"/>
      <c r="BS130" s="1160"/>
      <c r="BT130" s="1158">
        <v>35</v>
      </c>
      <c r="BU130" s="1161"/>
      <c r="BV130" s="1161"/>
      <c r="BW130" s="1161"/>
      <c r="BX130" s="1161"/>
      <c r="BY130" s="1161"/>
      <c r="BZ130" s="1162"/>
      <c r="CA130" s="283"/>
      <c r="CB130" s="283"/>
      <c r="CC130" s="283"/>
      <c r="CD130" s="283"/>
      <c r="CE130" s="283"/>
      <c r="CF130" s="283"/>
      <c r="CG130" s="283"/>
      <c r="CH130" s="283"/>
      <c r="CI130" s="283"/>
      <c r="CJ130" s="283"/>
      <c r="CK130" s="283"/>
      <c r="CL130" s="283"/>
      <c r="CM130" s="283"/>
      <c r="CN130" s="283"/>
      <c r="CO130" s="283"/>
      <c r="CP130" s="283"/>
      <c r="CQ130" s="283"/>
      <c r="CR130" s="283"/>
      <c r="CS130" s="283"/>
      <c r="CT130" s="283"/>
      <c r="CU130" s="283"/>
      <c r="CV130" s="283"/>
      <c r="CW130" s="283"/>
      <c r="CX130" s="283"/>
      <c r="CY130" s="283"/>
      <c r="CZ130" s="283"/>
      <c r="DA130" s="283"/>
      <c r="DB130" s="283"/>
      <c r="DC130" s="283"/>
      <c r="DD130" s="283"/>
      <c r="DE130" s="283"/>
      <c r="DF130" s="283"/>
      <c r="DG130" s="283"/>
      <c r="DH130" s="283"/>
      <c r="DI130" s="283"/>
      <c r="DJ130" s="283"/>
      <c r="DK130" s="283"/>
      <c r="DL130" s="283"/>
      <c r="DM130" s="283"/>
      <c r="DN130" s="283"/>
      <c r="DO130" s="283"/>
      <c r="DP130" s="251"/>
      <c r="DQ130" s="251"/>
      <c r="DR130" s="251"/>
      <c r="DS130" s="251"/>
      <c r="DT130" s="251"/>
      <c r="DU130" s="251"/>
      <c r="DV130" s="251"/>
      <c r="DW130" s="251"/>
      <c r="DX130" s="251"/>
      <c r="DY130" s="251"/>
      <c r="DZ130" s="255"/>
    </row>
    <row r="131" spans="1:131" s="244" customFormat="1" ht="26.25" customHeight="1" thickBot="1" x14ac:dyDescent="0.2">
      <c r="A131" s="1163"/>
      <c r="B131" s="1164"/>
      <c r="C131" s="1164"/>
      <c r="D131" s="1164"/>
      <c r="E131" s="1164"/>
      <c r="F131" s="1164"/>
      <c r="G131" s="1164"/>
      <c r="H131" s="1164"/>
      <c r="I131" s="1164"/>
      <c r="J131" s="1164"/>
      <c r="K131" s="1164"/>
      <c r="L131" s="1164"/>
      <c r="M131" s="1164"/>
      <c r="N131" s="1164"/>
      <c r="O131" s="1164"/>
      <c r="P131" s="1164"/>
      <c r="Q131" s="1164"/>
      <c r="R131" s="1164"/>
      <c r="S131" s="1164"/>
      <c r="T131" s="1164"/>
      <c r="U131" s="1164"/>
      <c r="V131" s="1164"/>
      <c r="W131" s="1165" t="s">
        <v>495</v>
      </c>
      <c r="X131" s="1166"/>
      <c r="Y131" s="1166"/>
      <c r="Z131" s="1167"/>
      <c r="AA131" s="1059">
        <v>16040729</v>
      </c>
      <c r="AB131" s="1038"/>
      <c r="AC131" s="1038"/>
      <c r="AD131" s="1038"/>
      <c r="AE131" s="1039"/>
      <c r="AF131" s="1037">
        <v>15602911</v>
      </c>
      <c r="AG131" s="1038"/>
      <c r="AH131" s="1038"/>
      <c r="AI131" s="1038"/>
      <c r="AJ131" s="1039"/>
      <c r="AK131" s="1037">
        <v>15325687</v>
      </c>
      <c r="AL131" s="1038"/>
      <c r="AM131" s="1038"/>
      <c r="AN131" s="1038"/>
      <c r="AO131" s="1039"/>
      <c r="AP131" s="1168"/>
      <c r="AQ131" s="1169"/>
      <c r="AR131" s="1169"/>
      <c r="AS131" s="1169"/>
      <c r="AT131" s="1170"/>
      <c r="AU131" s="282"/>
      <c r="AV131" s="282"/>
      <c r="AW131" s="282"/>
      <c r="AX131" s="1140" t="s">
        <v>496</v>
      </c>
      <c r="AY131" s="1091"/>
      <c r="AZ131" s="1091"/>
      <c r="BA131" s="1091"/>
      <c r="BB131" s="1091"/>
      <c r="BC131" s="1091"/>
      <c r="BD131" s="1091"/>
      <c r="BE131" s="1092"/>
      <c r="BF131" s="1141" t="s">
        <v>129</v>
      </c>
      <c r="BG131" s="1142"/>
      <c r="BH131" s="1142"/>
      <c r="BI131" s="1142"/>
      <c r="BJ131" s="1142"/>
      <c r="BK131" s="1142"/>
      <c r="BL131" s="1143"/>
      <c r="BM131" s="1141">
        <v>350</v>
      </c>
      <c r="BN131" s="1142"/>
      <c r="BO131" s="1142"/>
      <c r="BP131" s="1142"/>
      <c r="BQ131" s="1142"/>
      <c r="BR131" s="1142"/>
      <c r="BS131" s="1143"/>
      <c r="BT131" s="1144"/>
      <c r="BU131" s="1145"/>
      <c r="BV131" s="1145"/>
      <c r="BW131" s="1145"/>
      <c r="BX131" s="1145"/>
      <c r="BY131" s="1145"/>
      <c r="BZ131" s="1146"/>
      <c r="CA131" s="283"/>
      <c r="CB131" s="283"/>
      <c r="CC131" s="283"/>
      <c r="CD131" s="283"/>
      <c r="CE131" s="283"/>
      <c r="CF131" s="283"/>
      <c r="CG131" s="283"/>
      <c r="CH131" s="283"/>
      <c r="CI131" s="283"/>
      <c r="CJ131" s="283"/>
      <c r="CK131" s="283"/>
      <c r="CL131" s="283"/>
      <c r="CM131" s="283"/>
      <c r="CN131" s="283"/>
      <c r="CO131" s="283"/>
      <c r="CP131" s="283"/>
      <c r="CQ131" s="283"/>
      <c r="CR131" s="283"/>
      <c r="CS131" s="283"/>
      <c r="CT131" s="283"/>
      <c r="CU131" s="283"/>
      <c r="CV131" s="283"/>
      <c r="CW131" s="283"/>
      <c r="CX131" s="283"/>
      <c r="CY131" s="283"/>
      <c r="CZ131" s="283"/>
      <c r="DA131" s="283"/>
      <c r="DB131" s="283"/>
      <c r="DC131" s="283"/>
      <c r="DD131" s="283"/>
      <c r="DE131" s="283"/>
      <c r="DF131" s="283"/>
      <c r="DG131" s="283"/>
      <c r="DH131" s="283"/>
      <c r="DI131" s="283"/>
      <c r="DJ131" s="283"/>
      <c r="DK131" s="283"/>
      <c r="DL131" s="283"/>
      <c r="DM131" s="283"/>
      <c r="DN131" s="283"/>
      <c r="DO131" s="283"/>
      <c r="DP131" s="251"/>
      <c r="DQ131" s="251"/>
      <c r="DR131" s="251"/>
      <c r="DS131" s="251"/>
      <c r="DT131" s="251"/>
      <c r="DU131" s="251"/>
      <c r="DV131" s="251"/>
      <c r="DW131" s="251"/>
      <c r="DX131" s="251"/>
      <c r="DY131" s="251"/>
      <c r="DZ131" s="255"/>
    </row>
    <row r="132" spans="1:131" s="244" customFormat="1" ht="26.25" customHeight="1" x14ac:dyDescent="0.15">
      <c r="A132" s="1147" t="s">
        <v>497</v>
      </c>
      <c r="B132" s="1148"/>
      <c r="C132" s="1148"/>
      <c r="D132" s="1148"/>
      <c r="E132" s="1148"/>
      <c r="F132" s="1148"/>
      <c r="G132" s="1148"/>
      <c r="H132" s="1148"/>
      <c r="I132" s="1148"/>
      <c r="J132" s="1148"/>
      <c r="K132" s="1148"/>
      <c r="L132" s="1148"/>
      <c r="M132" s="1148"/>
      <c r="N132" s="1148"/>
      <c r="O132" s="1148"/>
      <c r="P132" s="1148"/>
      <c r="Q132" s="1148"/>
      <c r="R132" s="1148"/>
      <c r="S132" s="1148"/>
      <c r="T132" s="1148"/>
      <c r="U132" s="1148"/>
      <c r="V132" s="1151" t="s">
        <v>498</v>
      </c>
      <c r="W132" s="1151"/>
      <c r="X132" s="1151"/>
      <c r="Y132" s="1151"/>
      <c r="Z132" s="1152"/>
      <c r="AA132" s="1153">
        <v>3.106828873</v>
      </c>
      <c r="AB132" s="1154"/>
      <c r="AC132" s="1154"/>
      <c r="AD132" s="1154"/>
      <c r="AE132" s="1155"/>
      <c r="AF132" s="1156">
        <v>3.9781644100000002</v>
      </c>
      <c r="AG132" s="1154"/>
      <c r="AH132" s="1154"/>
      <c r="AI132" s="1154"/>
      <c r="AJ132" s="1155"/>
      <c r="AK132" s="1156">
        <v>4.0289536290000001</v>
      </c>
      <c r="AL132" s="1154"/>
      <c r="AM132" s="1154"/>
      <c r="AN132" s="1154"/>
      <c r="AO132" s="1155"/>
      <c r="AP132" s="1053"/>
      <c r="AQ132" s="1054"/>
      <c r="AR132" s="1054"/>
      <c r="AS132" s="1054"/>
      <c r="AT132" s="1157"/>
      <c r="AU132" s="284"/>
      <c r="AV132" s="285"/>
      <c r="AW132" s="285"/>
      <c r="AX132" s="251"/>
      <c r="AY132" s="251"/>
      <c r="AZ132" s="251"/>
      <c r="BA132" s="251"/>
      <c r="BB132" s="251"/>
      <c r="BC132" s="251"/>
      <c r="BD132" s="251"/>
      <c r="BE132" s="251"/>
      <c r="BF132" s="251"/>
      <c r="BG132" s="251"/>
      <c r="BH132" s="251"/>
      <c r="BI132" s="251"/>
      <c r="BJ132" s="251"/>
      <c r="BK132" s="251"/>
      <c r="BL132" s="251"/>
      <c r="BM132" s="251"/>
      <c r="BN132" s="251"/>
      <c r="BO132" s="251"/>
      <c r="BP132" s="251"/>
      <c r="BQ132" s="251"/>
      <c r="BR132" s="251"/>
      <c r="BS132" s="252"/>
      <c r="BT132" s="251"/>
      <c r="BU132" s="251"/>
      <c r="BV132" s="251"/>
      <c r="BW132" s="251"/>
      <c r="BX132" s="251"/>
      <c r="BY132" s="251"/>
      <c r="BZ132" s="251"/>
      <c r="CA132" s="283"/>
      <c r="CB132" s="283"/>
      <c r="CC132" s="283"/>
      <c r="CD132" s="283"/>
      <c r="CE132" s="283"/>
      <c r="CF132" s="283"/>
      <c r="CG132" s="283"/>
      <c r="CH132" s="283"/>
      <c r="CI132" s="283"/>
      <c r="CJ132" s="283"/>
      <c r="CK132" s="283"/>
      <c r="CL132" s="283"/>
      <c r="CM132" s="283"/>
      <c r="CN132" s="283"/>
      <c r="CO132" s="283"/>
      <c r="CP132" s="283"/>
      <c r="CQ132" s="283"/>
      <c r="CR132" s="283"/>
      <c r="CS132" s="283"/>
      <c r="CT132" s="283"/>
      <c r="CU132" s="283"/>
      <c r="CV132" s="283"/>
      <c r="CW132" s="283"/>
      <c r="CX132" s="283"/>
      <c r="CY132" s="283"/>
      <c r="CZ132" s="283"/>
      <c r="DA132" s="283"/>
      <c r="DB132" s="283"/>
      <c r="DC132" s="283"/>
      <c r="DD132" s="283"/>
      <c r="DE132" s="283"/>
      <c r="DF132" s="283"/>
      <c r="DG132" s="283"/>
      <c r="DH132" s="283"/>
      <c r="DI132" s="283"/>
      <c r="DJ132" s="283"/>
      <c r="DK132" s="283"/>
      <c r="DL132" s="283"/>
      <c r="DM132" s="283"/>
      <c r="DN132" s="283"/>
      <c r="DO132" s="283"/>
      <c r="DP132" s="255"/>
      <c r="DQ132" s="255"/>
      <c r="DR132" s="255"/>
      <c r="DS132" s="255"/>
      <c r="DT132" s="255"/>
      <c r="DU132" s="255"/>
      <c r="DV132" s="255"/>
      <c r="DW132" s="255"/>
      <c r="DX132" s="255"/>
      <c r="DY132" s="255"/>
      <c r="DZ132" s="255"/>
    </row>
    <row r="133" spans="1:131" s="244" customFormat="1" ht="26.25" customHeight="1" thickBot="1" x14ac:dyDescent="0.2">
      <c r="A133" s="1149"/>
      <c r="B133" s="1150"/>
      <c r="C133" s="1150"/>
      <c r="D133" s="1150"/>
      <c r="E133" s="1150"/>
      <c r="F133" s="1150"/>
      <c r="G133" s="1150"/>
      <c r="H133" s="1150"/>
      <c r="I133" s="1150"/>
      <c r="J133" s="1150"/>
      <c r="K133" s="1150"/>
      <c r="L133" s="1150"/>
      <c r="M133" s="1150"/>
      <c r="N133" s="1150"/>
      <c r="O133" s="1150"/>
      <c r="P133" s="1150"/>
      <c r="Q133" s="1150"/>
      <c r="R133" s="1150"/>
      <c r="S133" s="1150"/>
      <c r="T133" s="1150"/>
      <c r="U133" s="1150"/>
      <c r="V133" s="1134" t="s">
        <v>499</v>
      </c>
      <c r="W133" s="1134"/>
      <c r="X133" s="1134"/>
      <c r="Y133" s="1134"/>
      <c r="Z133" s="1135"/>
      <c r="AA133" s="1136">
        <v>4.7</v>
      </c>
      <c r="AB133" s="1137"/>
      <c r="AC133" s="1137"/>
      <c r="AD133" s="1137"/>
      <c r="AE133" s="1138"/>
      <c r="AF133" s="1136">
        <v>3.9</v>
      </c>
      <c r="AG133" s="1137"/>
      <c r="AH133" s="1137"/>
      <c r="AI133" s="1137"/>
      <c r="AJ133" s="1138"/>
      <c r="AK133" s="1136">
        <v>3.7</v>
      </c>
      <c r="AL133" s="1137"/>
      <c r="AM133" s="1137"/>
      <c r="AN133" s="1137"/>
      <c r="AO133" s="1138"/>
      <c r="AP133" s="1083"/>
      <c r="AQ133" s="1084"/>
      <c r="AR133" s="1084"/>
      <c r="AS133" s="1084"/>
      <c r="AT133" s="1139"/>
      <c r="AU133" s="285"/>
      <c r="AV133" s="285"/>
      <c r="AW133" s="285"/>
      <c r="AX133" s="285"/>
      <c r="AY133" s="285"/>
      <c r="AZ133" s="285"/>
      <c r="BA133" s="285"/>
      <c r="BB133" s="285"/>
      <c r="BC133" s="285"/>
      <c r="BD133" s="285"/>
      <c r="BE133" s="285"/>
      <c r="BF133" s="285"/>
      <c r="BG133" s="285"/>
      <c r="BH133" s="285"/>
      <c r="BI133" s="285"/>
      <c r="BJ133" s="285"/>
      <c r="BK133" s="285"/>
      <c r="BL133" s="285"/>
      <c r="BM133" s="285"/>
      <c r="BN133" s="283"/>
      <c r="BO133" s="283"/>
      <c r="BP133" s="283"/>
      <c r="BQ133" s="283"/>
      <c r="BR133" s="283"/>
      <c r="BS133" s="283"/>
      <c r="BT133" s="283"/>
      <c r="BU133" s="283"/>
      <c r="BV133" s="283"/>
      <c r="BW133" s="283"/>
      <c r="BX133" s="283"/>
      <c r="BY133" s="283"/>
      <c r="BZ133" s="283"/>
      <c r="CA133" s="283"/>
      <c r="CB133" s="283"/>
      <c r="CC133" s="283"/>
      <c r="CD133" s="283"/>
      <c r="CE133" s="283"/>
      <c r="CF133" s="283"/>
      <c r="CG133" s="283"/>
      <c r="CH133" s="283"/>
      <c r="CI133" s="283"/>
      <c r="CJ133" s="283"/>
      <c r="CK133" s="283"/>
      <c r="CL133" s="283"/>
      <c r="CM133" s="283"/>
      <c r="CN133" s="283"/>
      <c r="CO133" s="283"/>
      <c r="CP133" s="283"/>
      <c r="CQ133" s="283"/>
      <c r="CR133" s="283"/>
      <c r="CS133" s="283"/>
      <c r="CT133" s="283"/>
      <c r="CU133" s="283"/>
      <c r="CV133" s="283"/>
      <c r="CW133" s="283"/>
      <c r="CX133" s="283"/>
      <c r="CY133" s="283"/>
      <c r="CZ133" s="283"/>
      <c r="DA133" s="283"/>
      <c r="DB133" s="283"/>
      <c r="DC133" s="283"/>
      <c r="DD133" s="283"/>
      <c r="DE133" s="283"/>
      <c r="DF133" s="283"/>
      <c r="DG133" s="283"/>
      <c r="DH133" s="283"/>
      <c r="DI133" s="283"/>
      <c r="DJ133" s="283"/>
      <c r="DK133" s="283"/>
      <c r="DL133" s="283"/>
      <c r="DM133" s="283"/>
      <c r="DN133" s="283"/>
      <c r="DO133" s="283"/>
      <c r="DP133" s="255"/>
      <c r="DQ133" s="255"/>
      <c r="DR133" s="255"/>
      <c r="DS133" s="255"/>
      <c r="DT133" s="255"/>
      <c r="DU133" s="255"/>
      <c r="DV133" s="255"/>
      <c r="DW133" s="255"/>
      <c r="DX133" s="255"/>
      <c r="DY133" s="255"/>
      <c r="DZ133" s="255"/>
    </row>
    <row r="134" spans="1:131" s="245" customFormat="1" ht="11.25" customHeight="1" x14ac:dyDescent="0.15">
      <c r="A134" s="286"/>
      <c r="B134" s="286"/>
      <c r="C134" s="286"/>
      <c r="D134" s="286"/>
      <c r="E134" s="286"/>
      <c r="F134" s="286"/>
      <c r="G134" s="286"/>
      <c r="H134" s="286"/>
      <c r="I134" s="286"/>
      <c r="J134" s="286"/>
      <c r="K134" s="286"/>
      <c r="L134" s="286"/>
      <c r="M134" s="286"/>
      <c r="N134" s="286"/>
      <c r="O134" s="286"/>
      <c r="P134" s="286"/>
      <c r="Q134" s="286"/>
      <c r="R134" s="286"/>
      <c r="S134" s="286"/>
      <c r="T134" s="286"/>
      <c r="U134" s="286"/>
      <c r="V134" s="286"/>
      <c r="W134" s="286"/>
      <c r="X134" s="286"/>
      <c r="Y134" s="286"/>
      <c r="Z134" s="286"/>
      <c r="AA134" s="286"/>
      <c r="AB134" s="286"/>
      <c r="AC134" s="286"/>
      <c r="AD134" s="286"/>
      <c r="AE134" s="286"/>
      <c r="AF134" s="286"/>
      <c r="AG134" s="286"/>
      <c r="AH134" s="286"/>
      <c r="AI134" s="286"/>
      <c r="AJ134" s="286"/>
      <c r="AK134" s="286"/>
      <c r="AL134" s="286"/>
      <c r="AM134" s="286"/>
      <c r="AN134" s="286"/>
      <c r="AO134" s="286"/>
      <c r="AP134" s="286"/>
      <c r="AQ134" s="286"/>
      <c r="AR134" s="286"/>
      <c r="AS134" s="286"/>
      <c r="AT134" s="286"/>
      <c r="AU134" s="285"/>
      <c r="AV134" s="285"/>
      <c r="AW134" s="285"/>
      <c r="AX134" s="285"/>
      <c r="AY134" s="285"/>
      <c r="AZ134" s="285"/>
      <c r="BA134" s="285"/>
      <c r="BB134" s="285"/>
      <c r="BC134" s="285"/>
      <c r="BD134" s="285"/>
      <c r="BE134" s="285"/>
      <c r="BF134" s="285"/>
      <c r="BG134" s="285"/>
      <c r="BH134" s="285"/>
      <c r="BI134" s="285"/>
      <c r="BJ134" s="285"/>
      <c r="BK134" s="285"/>
      <c r="BL134" s="285"/>
      <c r="BM134" s="285"/>
      <c r="BN134" s="283"/>
      <c r="BO134" s="283"/>
      <c r="BP134" s="283"/>
      <c r="BQ134" s="283"/>
      <c r="BR134" s="283"/>
      <c r="BS134" s="283"/>
      <c r="BT134" s="283"/>
      <c r="BU134" s="283"/>
      <c r="BV134" s="283"/>
      <c r="BW134" s="283"/>
      <c r="BX134" s="283"/>
      <c r="BY134" s="283"/>
      <c r="BZ134" s="283"/>
      <c r="CA134" s="283"/>
      <c r="CB134" s="283"/>
      <c r="CC134" s="283"/>
      <c r="CD134" s="283"/>
      <c r="CE134" s="283"/>
      <c r="CF134" s="283"/>
      <c r="CG134" s="283"/>
      <c r="CH134" s="283"/>
      <c r="CI134" s="283"/>
      <c r="CJ134" s="283"/>
      <c r="CK134" s="283"/>
      <c r="CL134" s="283"/>
      <c r="CM134" s="283"/>
      <c r="CN134" s="283"/>
      <c r="CO134" s="283"/>
      <c r="CP134" s="283"/>
      <c r="CQ134" s="283"/>
      <c r="CR134" s="283"/>
      <c r="CS134" s="283"/>
      <c r="CT134" s="283"/>
      <c r="CU134" s="283"/>
      <c r="CV134" s="283"/>
      <c r="CW134" s="283"/>
      <c r="CX134" s="283"/>
      <c r="CY134" s="283"/>
      <c r="CZ134" s="283"/>
      <c r="DA134" s="283"/>
      <c r="DB134" s="283"/>
      <c r="DC134" s="283"/>
      <c r="DD134" s="283"/>
      <c r="DE134" s="283"/>
      <c r="DF134" s="283"/>
      <c r="DG134" s="283"/>
      <c r="DH134" s="283"/>
      <c r="DI134" s="283"/>
      <c r="DJ134" s="283"/>
      <c r="DK134" s="283"/>
      <c r="DL134" s="283"/>
      <c r="DM134" s="283"/>
      <c r="DN134" s="283"/>
      <c r="DO134" s="283"/>
      <c r="DP134" s="255"/>
      <c r="DQ134" s="255"/>
      <c r="DR134" s="255"/>
      <c r="DS134" s="255"/>
      <c r="DT134" s="255"/>
      <c r="DU134" s="255"/>
      <c r="DV134" s="255"/>
      <c r="DW134" s="255"/>
      <c r="DX134" s="255"/>
      <c r="DY134" s="255"/>
      <c r="DZ134" s="255"/>
      <c r="EA134" s="244"/>
    </row>
    <row r="135" spans="1:131" ht="14.25" hidden="1" x14ac:dyDescent="0.15">
      <c r="AU135" s="286"/>
      <c r="AV135" s="286"/>
      <c r="AW135" s="286"/>
      <c r="AX135" s="286"/>
      <c r="AY135" s="286"/>
      <c r="AZ135" s="286"/>
      <c r="BA135" s="286"/>
      <c r="BB135" s="286"/>
      <c r="BC135" s="286"/>
      <c r="BD135" s="286"/>
      <c r="BE135" s="286"/>
      <c r="BF135" s="286"/>
      <c r="BG135" s="286"/>
      <c r="BH135" s="286"/>
      <c r="BI135" s="286"/>
      <c r="BJ135" s="286"/>
      <c r="BK135" s="286"/>
      <c r="BL135" s="286"/>
      <c r="BM135" s="286"/>
      <c r="BN135" s="286"/>
      <c r="BO135" s="286"/>
      <c r="BP135" s="286"/>
      <c r="BQ135" s="286"/>
      <c r="BR135" s="286"/>
      <c r="BS135" s="286"/>
      <c r="BT135" s="286"/>
      <c r="BU135" s="286"/>
      <c r="BV135" s="286"/>
      <c r="BW135" s="286"/>
      <c r="BX135" s="286"/>
      <c r="BY135" s="286"/>
      <c r="BZ135" s="286"/>
      <c r="CA135" s="286"/>
      <c r="CB135" s="286"/>
      <c r="CC135" s="286"/>
      <c r="CD135" s="286"/>
      <c r="CE135" s="286"/>
      <c r="CF135" s="286"/>
      <c r="CG135" s="286"/>
      <c r="CH135" s="286"/>
      <c r="CI135" s="286"/>
      <c r="CJ135" s="286"/>
      <c r="CK135" s="286"/>
      <c r="CL135" s="286"/>
      <c r="CM135" s="286"/>
      <c r="CN135" s="286"/>
      <c r="CO135" s="286"/>
      <c r="CP135" s="286"/>
      <c r="CQ135" s="286"/>
      <c r="CR135" s="286"/>
      <c r="CS135" s="286"/>
      <c r="CT135" s="286"/>
      <c r="CU135" s="286"/>
      <c r="CV135" s="286"/>
      <c r="CW135" s="286"/>
      <c r="CX135" s="286"/>
      <c r="CY135" s="286"/>
      <c r="CZ135" s="286"/>
      <c r="DA135" s="286"/>
      <c r="DB135" s="286"/>
      <c r="DC135" s="286"/>
      <c r="DD135" s="286"/>
      <c r="DE135" s="286"/>
      <c r="DF135" s="286"/>
      <c r="DG135" s="286"/>
      <c r="DH135" s="286"/>
      <c r="DI135" s="286"/>
      <c r="DJ135" s="286"/>
      <c r="DK135" s="286"/>
      <c r="DL135" s="286"/>
      <c r="DM135" s="286"/>
      <c r="DN135" s="286"/>
      <c r="DO135" s="286"/>
      <c r="DP135" s="286"/>
      <c r="DQ135" s="286"/>
      <c r="DR135" s="286"/>
      <c r="DS135" s="286"/>
      <c r="DT135" s="286"/>
      <c r="DU135" s="286"/>
      <c r="DV135" s="286"/>
      <c r="DW135" s="286"/>
      <c r="DX135" s="286"/>
      <c r="DY135" s="286"/>
      <c r="DZ135" s="286"/>
    </row>
    <row r="136" spans="1:131" hidden="1" x14ac:dyDescent="0.15"/>
  </sheetData>
  <sheetProtection algorithmName="SHA-512" hashValue="Br933/ZUTQDyHHxK/s+irYwuFtDL/alAtfLa6XTR6/NwSWGadR5RgI5agw8E/DgEZqsCBN+UAm6HofNWO6oAyg==" saltValue="7tzp3em1zeJcqtKPKl4RU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G79:DK79"/>
    <mergeCell ref="DL79:DP79"/>
    <mergeCell ref="DQ79:DU79"/>
    <mergeCell ref="DV79:DZ79"/>
    <mergeCell ref="Q77:U77"/>
    <mergeCell ref="V77:Z77"/>
    <mergeCell ref="AA77:AE77"/>
    <mergeCell ref="AF77:AJ77"/>
    <mergeCell ref="AK77:AO77"/>
    <mergeCell ref="AP77:AT77"/>
    <mergeCell ref="B80:P80"/>
    <mergeCell ref="Q80:U80"/>
    <mergeCell ref="V80:Z80"/>
    <mergeCell ref="AA80:AE80"/>
    <mergeCell ref="AF80:AJ80"/>
    <mergeCell ref="AK80:AO80"/>
    <mergeCell ref="BS79:CG79"/>
    <mergeCell ref="CH79:CL79"/>
    <mergeCell ref="CM79:CQ79"/>
    <mergeCell ref="CR79:CV79"/>
    <mergeCell ref="CW79:DA79"/>
    <mergeCell ref="DB79:DF79"/>
    <mergeCell ref="B79:P79"/>
    <mergeCell ref="Q79:U79"/>
    <mergeCell ref="V79:Z79"/>
    <mergeCell ref="AA79:AE79"/>
    <mergeCell ref="AF79:AJ79"/>
    <mergeCell ref="AK79:AO79"/>
    <mergeCell ref="AP79:AT79"/>
    <mergeCell ref="AU79:AY79"/>
    <mergeCell ref="AZ79:BD79"/>
    <mergeCell ref="Q78:U78"/>
    <mergeCell ref="V78:Z78"/>
    <mergeCell ref="AA78:AE78"/>
    <mergeCell ref="AF78:AJ78"/>
    <mergeCell ref="AK78:AO78"/>
    <mergeCell ref="BS77:CG77"/>
    <mergeCell ref="CH77:CL77"/>
    <mergeCell ref="CM77:CQ77"/>
    <mergeCell ref="CR77:CV77"/>
    <mergeCell ref="CW77:DA77"/>
    <mergeCell ref="DB77:DF77"/>
    <mergeCell ref="AP80:AT80"/>
    <mergeCell ref="AU80:AY80"/>
    <mergeCell ref="AZ80:BD80"/>
    <mergeCell ref="BS80:CG80"/>
    <mergeCell ref="CH80:CL80"/>
    <mergeCell ref="CM80:CQ80"/>
    <mergeCell ref="AU77:AY77"/>
    <mergeCell ref="AZ77:BD77"/>
    <mergeCell ref="DV78:DZ78"/>
    <mergeCell ref="AP76:AT76"/>
    <mergeCell ref="AU76:AY76"/>
    <mergeCell ref="AZ76:BD76"/>
    <mergeCell ref="BS76:CG76"/>
    <mergeCell ref="CH76:CL76"/>
    <mergeCell ref="CM76:CQ76"/>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Q75:U75"/>
    <mergeCell ref="V75:Z75"/>
    <mergeCell ref="AA75:AE75"/>
    <mergeCell ref="AF75:AJ75"/>
    <mergeCell ref="AK75:AO75"/>
    <mergeCell ref="AP75:AT75"/>
    <mergeCell ref="AU75:AY75"/>
    <mergeCell ref="AZ75:BD75"/>
    <mergeCell ref="DV76:DZ76"/>
    <mergeCell ref="CR76:CV76"/>
    <mergeCell ref="CW76:DA76"/>
    <mergeCell ref="DB76:DF76"/>
    <mergeCell ref="DG76:DK76"/>
    <mergeCell ref="DL76:DP76"/>
    <mergeCell ref="DQ76:DU76"/>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0:P70"/>
    <mergeCell ref="AP72:AT72"/>
    <mergeCell ref="AU72:AY72"/>
    <mergeCell ref="AZ72:BD72"/>
    <mergeCell ref="BS72:CG72"/>
    <mergeCell ref="CH72:CL72"/>
    <mergeCell ref="CM72:CQ72"/>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G68:DK68"/>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B67:DF67"/>
    <mergeCell ref="DG67:DK67"/>
    <mergeCell ref="DL67:DP67"/>
    <mergeCell ref="DQ67:DU67"/>
    <mergeCell ref="B68:P68"/>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CR66:CV66"/>
    <mergeCell ref="BS67:CG67"/>
    <mergeCell ref="CH67:CL67"/>
    <mergeCell ref="CM67:CQ67"/>
    <mergeCell ref="CR67:CV67"/>
    <mergeCell ref="AZ68:BD68"/>
    <mergeCell ref="BS68:CG68"/>
    <mergeCell ref="CH68:CL68"/>
    <mergeCell ref="CM68:CQ68"/>
    <mergeCell ref="Q68:U68"/>
    <mergeCell ref="V68:Z68"/>
    <mergeCell ref="AA68:AE68"/>
    <mergeCell ref="AF68:AJ68"/>
    <mergeCell ref="AK68:AO68"/>
    <mergeCell ref="CW67:DA67"/>
    <mergeCell ref="AP68:AT68"/>
    <mergeCell ref="AU68:AY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W17:DA17"/>
    <mergeCell ref="DB17:DF17"/>
    <mergeCell ref="DG17:DK17"/>
    <mergeCell ref="DV19:DZ19"/>
    <mergeCell ref="AA15:AE15"/>
    <mergeCell ref="AF15:AJ15"/>
    <mergeCell ref="AK15:AO15"/>
    <mergeCell ref="AP15:AT15"/>
    <mergeCell ref="CH14:CL14"/>
    <mergeCell ref="CM14:CQ14"/>
    <mergeCell ref="CW14:DA14"/>
    <mergeCell ref="DB14:DF14"/>
    <mergeCell ref="DG14:DK14"/>
    <mergeCell ref="DV16:DZ16"/>
    <mergeCell ref="AF14:AJ14"/>
    <mergeCell ref="AK14:AO14"/>
    <mergeCell ref="AP14:AT14"/>
    <mergeCell ref="AU14:AY14"/>
    <mergeCell ref="B17:P17"/>
    <mergeCell ref="Q17:U17"/>
    <mergeCell ref="V17:Z17"/>
    <mergeCell ref="AA17:AE17"/>
    <mergeCell ref="AF17:AJ17"/>
    <mergeCell ref="AK17:AO17"/>
    <mergeCell ref="AP17:AT17"/>
    <mergeCell ref="AU17:AY17"/>
    <mergeCell ref="CW16:DA16"/>
    <mergeCell ref="DB16:DF16"/>
    <mergeCell ref="DG16:DK16"/>
    <mergeCell ref="DL16:DP16"/>
    <mergeCell ref="DQ16:DU16"/>
    <mergeCell ref="AK16:AO16"/>
    <mergeCell ref="AP16:AT16"/>
    <mergeCell ref="AU16:AY16"/>
    <mergeCell ref="CH16:CL16"/>
    <mergeCell ref="CM16:CQ16"/>
    <mergeCell ref="DG11:DK11"/>
    <mergeCell ref="DV13:DZ13"/>
    <mergeCell ref="CW13:DA13"/>
    <mergeCell ref="DB13:DF13"/>
    <mergeCell ref="DG13:DK13"/>
    <mergeCell ref="DL13:DP13"/>
    <mergeCell ref="DQ13:DU13"/>
    <mergeCell ref="AK13:AO13"/>
    <mergeCell ref="AP13:AT13"/>
    <mergeCell ref="AU13:AY13"/>
    <mergeCell ref="CH13:CL13"/>
    <mergeCell ref="CM13:CQ13"/>
    <mergeCell ref="DB15:DF15"/>
    <mergeCell ref="DG15:DK15"/>
    <mergeCell ref="DL15:DP15"/>
    <mergeCell ref="DQ15:DU15"/>
    <mergeCell ref="DB12:DF12"/>
    <mergeCell ref="DG12:DK12"/>
    <mergeCell ref="DL12:DP12"/>
    <mergeCell ref="DQ12:DU12"/>
    <mergeCell ref="DV15:DZ15"/>
    <mergeCell ref="AU15:AY15"/>
    <mergeCell ref="CH15:CL15"/>
    <mergeCell ref="CM15:CQ15"/>
    <mergeCell ref="CW15:DA15"/>
    <mergeCell ref="DL14:DP14"/>
    <mergeCell ref="DQ14:DU14"/>
    <mergeCell ref="DV14:DZ14"/>
    <mergeCell ref="DG10:DK10"/>
    <mergeCell ref="DL10:DP10"/>
    <mergeCell ref="DQ10:DU10"/>
    <mergeCell ref="AK10:AO10"/>
    <mergeCell ref="AP10:AT10"/>
    <mergeCell ref="AU10:AY10"/>
    <mergeCell ref="CH10:CL10"/>
    <mergeCell ref="CM10:CQ10"/>
    <mergeCell ref="DV12:DZ12"/>
    <mergeCell ref="B13:P13"/>
    <mergeCell ref="Q13:U13"/>
    <mergeCell ref="V13:Z13"/>
    <mergeCell ref="AA13:AE13"/>
    <mergeCell ref="AF13:AJ13"/>
    <mergeCell ref="AU12:AY12"/>
    <mergeCell ref="CH12:CL12"/>
    <mergeCell ref="CM12:CQ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W11:DA11"/>
    <mergeCell ref="DB11:DF11"/>
    <mergeCell ref="DB9:DF9"/>
    <mergeCell ref="DG9:DK9"/>
    <mergeCell ref="DL9:DP9"/>
    <mergeCell ref="DQ9:DU9"/>
    <mergeCell ref="DV9:DZ9"/>
    <mergeCell ref="B10:P10"/>
    <mergeCell ref="Q10:U10"/>
    <mergeCell ref="V10:Z10"/>
    <mergeCell ref="AA10:AE10"/>
    <mergeCell ref="AF10:AJ10"/>
    <mergeCell ref="AU9:AY9"/>
    <mergeCell ref="CH9:CL9"/>
    <mergeCell ref="CM9:CQ9"/>
    <mergeCell ref="CW9:DA9"/>
    <mergeCell ref="DL8:DP8"/>
    <mergeCell ref="DQ8:DU8"/>
    <mergeCell ref="DV8:DZ8"/>
    <mergeCell ref="B9:P9"/>
    <mergeCell ref="Q9:U9"/>
    <mergeCell ref="V9:Z9"/>
    <mergeCell ref="AA9:AE9"/>
    <mergeCell ref="AF9:AJ9"/>
    <mergeCell ref="AK9:AO9"/>
    <mergeCell ref="AP9:AT9"/>
    <mergeCell ref="CH8:CL8"/>
    <mergeCell ref="CM8:CQ8"/>
    <mergeCell ref="CW8:DA8"/>
    <mergeCell ref="DB8:DF8"/>
    <mergeCell ref="DG8:DK8"/>
    <mergeCell ref="DV10:DZ10"/>
    <mergeCell ref="CW10:DA10"/>
    <mergeCell ref="DB10:DF10"/>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CW7:DA7"/>
    <mergeCell ref="DB7:DF7"/>
    <mergeCell ref="DG7:DK7"/>
    <mergeCell ref="DL7:DP7"/>
    <mergeCell ref="DQ7:DU7"/>
    <mergeCell ref="B76:P76"/>
    <mergeCell ref="B78:P78"/>
    <mergeCell ref="B77:P77"/>
    <mergeCell ref="BS8:CG8"/>
    <mergeCell ref="BS7:CG7"/>
    <mergeCell ref="BS9:CG9"/>
    <mergeCell ref="BS11:CG11"/>
    <mergeCell ref="BS10:CG10"/>
    <mergeCell ref="BS12:CG12"/>
    <mergeCell ref="BS14:CG14"/>
    <mergeCell ref="BS13:CG13"/>
    <mergeCell ref="BS15:CG15"/>
    <mergeCell ref="BS17:CG17"/>
    <mergeCell ref="BS16:CG16"/>
    <mergeCell ref="B8:P8"/>
    <mergeCell ref="Q8:U8"/>
    <mergeCell ref="V8:Z8"/>
    <mergeCell ref="AA8:AE8"/>
    <mergeCell ref="AF8:AJ8"/>
    <mergeCell ref="AK8:AO8"/>
    <mergeCell ref="AP8:AT8"/>
    <mergeCell ref="AU8:AY8"/>
    <mergeCell ref="B14:P14"/>
    <mergeCell ref="Q14:U14"/>
    <mergeCell ref="V14:Z14"/>
    <mergeCell ref="AA14:AE14"/>
    <mergeCell ref="AK7:AO7"/>
    <mergeCell ref="AP7:AT7"/>
    <mergeCell ref="AU7:AY7"/>
    <mergeCell ref="B11:P11"/>
    <mergeCell ref="Q11:U11"/>
    <mergeCell ref="V11:Z11"/>
    <mergeCell ref="CR7:CV7"/>
    <mergeCell ref="CR9:CV9"/>
    <mergeCell ref="CR8:CV8"/>
    <mergeCell ref="CR10:CV10"/>
    <mergeCell ref="CR12:CV12"/>
    <mergeCell ref="CR11:CV11"/>
    <mergeCell ref="CR13:CV13"/>
    <mergeCell ref="CR15:CV15"/>
    <mergeCell ref="CR14:CV14"/>
    <mergeCell ref="CR16:CV16"/>
    <mergeCell ref="CR17:CV17"/>
    <mergeCell ref="B69:P69"/>
    <mergeCell ref="B71:P71"/>
    <mergeCell ref="B72:P72"/>
    <mergeCell ref="B74:P74"/>
    <mergeCell ref="B73:P73"/>
    <mergeCell ref="B75:P75"/>
    <mergeCell ref="CH7:CL7"/>
    <mergeCell ref="CM7:CQ7"/>
    <mergeCell ref="AA11:AE11"/>
    <mergeCell ref="AF11:AJ11"/>
    <mergeCell ref="AK11:AO11"/>
    <mergeCell ref="AP11:AT11"/>
    <mergeCell ref="AU11:AY11"/>
    <mergeCell ref="B16:P16"/>
    <mergeCell ref="Q16:U16"/>
    <mergeCell ref="V16:Z16"/>
    <mergeCell ref="AA16:AE16"/>
    <mergeCell ref="AF16:AJ16"/>
    <mergeCell ref="B15:P15"/>
    <mergeCell ref="Q15:U15"/>
    <mergeCell ref="V15:Z15"/>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89" customWidth="1"/>
    <col min="121" max="121" width="0" style="288" hidden="1" customWidth="1"/>
    <col min="122" max="16384" width="9" style="288" hidden="1"/>
  </cols>
  <sheetData>
    <row r="1" spans="1:120" x14ac:dyDescent="0.15">
      <c r="A1" s="288"/>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8"/>
    </row>
    <row r="17" spans="119:120" x14ac:dyDescent="0.15">
      <c r="DP17" s="288"/>
    </row>
    <row r="18" spans="119:120" x14ac:dyDescent="0.15"/>
    <row r="19" spans="119:120" x14ac:dyDescent="0.15"/>
    <row r="20" spans="119:120" x14ac:dyDescent="0.15">
      <c r="DO20" s="288"/>
      <c r="DP20" s="288"/>
    </row>
    <row r="21" spans="119:120" x14ac:dyDescent="0.15">
      <c r="DP21" s="288"/>
    </row>
    <row r="22" spans="119:120" x14ac:dyDescent="0.15"/>
    <row r="23" spans="119:120" x14ac:dyDescent="0.15">
      <c r="DO23" s="288"/>
      <c r="DP23" s="288"/>
    </row>
    <row r="24" spans="119:120" x14ac:dyDescent="0.15">
      <c r="DP24" s="288"/>
    </row>
    <row r="25" spans="119:120" x14ac:dyDescent="0.15">
      <c r="DP25" s="288"/>
    </row>
    <row r="26" spans="119:120" x14ac:dyDescent="0.15">
      <c r="DO26" s="288"/>
      <c r="DP26" s="288"/>
    </row>
    <row r="27" spans="119:120" x14ac:dyDescent="0.15"/>
    <row r="28" spans="119:120" x14ac:dyDescent="0.15">
      <c r="DO28" s="288"/>
      <c r="DP28" s="288"/>
    </row>
    <row r="29" spans="119:120" x14ac:dyDescent="0.15">
      <c r="DP29" s="288"/>
    </row>
    <row r="30" spans="119:120" x14ac:dyDescent="0.15"/>
    <row r="31" spans="119:120" x14ac:dyDescent="0.15">
      <c r="DO31" s="288"/>
      <c r="DP31" s="288"/>
    </row>
    <row r="32" spans="119:120" x14ac:dyDescent="0.15"/>
    <row r="33" spans="98:120" x14ac:dyDescent="0.15">
      <c r="DO33" s="288"/>
      <c r="DP33" s="288"/>
    </row>
    <row r="34" spans="98:120" x14ac:dyDescent="0.15">
      <c r="DM34" s="288"/>
    </row>
    <row r="35" spans="98:120" x14ac:dyDescent="0.15">
      <c r="CT35" s="288"/>
      <c r="CU35" s="288"/>
      <c r="CV35" s="288"/>
      <c r="CY35" s="288"/>
      <c r="CZ35" s="288"/>
      <c r="DA35" s="288"/>
      <c r="DD35" s="288"/>
      <c r="DE35" s="288"/>
      <c r="DF35" s="288"/>
      <c r="DI35" s="288"/>
      <c r="DJ35" s="288"/>
      <c r="DK35" s="288"/>
      <c r="DM35" s="288"/>
      <c r="DN35" s="288"/>
      <c r="DO35" s="288"/>
      <c r="DP35" s="288"/>
    </row>
    <row r="36" spans="98:120" x14ac:dyDescent="0.15"/>
    <row r="37" spans="98:120" x14ac:dyDescent="0.15">
      <c r="CW37" s="288"/>
      <c r="DB37" s="288"/>
      <c r="DG37" s="288"/>
      <c r="DL37" s="288"/>
      <c r="DP37" s="288"/>
    </row>
    <row r="38" spans="98:120" x14ac:dyDescent="0.15">
      <c r="CT38" s="288"/>
      <c r="CU38" s="288"/>
      <c r="CV38" s="288"/>
      <c r="CW38" s="288"/>
      <c r="CY38" s="288"/>
      <c r="CZ38" s="288"/>
      <c r="DA38" s="288"/>
      <c r="DB38" s="288"/>
      <c r="DD38" s="288"/>
      <c r="DE38" s="288"/>
      <c r="DF38" s="288"/>
      <c r="DG38" s="288"/>
      <c r="DI38" s="288"/>
      <c r="DJ38" s="288"/>
      <c r="DK38" s="288"/>
      <c r="DL38" s="288"/>
      <c r="DN38" s="288"/>
      <c r="DO38" s="288"/>
      <c r="DP38" s="288"/>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8"/>
      <c r="DO49" s="288"/>
      <c r="DP49" s="288"/>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8"/>
      <c r="CS63" s="288"/>
      <c r="CX63" s="288"/>
      <c r="DC63" s="288"/>
      <c r="DH63" s="288"/>
    </row>
    <row r="64" spans="22:120" x14ac:dyDescent="0.15">
      <c r="V64" s="288"/>
    </row>
    <row r="65" spans="15:120" x14ac:dyDescent="0.15">
      <c r="X65" s="288"/>
      <c r="Z65" s="288"/>
      <c r="AA65" s="288"/>
      <c r="AB65" s="288"/>
      <c r="AC65" s="288"/>
      <c r="AD65" s="288"/>
      <c r="AE65" s="288"/>
      <c r="AF65" s="288"/>
      <c r="AG65" s="288"/>
      <c r="AH65" s="288"/>
      <c r="AI65" s="288"/>
      <c r="AJ65" s="288"/>
      <c r="AK65" s="288"/>
      <c r="AL65" s="288"/>
      <c r="AM65" s="288"/>
      <c r="AN65" s="288"/>
      <c r="AO65" s="288"/>
      <c r="AP65" s="288"/>
      <c r="AQ65" s="288"/>
      <c r="AR65" s="288"/>
      <c r="AS65" s="288"/>
      <c r="AT65" s="288"/>
      <c r="AU65" s="288"/>
      <c r="AV65" s="288"/>
      <c r="AW65" s="288"/>
      <c r="AX65" s="288"/>
      <c r="AY65" s="288"/>
      <c r="AZ65" s="288"/>
      <c r="BA65" s="288"/>
      <c r="BB65" s="288"/>
      <c r="BC65" s="288"/>
      <c r="BD65" s="288"/>
      <c r="BE65" s="288"/>
      <c r="BF65" s="288"/>
      <c r="BG65" s="288"/>
      <c r="BH65" s="288"/>
      <c r="BI65" s="288"/>
      <c r="BJ65" s="288"/>
      <c r="BK65" s="288"/>
      <c r="BL65" s="288"/>
      <c r="BM65" s="288"/>
      <c r="BN65" s="288"/>
      <c r="BO65" s="288"/>
      <c r="BP65" s="288"/>
      <c r="BQ65" s="288"/>
      <c r="BR65" s="288"/>
      <c r="BS65" s="288"/>
      <c r="BT65" s="288"/>
      <c r="BU65" s="288"/>
      <c r="BV65" s="288"/>
      <c r="BW65" s="288"/>
      <c r="BX65" s="288"/>
      <c r="BY65" s="288"/>
      <c r="BZ65" s="288"/>
      <c r="CA65" s="288"/>
      <c r="CB65" s="288"/>
      <c r="CC65" s="288"/>
      <c r="CD65" s="288"/>
      <c r="CE65" s="288"/>
      <c r="CF65" s="288"/>
      <c r="CG65" s="288"/>
      <c r="CH65" s="288"/>
      <c r="CI65" s="288"/>
      <c r="CJ65" s="288"/>
      <c r="CK65" s="288"/>
      <c r="CL65" s="288"/>
      <c r="CM65" s="288"/>
      <c r="CN65" s="288"/>
      <c r="CO65" s="288"/>
      <c r="CP65" s="288"/>
      <c r="CQ65" s="288"/>
      <c r="CR65" s="288"/>
      <c r="CU65" s="288"/>
      <c r="CZ65" s="288"/>
      <c r="DE65" s="288"/>
      <c r="DJ65" s="288"/>
    </row>
    <row r="66" spans="15:120" x14ac:dyDescent="0.15">
      <c r="Q66" s="288"/>
      <c r="S66" s="288"/>
      <c r="U66" s="288"/>
      <c r="DM66" s="288"/>
    </row>
    <row r="67" spans="15:120" x14ac:dyDescent="0.15">
      <c r="O67" s="288"/>
      <c r="P67" s="288"/>
      <c r="R67" s="288"/>
      <c r="T67" s="288"/>
      <c r="Y67" s="288"/>
      <c r="CT67" s="288"/>
      <c r="CV67" s="288"/>
      <c r="CW67" s="288"/>
      <c r="CY67" s="288"/>
      <c r="DA67" s="288"/>
      <c r="DB67" s="288"/>
      <c r="DD67" s="288"/>
      <c r="DF67" s="288"/>
      <c r="DG67" s="288"/>
      <c r="DI67" s="288"/>
      <c r="DK67" s="288"/>
      <c r="DL67" s="288"/>
      <c r="DN67" s="288"/>
      <c r="DO67" s="288"/>
      <c r="DP67" s="288"/>
    </row>
    <row r="68" spans="15:120" x14ac:dyDescent="0.15"/>
    <row r="69" spans="15:120" x14ac:dyDescent="0.15"/>
    <row r="70" spans="15:120" x14ac:dyDescent="0.15"/>
    <row r="71" spans="15:120" x14ac:dyDescent="0.15"/>
    <row r="72" spans="15:120" x14ac:dyDescent="0.15">
      <c r="DP72" s="288"/>
    </row>
    <row r="73" spans="15:120" x14ac:dyDescent="0.15">
      <c r="DP73" s="288"/>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8"/>
      <c r="CX96" s="288"/>
      <c r="DC96" s="288"/>
      <c r="DH96" s="288"/>
    </row>
    <row r="97" spans="24:120" x14ac:dyDescent="0.15">
      <c r="CS97" s="288"/>
      <c r="CX97" s="288"/>
      <c r="DC97" s="288"/>
      <c r="DH97" s="288"/>
      <c r="DP97" s="289" t="s">
        <v>500</v>
      </c>
    </row>
    <row r="98" spans="24:120" hidden="1" x14ac:dyDescent="0.15">
      <c r="CS98" s="288"/>
      <c r="CX98" s="288"/>
      <c r="DC98" s="288"/>
      <c r="DH98" s="288"/>
    </row>
    <row r="99" spans="24:120" hidden="1" x14ac:dyDescent="0.15">
      <c r="CS99" s="288"/>
      <c r="CX99" s="288"/>
      <c r="DC99" s="288"/>
      <c r="DH99" s="288"/>
    </row>
    <row r="100" spans="24:120" hidden="1" x14ac:dyDescent="0.15"/>
    <row r="101" spans="24:120" ht="12" hidden="1" customHeight="1" x14ac:dyDescent="0.15">
      <c r="X101" s="288"/>
      <c r="Y101" s="288"/>
      <c r="Z101" s="288"/>
      <c r="AA101" s="288"/>
      <c r="AB101" s="288"/>
      <c r="AC101" s="288"/>
      <c r="AD101" s="288"/>
      <c r="AE101" s="288"/>
      <c r="AF101" s="288"/>
      <c r="AG101" s="288"/>
      <c r="AH101" s="288"/>
      <c r="AI101" s="288"/>
      <c r="AJ101" s="288"/>
      <c r="AK101" s="288"/>
      <c r="AL101" s="288"/>
      <c r="AM101" s="288"/>
      <c r="AN101" s="288"/>
      <c r="AO101" s="288"/>
      <c r="AP101" s="288"/>
      <c r="AQ101" s="288"/>
      <c r="AR101" s="288"/>
      <c r="AS101" s="288"/>
      <c r="AT101" s="288"/>
      <c r="AU101" s="288"/>
      <c r="AV101" s="288"/>
      <c r="AW101" s="288"/>
      <c r="AX101" s="288"/>
      <c r="AY101" s="288"/>
      <c r="AZ101" s="288"/>
      <c r="BA101" s="288"/>
      <c r="BB101" s="288"/>
      <c r="BC101" s="288"/>
      <c r="BD101" s="288"/>
      <c r="BE101" s="288"/>
      <c r="BF101" s="288"/>
      <c r="BG101" s="288"/>
      <c r="BH101" s="288"/>
      <c r="BI101" s="288"/>
      <c r="BJ101" s="288"/>
      <c r="BK101" s="288"/>
      <c r="BL101" s="288"/>
      <c r="BM101" s="288"/>
      <c r="BN101" s="288"/>
      <c r="BO101" s="288"/>
      <c r="BP101" s="288"/>
      <c r="BQ101" s="288"/>
      <c r="BR101" s="288"/>
      <c r="BS101" s="288"/>
      <c r="BT101" s="288"/>
      <c r="BU101" s="288"/>
      <c r="BV101" s="288"/>
      <c r="BW101" s="288"/>
      <c r="BX101" s="288"/>
      <c r="BY101" s="288"/>
      <c r="BZ101" s="288"/>
      <c r="CA101" s="288"/>
      <c r="CB101" s="288"/>
      <c r="CC101" s="288"/>
      <c r="CD101" s="288"/>
      <c r="CE101" s="288"/>
      <c r="CF101" s="288"/>
      <c r="CG101" s="288"/>
      <c r="CH101" s="288"/>
      <c r="CI101" s="288"/>
      <c r="CJ101" s="288"/>
      <c r="CK101" s="288"/>
      <c r="CL101" s="288"/>
      <c r="CM101" s="288"/>
      <c r="CN101" s="288"/>
      <c r="CO101" s="288"/>
      <c r="CP101" s="288"/>
      <c r="CQ101" s="288"/>
      <c r="CR101" s="288"/>
      <c r="CU101" s="288"/>
      <c r="CZ101" s="288"/>
      <c r="DE101" s="288"/>
      <c r="DJ101" s="288"/>
    </row>
    <row r="102" spans="24:120" ht="1.5" hidden="1" customHeight="1" x14ac:dyDescent="0.15">
      <c r="CU102" s="288"/>
      <c r="CZ102" s="288"/>
      <c r="DE102" s="288"/>
      <c r="DJ102" s="288"/>
      <c r="DM102" s="288"/>
    </row>
    <row r="103" spans="24:120" hidden="1" x14ac:dyDescent="0.15">
      <c r="CT103" s="288"/>
      <c r="CV103" s="288"/>
      <c r="CW103" s="288"/>
      <c r="CY103" s="288"/>
      <c r="DA103" s="288"/>
      <c r="DB103" s="288"/>
      <c r="DD103" s="288"/>
      <c r="DF103" s="288"/>
      <c r="DG103" s="288"/>
      <c r="DI103" s="288"/>
      <c r="DK103" s="288"/>
      <c r="DL103" s="288"/>
      <c r="DM103" s="288"/>
      <c r="DN103" s="288"/>
      <c r="DO103" s="288"/>
      <c r="DP103" s="288"/>
    </row>
    <row r="104" spans="24:120" hidden="1" x14ac:dyDescent="0.15">
      <c r="CV104" s="288"/>
      <c r="CW104" s="288"/>
      <c r="DA104" s="288"/>
      <c r="DB104" s="288"/>
      <c r="DF104" s="288"/>
      <c r="DG104" s="288"/>
      <c r="DK104" s="288"/>
      <c r="DL104" s="288"/>
      <c r="DN104" s="288"/>
      <c r="DO104" s="288"/>
      <c r="DP104" s="288"/>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nmJ+Dk9iYZuhHAis9wZnhqLCm/wtRfdFqZX3N6BY+2+7RDnVmN/Im7uQqOIx2I89vr3y5cnuDaDBecxQZCbuIQ==" saltValue="n2MnW9aWq2EJlNdQlr1+Y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89" customWidth="1"/>
    <col min="117" max="16384" width="9" style="288" hidden="1"/>
  </cols>
  <sheetData>
    <row r="1" spans="2:116" x14ac:dyDescent="0.15">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row>
    <row r="2" spans="2:116" x14ac:dyDescent="0.15"/>
    <row r="3" spans="2:116" x14ac:dyDescent="0.15"/>
    <row r="4" spans="2:116" x14ac:dyDescent="0.15">
      <c r="R4" s="288"/>
      <c r="S4" s="288"/>
      <c r="T4" s="288"/>
      <c r="U4" s="288"/>
      <c r="V4" s="288"/>
      <c r="W4" s="288"/>
      <c r="X4" s="288"/>
      <c r="Y4" s="288"/>
      <c r="Z4" s="288"/>
      <c r="AA4" s="288"/>
      <c r="AB4" s="288"/>
      <c r="AC4" s="288"/>
      <c r="AD4" s="288"/>
      <c r="AE4" s="288"/>
      <c r="AF4" s="288"/>
      <c r="AG4" s="288"/>
      <c r="AH4" s="288"/>
      <c r="AI4" s="288"/>
      <c r="AJ4" s="288"/>
      <c r="AK4" s="288"/>
      <c r="AL4" s="288"/>
      <c r="AM4" s="288"/>
      <c r="AN4" s="288"/>
      <c r="AO4" s="288"/>
      <c r="AP4" s="288"/>
      <c r="AQ4" s="288"/>
      <c r="AR4" s="288"/>
      <c r="AS4" s="288"/>
      <c r="AT4" s="288"/>
      <c r="AU4" s="288"/>
      <c r="AV4" s="288"/>
      <c r="AW4" s="288"/>
      <c r="AX4" s="288"/>
      <c r="AY4" s="288"/>
      <c r="AZ4" s="288"/>
      <c r="BA4" s="288"/>
      <c r="BB4" s="288"/>
      <c r="BC4" s="288"/>
      <c r="BD4" s="288"/>
      <c r="BE4" s="288"/>
      <c r="BF4" s="288"/>
      <c r="BG4" s="288"/>
      <c r="BH4" s="288"/>
      <c r="BI4" s="288"/>
      <c r="BJ4" s="288"/>
      <c r="BK4" s="288"/>
      <c r="BL4" s="288"/>
      <c r="BM4" s="288"/>
      <c r="BN4" s="288"/>
      <c r="BO4" s="288"/>
      <c r="BP4" s="288"/>
      <c r="BQ4" s="288"/>
      <c r="BR4" s="288"/>
      <c r="BS4" s="288"/>
      <c r="BT4" s="288"/>
      <c r="BU4" s="288"/>
      <c r="BV4" s="288"/>
      <c r="BW4" s="288"/>
      <c r="BX4" s="288"/>
      <c r="BY4" s="288"/>
      <c r="BZ4" s="288"/>
      <c r="CA4" s="288"/>
      <c r="CB4" s="288"/>
      <c r="CC4" s="288"/>
      <c r="CD4" s="288"/>
      <c r="CE4" s="288"/>
      <c r="CF4" s="288"/>
      <c r="CG4" s="288"/>
      <c r="CH4" s="288"/>
      <c r="CI4" s="288"/>
      <c r="CJ4" s="288"/>
      <c r="CK4" s="288"/>
      <c r="CL4" s="288"/>
      <c r="CM4" s="288"/>
      <c r="CN4" s="288"/>
      <c r="CO4" s="288"/>
      <c r="CP4" s="288"/>
      <c r="CQ4" s="288"/>
      <c r="CR4" s="288"/>
      <c r="CS4" s="288"/>
      <c r="CT4" s="288"/>
      <c r="CU4" s="288"/>
      <c r="CV4" s="288"/>
      <c r="CW4" s="288"/>
      <c r="CX4" s="288"/>
      <c r="CY4" s="288"/>
      <c r="CZ4" s="288"/>
      <c r="DA4" s="288"/>
      <c r="DB4" s="288"/>
      <c r="DC4" s="288"/>
      <c r="DD4" s="288"/>
      <c r="DE4" s="288"/>
      <c r="DF4" s="288"/>
      <c r="DG4" s="288"/>
      <c r="DH4" s="288"/>
      <c r="DI4" s="288"/>
      <c r="DJ4" s="288"/>
      <c r="DK4" s="288"/>
      <c r="DL4" s="288"/>
    </row>
    <row r="5" spans="2:116" x14ac:dyDescent="0.15">
      <c r="R5" s="288"/>
      <c r="S5" s="288"/>
      <c r="T5" s="288"/>
      <c r="U5" s="288"/>
      <c r="V5" s="288"/>
      <c r="W5" s="288"/>
      <c r="X5" s="288"/>
      <c r="Y5" s="288"/>
      <c r="Z5" s="288"/>
      <c r="AA5" s="288"/>
      <c r="AB5" s="288"/>
      <c r="AC5" s="288"/>
      <c r="AD5" s="288"/>
      <c r="AE5" s="288"/>
      <c r="AF5" s="288"/>
      <c r="AG5" s="288"/>
      <c r="AH5" s="288"/>
      <c r="AI5" s="288"/>
      <c r="AJ5" s="288"/>
      <c r="AK5" s="288"/>
      <c r="AL5" s="288"/>
      <c r="AM5" s="288"/>
      <c r="AN5" s="288"/>
      <c r="AO5" s="288"/>
      <c r="AP5" s="288"/>
      <c r="AQ5" s="288"/>
      <c r="AR5" s="288"/>
      <c r="AS5" s="288"/>
      <c r="AT5" s="288"/>
      <c r="AU5" s="288"/>
      <c r="AV5" s="288"/>
      <c r="AW5" s="288"/>
      <c r="AX5" s="288"/>
      <c r="AY5" s="288"/>
      <c r="AZ5" s="288"/>
      <c r="BA5" s="288"/>
      <c r="BB5" s="288"/>
      <c r="BC5" s="288"/>
      <c r="BD5" s="288"/>
      <c r="BE5" s="288"/>
      <c r="BF5" s="288"/>
      <c r="BG5" s="288"/>
      <c r="BH5" s="288"/>
      <c r="BI5" s="288"/>
      <c r="BJ5" s="288"/>
      <c r="BK5" s="288"/>
      <c r="BL5" s="288"/>
      <c r="BM5" s="288"/>
      <c r="BN5" s="288"/>
      <c r="BO5" s="288"/>
      <c r="BP5" s="288"/>
      <c r="BQ5" s="288"/>
      <c r="BR5" s="288"/>
      <c r="BS5" s="288"/>
      <c r="BT5" s="288"/>
      <c r="BU5" s="288"/>
      <c r="BV5" s="288"/>
      <c r="BW5" s="288"/>
      <c r="BX5" s="288"/>
      <c r="BY5" s="288"/>
      <c r="BZ5" s="288"/>
      <c r="CA5" s="288"/>
      <c r="CB5" s="288"/>
      <c r="CC5" s="288"/>
      <c r="CD5" s="288"/>
      <c r="CE5" s="288"/>
      <c r="CF5" s="288"/>
      <c r="CG5" s="288"/>
      <c r="CH5" s="288"/>
      <c r="CI5" s="288"/>
      <c r="CJ5" s="288"/>
      <c r="CK5" s="288"/>
      <c r="CL5" s="288"/>
      <c r="CM5" s="288"/>
      <c r="CN5" s="288"/>
      <c r="CO5" s="288"/>
      <c r="CP5" s="288"/>
      <c r="CQ5" s="288"/>
      <c r="CR5" s="288"/>
      <c r="CS5" s="288"/>
      <c r="CT5" s="288"/>
      <c r="CU5" s="288"/>
      <c r="CV5" s="288"/>
      <c r="CW5" s="288"/>
      <c r="CX5" s="288"/>
      <c r="CY5" s="288"/>
      <c r="CZ5" s="288"/>
      <c r="DA5" s="288"/>
      <c r="DB5" s="288"/>
      <c r="DC5" s="288"/>
      <c r="DD5" s="288"/>
      <c r="DE5" s="288"/>
      <c r="DF5" s="288"/>
      <c r="DG5" s="288"/>
      <c r="DH5" s="288"/>
      <c r="DI5" s="288"/>
      <c r="DJ5" s="288"/>
      <c r="DK5" s="288"/>
      <c r="DL5" s="288"/>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288"/>
      <c r="AR18" s="288"/>
      <c r="AS18" s="288"/>
      <c r="AT18" s="288"/>
      <c r="AU18" s="288"/>
      <c r="AV18" s="288"/>
      <c r="AW18" s="288"/>
      <c r="AX18" s="288"/>
      <c r="AY18" s="288"/>
      <c r="AZ18" s="288"/>
      <c r="BA18" s="288"/>
      <c r="BB18" s="288"/>
      <c r="BC18" s="288"/>
      <c r="BD18" s="288"/>
      <c r="BE18" s="288"/>
      <c r="BF18" s="288"/>
      <c r="BG18" s="288"/>
      <c r="BH18" s="288"/>
      <c r="BI18" s="288"/>
      <c r="BJ18" s="288"/>
      <c r="BK18" s="288"/>
      <c r="BL18" s="288"/>
      <c r="BM18" s="288"/>
      <c r="BN18" s="288"/>
      <c r="BO18" s="288"/>
      <c r="BP18" s="288"/>
      <c r="BQ18" s="288"/>
      <c r="BR18" s="288"/>
      <c r="BS18" s="288"/>
      <c r="BT18" s="288"/>
      <c r="BU18" s="288"/>
      <c r="BV18" s="288"/>
      <c r="BW18" s="288"/>
      <c r="BX18" s="288"/>
      <c r="BY18" s="288"/>
      <c r="BZ18" s="288"/>
      <c r="CA18" s="288"/>
      <c r="CB18" s="288"/>
      <c r="CC18" s="288"/>
      <c r="CD18" s="288"/>
      <c r="CE18" s="288"/>
      <c r="CF18" s="288"/>
      <c r="CG18" s="288"/>
      <c r="CH18" s="288"/>
      <c r="CI18" s="288"/>
      <c r="CJ18" s="288"/>
      <c r="CK18" s="288"/>
      <c r="CL18" s="288"/>
      <c r="CM18" s="288"/>
      <c r="CN18" s="288"/>
      <c r="CO18" s="288"/>
      <c r="CP18" s="288"/>
      <c r="CQ18" s="288"/>
      <c r="CR18" s="288"/>
      <c r="CS18" s="288"/>
      <c r="CT18" s="288"/>
      <c r="CU18" s="288"/>
      <c r="CV18" s="288"/>
      <c r="CW18" s="288"/>
      <c r="CX18" s="288"/>
      <c r="CY18" s="288"/>
      <c r="CZ18" s="288"/>
      <c r="DA18" s="288"/>
      <c r="DB18" s="288"/>
      <c r="DC18" s="288"/>
      <c r="DD18" s="288"/>
      <c r="DE18" s="288"/>
      <c r="DF18" s="288"/>
      <c r="DG18" s="288"/>
      <c r="DH18" s="288"/>
      <c r="DI18" s="288"/>
      <c r="DJ18" s="288"/>
      <c r="DK18" s="288"/>
      <c r="DL18" s="288"/>
    </row>
    <row r="19" spans="9:116" x14ac:dyDescent="0.15"/>
    <row r="20" spans="9:116" x14ac:dyDescent="0.15"/>
    <row r="21" spans="9:116" x14ac:dyDescent="0.15">
      <c r="DL21" s="288"/>
    </row>
    <row r="22" spans="9:116" x14ac:dyDescent="0.15">
      <c r="DI22" s="288"/>
      <c r="DJ22" s="288"/>
      <c r="DK22" s="288"/>
      <c r="DL22" s="288"/>
    </row>
    <row r="23" spans="9:116" x14ac:dyDescent="0.15">
      <c r="CY23" s="288"/>
      <c r="CZ23" s="288"/>
      <c r="DA23" s="288"/>
      <c r="DB23" s="288"/>
      <c r="DC23" s="288"/>
      <c r="DD23" s="288"/>
      <c r="DE23" s="288"/>
      <c r="DF23" s="288"/>
      <c r="DG23" s="288"/>
      <c r="DH23" s="288"/>
      <c r="DI23" s="288"/>
      <c r="DJ23" s="288"/>
      <c r="DK23" s="288"/>
      <c r="DL23" s="288"/>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8"/>
      <c r="DA35" s="288"/>
      <c r="DB35" s="288"/>
      <c r="DC35" s="288"/>
      <c r="DD35" s="288"/>
      <c r="DE35" s="288"/>
      <c r="DF35" s="288"/>
      <c r="DG35" s="288"/>
      <c r="DH35" s="288"/>
      <c r="DI35" s="288"/>
      <c r="DJ35" s="288"/>
      <c r="DK35" s="288"/>
      <c r="DL35" s="288"/>
    </row>
    <row r="36" spans="15:116" x14ac:dyDescent="0.15"/>
    <row r="37" spans="15:116" x14ac:dyDescent="0.15">
      <c r="DL37" s="288"/>
    </row>
    <row r="38" spans="15:116" x14ac:dyDescent="0.15">
      <c r="DI38" s="288"/>
      <c r="DJ38" s="288"/>
      <c r="DK38" s="288"/>
      <c r="DL38" s="288"/>
    </row>
    <row r="39" spans="15:116" x14ac:dyDescent="0.15"/>
    <row r="40" spans="15:116" x14ac:dyDescent="0.15"/>
    <row r="41" spans="15:116" x14ac:dyDescent="0.15"/>
    <row r="42" spans="15:116" x14ac:dyDescent="0.15"/>
    <row r="43" spans="15:116" x14ac:dyDescent="0.15">
      <c r="O43" s="288"/>
      <c r="P43" s="288"/>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c r="BB43" s="288"/>
      <c r="BC43" s="288"/>
      <c r="BD43" s="288"/>
      <c r="BE43" s="288"/>
      <c r="BF43" s="288"/>
      <c r="BG43" s="288"/>
      <c r="BH43" s="288"/>
      <c r="BI43" s="288"/>
      <c r="BJ43" s="288"/>
      <c r="BK43" s="288"/>
      <c r="BL43" s="288"/>
      <c r="BM43" s="288"/>
      <c r="BN43" s="288"/>
      <c r="BO43" s="288"/>
      <c r="BP43" s="288"/>
      <c r="BQ43" s="288"/>
      <c r="BR43" s="288"/>
      <c r="BS43" s="288"/>
      <c r="BT43" s="288"/>
      <c r="BU43" s="288"/>
      <c r="BV43" s="288"/>
      <c r="BW43" s="288"/>
      <c r="BX43" s="288"/>
      <c r="BY43" s="288"/>
      <c r="BZ43" s="288"/>
      <c r="CA43" s="288"/>
      <c r="CB43" s="288"/>
      <c r="CC43" s="288"/>
      <c r="CD43" s="288"/>
      <c r="CE43" s="288"/>
      <c r="CF43" s="288"/>
      <c r="CG43" s="288"/>
      <c r="CH43" s="288"/>
      <c r="CI43" s="288"/>
      <c r="CJ43" s="288"/>
      <c r="CK43" s="288"/>
      <c r="CL43" s="288"/>
      <c r="CM43" s="288"/>
      <c r="CN43" s="288"/>
      <c r="CO43" s="288"/>
      <c r="CP43" s="288"/>
      <c r="CQ43" s="288"/>
      <c r="CR43" s="288"/>
      <c r="CS43" s="288"/>
      <c r="CT43" s="288"/>
      <c r="CU43" s="288"/>
      <c r="CV43" s="288"/>
      <c r="CW43" s="288"/>
      <c r="CX43" s="288"/>
      <c r="CY43" s="288"/>
      <c r="CZ43" s="288"/>
      <c r="DA43" s="288"/>
      <c r="DB43" s="288"/>
      <c r="DC43" s="288"/>
      <c r="DD43" s="288"/>
      <c r="DE43" s="288"/>
      <c r="DF43" s="288"/>
      <c r="DG43" s="288"/>
      <c r="DH43" s="288"/>
      <c r="DI43" s="288"/>
      <c r="DJ43" s="288"/>
      <c r="DK43" s="288"/>
      <c r="DL43" s="288"/>
    </row>
    <row r="44" spans="15:116" x14ac:dyDescent="0.15">
      <c r="DL44" s="288"/>
    </row>
    <row r="45" spans="15:116" x14ac:dyDescent="0.15"/>
    <row r="46" spans="15:116" x14ac:dyDescent="0.15">
      <c r="DA46" s="288"/>
      <c r="DB46" s="288"/>
      <c r="DC46" s="288"/>
      <c r="DD46" s="288"/>
      <c r="DE46" s="288"/>
      <c r="DF46" s="288"/>
      <c r="DG46" s="288"/>
      <c r="DH46" s="288"/>
      <c r="DI46" s="288"/>
      <c r="DJ46" s="288"/>
      <c r="DK46" s="288"/>
      <c r="DL46" s="288"/>
    </row>
    <row r="47" spans="15:116" x14ac:dyDescent="0.15"/>
    <row r="48" spans="15:116" x14ac:dyDescent="0.15"/>
    <row r="49" spans="104:116" x14ac:dyDescent="0.15"/>
    <row r="50" spans="104:116" x14ac:dyDescent="0.15">
      <c r="CZ50" s="288"/>
      <c r="DA50" s="288"/>
      <c r="DB50" s="288"/>
      <c r="DC50" s="288"/>
      <c r="DD50" s="288"/>
      <c r="DE50" s="288"/>
      <c r="DF50" s="288"/>
      <c r="DG50" s="288"/>
      <c r="DH50" s="288"/>
      <c r="DI50" s="288"/>
      <c r="DJ50" s="288"/>
      <c r="DK50" s="288"/>
      <c r="DL50" s="288"/>
    </row>
    <row r="51" spans="104:116" x14ac:dyDescent="0.15"/>
    <row r="52" spans="104:116" x14ac:dyDescent="0.15"/>
    <row r="53" spans="104:116" x14ac:dyDescent="0.15">
      <c r="DL53" s="288"/>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8"/>
      <c r="DD67" s="288"/>
      <c r="DE67" s="288"/>
      <c r="DF67" s="288"/>
      <c r="DG67" s="288"/>
      <c r="DH67" s="288"/>
      <c r="DI67" s="288"/>
      <c r="DJ67" s="288"/>
      <c r="DK67" s="288"/>
      <c r="DL67" s="288"/>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urfc6tBNqFjq+xFnpRkvhSOjbzqlkwRDK3fq9g33GkpgUvrXYj4F1A/tmRjZD35B7JsYnUEBR98a4Md7R/NPfA==" saltValue="GOzQ9J0bv24ccxJuUcfzX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0" customWidth="1"/>
    <col min="37" max="44" width="17" style="290" customWidth="1"/>
    <col min="45" max="45" width="6.125" style="297" customWidth="1"/>
    <col min="46" max="46" width="3" style="295" customWidth="1"/>
    <col min="47" max="47" width="19.125" style="290" hidden="1" customWidth="1"/>
    <col min="48" max="52" width="12.625" style="290" hidden="1" customWidth="1"/>
    <col min="53" max="16384" width="8.625" style="290" hidden="1"/>
  </cols>
  <sheetData>
    <row r="1" spans="1:46" x14ac:dyDescent="0.15">
      <c r="AS1" s="291"/>
      <c r="AT1" s="291"/>
    </row>
    <row r="2" spans="1:46" x14ac:dyDescent="0.15">
      <c r="AS2" s="291"/>
      <c r="AT2" s="291"/>
    </row>
    <row r="3" spans="1:46" x14ac:dyDescent="0.15">
      <c r="AS3" s="291"/>
      <c r="AT3" s="291"/>
    </row>
    <row r="4" spans="1:46" x14ac:dyDescent="0.15">
      <c r="AS4" s="291"/>
      <c r="AT4" s="291"/>
    </row>
    <row r="5" spans="1:46" ht="17.25" x14ac:dyDescent="0.15">
      <c r="A5" s="292" t="s">
        <v>501</v>
      </c>
      <c r="B5" s="293"/>
      <c r="C5" s="293"/>
      <c r="D5" s="293"/>
      <c r="E5" s="293"/>
      <c r="F5" s="293"/>
      <c r="G5" s="293"/>
      <c r="H5" s="293"/>
      <c r="I5" s="293"/>
      <c r="J5" s="293"/>
      <c r="K5" s="293"/>
      <c r="L5" s="293"/>
      <c r="M5" s="293"/>
      <c r="N5" s="293"/>
      <c r="O5" s="293"/>
      <c r="P5" s="293"/>
      <c r="Q5" s="293"/>
      <c r="R5" s="293"/>
      <c r="S5" s="293"/>
      <c r="T5" s="293"/>
      <c r="U5" s="293"/>
      <c r="V5" s="293"/>
      <c r="W5" s="293"/>
      <c r="X5" s="293"/>
      <c r="Y5" s="293"/>
      <c r="Z5" s="293"/>
      <c r="AA5" s="293"/>
      <c r="AB5" s="293"/>
      <c r="AC5" s="293"/>
      <c r="AD5" s="293"/>
      <c r="AE5" s="293"/>
      <c r="AF5" s="293"/>
      <c r="AG5" s="293"/>
      <c r="AH5" s="293"/>
      <c r="AI5" s="293"/>
      <c r="AJ5" s="293"/>
      <c r="AK5" s="293"/>
      <c r="AL5" s="293"/>
      <c r="AM5" s="293"/>
      <c r="AN5" s="293"/>
      <c r="AO5" s="293"/>
      <c r="AP5" s="293"/>
      <c r="AQ5" s="293"/>
      <c r="AR5" s="293"/>
      <c r="AS5" s="294"/>
    </row>
    <row r="6" spans="1:46" x14ac:dyDescent="0.15">
      <c r="A6" s="295"/>
      <c r="B6" s="291"/>
      <c r="C6" s="291"/>
      <c r="D6" s="291"/>
      <c r="E6" s="291"/>
      <c r="F6" s="291"/>
      <c r="G6" s="291"/>
      <c r="H6" s="291"/>
      <c r="I6" s="291"/>
      <c r="J6" s="291"/>
      <c r="K6" s="291"/>
      <c r="L6" s="291"/>
      <c r="M6" s="291"/>
      <c r="N6" s="291"/>
      <c r="O6" s="291"/>
      <c r="P6" s="291"/>
      <c r="Q6" s="291"/>
      <c r="R6" s="291"/>
      <c r="S6" s="291"/>
      <c r="T6" s="291"/>
      <c r="U6" s="291"/>
      <c r="V6" s="291"/>
      <c r="W6" s="291"/>
      <c r="X6" s="291"/>
      <c r="Y6" s="291"/>
      <c r="Z6" s="291"/>
      <c r="AA6" s="291"/>
      <c r="AB6" s="291"/>
      <c r="AC6" s="291"/>
      <c r="AD6" s="291"/>
      <c r="AE6" s="291"/>
      <c r="AF6" s="291"/>
      <c r="AG6" s="291"/>
      <c r="AH6" s="291"/>
      <c r="AI6" s="291"/>
      <c r="AJ6" s="291"/>
      <c r="AK6" s="296" t="s">
        <v>502</v>
      </c>
      <c r="AL6" s="296"/>
      <c r="AM6" s="296"/>
      <c r="AN6" s="296"/>
      <c r="AO6" s="291"/>
      <c r="AP6" s="291"/>
      <c r="AQ6" s="291"/>
      <c r="AR6" s="291"/>
    </row>
    <row r="7" spans="1:46" x14ac:dyDescent="0.15">
      <c r="A7" s="295"/>
      <c r="B7" s="291"/>
      <c r="C7" s="291"/>
      <c r="D7" s="291"/>
      <c r="E7" s="291"/>
      <c r="F7" s="291"/>
      <c r="G7" s="291"/>
      <c r="H7" s="291"/>
      <c r="I7" s="291"/>
      <c r="J7" s="291"/>
      <c r="K7" s="291"/>
      <c r="L7" s="291"/>
      <c r="M7" s="291"/>
      <c r="N7" s="291"/>
      <c r="O7" s="291"/>
      <c r="P7" s="291"/>
      <c r="Q7" s="291"/>
      <c r="R7" s="291"/>
      <c r="S7" s="291"/>
      <c r="T7" s="291"/>
      <c r="U7" s="291"/>
      <c r="V7" s="291"/>
      <c r="W7" s="291"/>
      <c r="X7" s="291"/>
      <c r="Y7" s="291"/>
      <c r="Z7" s="291"/>
      <c r="AA7" s="291"/>
      <c r="AB7" s="291"/>
      <c r="AC7" s="291"/>
      <c r="AD7" s="291"/>
      <c r="AE7" s="291"/>
      <c r="AF7" s="291"/>
      <c r="AG7" s="291"/>
      <c r="AH7" s="291"/>
      <c r="AI7" s="291"/>
      <c r="AJ7" s="291"/>
      <c r="AK7" s="298"/>
      <c r="AL7" s="299"/>
      <c r="AM7" s="299"/>
      <c r="AN7" s="300"/>
      <c r="AO7" s="1174" t="s">
        <v>503</v>
      </c>
      <c r="AP7" s="301"/>
      <c r="AQ7" s="302" t="s">
        <v>504</v>
      </c>
      <c r="AR7" s="303"/>
    </row>
    <row r="8" spans="1:46" x14ac:dyDescent="0.15">
      <c r="A8" s="295"/>
      <c r="B8" s="291"/>
      <c r="C8" s="291"/>
      <c r="D8" s="291"/>
      <c r="E8" s="291"/>
      <c r="F8" s="291"/>
      <c r="G8" s="291"/>
      <c r="H8" s="291"/>
      <c r="I8" s="291"/>
      <c r="J8" s="291"/>
      <c r="K8" s="291"/>
      <c r="L8" s="291"/>
      <c r="M8" s="291"/>
      <c r="N8" s="291"/>
      <c r="O8" s="291"/>
      <c r="P8" s="291"/>
      <c r="Q8" s="291"/>
      <c r="R8" s="291"/>
      <c r="S8" s="291"/>
      <c r="T8" s="291"/>
      <c r="U8" s="291"/>
      <c r="V8" s="291"/>
      <c r="W8" s="291"/>
      <c r="X8" s="291"/>
      <c r="Y8" s="291"/>
      <c r="Z8" s="291"/>
      <c r="AA8" s="291"/>
      <c r="AB8" s="291"/>
      <c r="AC8" s="291"/>
      <c r="AD8" s="291"/>
      <c r="AE8" s="291"/>
      <c r="AF8" s="291"/>
      <c r="AG8" s="291"/>
      <c r="AH8" s="291"/>
      <c r="AI8" s="291"/>
      <c r="AJ8" s="291"/>
      <c r="AK8" s="304"/>
      <c r="AL8" s="305"/>
      <c r="AM8" s="305"/>
      <c r="AN8" s="306"/>
      <c r="AO8" s="1175"/>
      <c r="AP8" s="307" t="s">
        <v>505</v>
      </c>
      <c r="AQ8" s="308" t="s">
        <v>506</v>
      </c>
      <c r="AR8" s="309" t="s">
        <v>507</v>
      </c>
    </row>
    <row r="9" spans="1:46" x14ac:dyDescent="0.15">
      <c r="A9" s="295"/>
      <c r="B9" s="291"/>
      <c r="C9" s="291"/>
      <c r="D9" s="291"/>
      <c r="E9" s="291"/>
      <c r="F9" s="291"/>
      <c r="G9" s="291"/>
      <c r="H9" s="291"/>
      <c r="I9" s="291"/>
      <c r="J9" s="291"/>
      <c r="K9" s="291"/>
      <c r="L9" s="291"/>
      <c r="M9" s="291"/>
      <c r="N9" s="291"/>
      <c r="O9" s="291"/>
      <c r="P9" s="291"/>
      <c r="Q9" s="291"/>
      <c r="R9" s="291"/>
      <c r="S9" s="291"/>
      <c r="T9" s="291"/>
      <c r="U9" s="291"/>
      <c r="V9" s="291"/>
      <c r="W9" s="291"/>
      <c r="X9" s="291"/>
      <c r="Y9" s="291"/>
      <c r="Z9" s="291"/>
      <c r="AA9" s="291"/>
      <c r="AB9" s="291"/>
      <c r="AC9" s="291"/>
      <c r="AD9" s="291"/>
      <c r="AE9" s="291"/>
      <c r="AF9" s="291"/>
      <c r="AG9" s="291"/>
      <c r="AH9" s="291"/>
      <c r="AI9" s="291"/>
      <c r="AJ9" s="291"/>
      <c r="AK9" s="1176" t="s">
        <v>508</v>
      </c>
      <c r="AL9" s="1177"/>
      <c r="AM9" s="1177"/>
      <c r="AN9" s="1178"/>
      <c r="AO9" s="310">
        <v>4261841</v>
      </c>
      <c r="AP9" s="310">
        <v>83474</v>
      </c>
      <c r="AQ9" s="311">
        <v>62647</v>
      </c>
      <c r="AR9" s="312">
        <v>33.200000000000003</v>
      </c>
    </row>
    <row r="10" spans="1:46" x14ac:dyDescent="0.15">
      <c r="A10" s="295"/>
      <c r="B10" s="291"/>
      <c r="C10" s="291"/>
      <c r="D10" s="291"/>
      <c r="E10" s="291"/>
      <c r="F10" s="291"/>
      <c r="G10" s="291"/>
      <c r="H10" s="291"/>
      <c r="I10" s="291"/>
      <c r="J10" s="291"/>
      <c r="K10" s="291"/>
      <c r="L10" s="291"/>
      <c r="M10" s="291"/>
      <c r="N10" s="291"/>
      <c r="O10" s="291"/>
      <c r="P10" s="291"/>
      <c r="Q10" s="291"/>
      <c r="R10" s="291"/>
      <c r="S10" s="291"/>
      <c r="T10" s="291"/>
      <c r="U10" s="291"/>
      <c r="V10" s="291"/>
      <c r="W10" s="291"/>
      <c r="X10" s="291"/>
      <c r="Y10" s="291"/>
      <c r="Z10" s="291"/>
      <c r="AA10" s="291"/>
      <c r="AB10" s="291"/>
      <c r="AC10" s="291"/>
      <c r="AD10" s="291"/>
      <c r="AE10" s="291"/>
      <c r="AF10" s="291"/>
      <c r="AG10" s="291"/>
      <c r="AH10" s="291"/>
      <c r="AI10" s="291"/>
      <c r="AJ10" s="291"/>
      <c r="AK10" s="1176" t="s">
        <v>509</v>
      </c>
      <c r="AL10" s="1177"/>
      <c r="AM10" s="1177"/>
      <c r="AN10" s="1178"/>
      <c r="AO10" s="313">
        <v>377453</v>
      </c>
      <c r="AP10" s="313">
        <v>7393</v>
      </c>
      <c r="AQ10" s="314">
        <v>5968</v>
      </c>
      <c r="AR10" s="315">
        <v>23.9</v>
      </c>
    </row>
    <row r="11" spans="1:46" ht="13.5" customHeight="1" x14ac:dyDescent="0.15">
      <c r="A11" s="295"/>
      <c r="B11" s="291"/>
      <c r="C11" s="291"/>
      <c r="D11" s="291"/>
      <c r="E11" s="291"/>
      <c r="F11" s="291"/>
      <c r="G11" s="291"/>
      <c r="H11" s="291"/>
      <c r="I11" s="291"/>
      <c r="J11" s="291"/>
      <c r="K11" s="291"/>
      <c r="L11" s="291"/>
      <c r="M11" s="291"/>
      <c r="N11" s="291"/>
      <c r="O11" s="291"/>
      <c r="P11" s="291"/>
      <c r="Q11" s="291"/>
      <c r="R11" s="291"/>
      <c r="S11" s="291"/>
      <c r="T11" s="291"/>
      <c r="U11" s="291"/>
      <c r="V11" s="291"/>
      <c r="W11" s="291"/>
      <c r="X11" s="291"/>
      <c r="Y11" s="291"/>
      <c r="Z11" s="291"/>
      <c r="AA11" s="291"/>
      <c r="AB11" s="291"/>
      <c r="AC11" s="291"/>
      <c r="AD11" s="291"/>
      <c r="AE11" s="291"/>
      <c r="AF11" s="291"/>
      <c r="AG11" s="291"/>
      <c r="AH11" s="291"/>
      <c r="AI11" s="291"/>
      <c r="AJ11" s="291"/>
      <c r="AK11" s="1176" t="s">
        <v>510</v>
      </c>
      <c r="AL11" s="1177"/>
      <c r="AM11" s="1177"/>
      <c r="AN11" s="1178"/>
      <c r="AO11" s="313">
        <v>732821</v>
      </c>
      <c r="AP11" s="313">
        <v>14353</v>
      </c>
      <c r="AQ11" s="314">
        <v>5863</v>
      </c>
      <c r="AR11" s="315">
        <v>144.80000000000001</v>
      </c>
    </row>
    <row r="12" spans="1:46" ht="13.5" customHeight="1" x14ac:dyDescent="0.15">
      <c r="A12" s="295"/>
      <c r="B12" s="291"/>
      <c r="C12" s="291"/>
      <c r="D12" s="291"/>
      <c r="E12" s="291"/>
      <c r="F12" s="291"/>
      <c r="G12" s="291"/>
      <c r="H12" s="291"/>
      <c r="I12" s="291"/>
      <c r="J12" s="291"/>
      <c r="K12" s="291"/>
      <c r="L12" s="291"/>
      <c r="M12" s="291"/>
      <c r="N12" s="291"/>
      <c r="O12" s="291"/>
      <c r="P12" s="291"/>
      <c r="Q12" s="291"/>
      <c r="R12" s="291"/>
      <c r="S12" s="291"/>
      <c r="T12" s="291"/>
      <c r="U12" s="291"/>
      <c r="V12" s="291"/>
      <c r="W12" s="291"/>
      <c r="X12" s="291"/>
      <c r="Y12" s="291"/>
      <c r="Z12" s="291"/>
      <c r="AA12" s="291"/>
      <c r="AB12" s="291"/>
      <c r="AC12" s="291"/>
      <c r="AD12" s="291"/>
      <c r="AE12" s="291"/>
      <c r="AF12" s="291"/>
      <c r="AG12" s="291"/>
      <c r="AH12" s="291"/>
      <c r="AI12" s="291"/>
      <c r="AJ12" s="291"/>
      <c r="AK12" s="1176" t="s">
        <v>511</v>
      </c>
      <c r="AL12" s="1177"/>
      <c r="AM12" s="1177"/>
      <c r="AN12" s="1178"/>
      <c r="AO12" s="313">
        <v>779828</v>
      </c>
      <c r="AP12" s="313">
        <v>15274</v>
      </c>
      <c r="AQ12" s="314">
        <v>1312</v>
      </c>
      <c r="AR12" s="315">
        <v>1064.2</v>
      </c>
    </row>
    <row r="13" spans="1:46" ht="13.5" customHeight="1" x14ac:dyDescent="0.15">
      <c r="A13" s="295"/>
      <c r="B13" s="291"/>
      <c r="C13" s="291"/>
      <c r="D13" s="291"/>
      <c r="E13" s="291"/>
      <c r="F13" s="291"/>
      <c r="G13" s="291"/>
      <c r="H13" s="291"/>
      <c r="I13" s="291"/>
      <c r="J13" s="291"/>
      <c r="K13" s="291"/>
      <c r="L13" s="291"/>
      <c r="M13" s="291"/>
      <c r="N13" s="291"/>
      <c r="O13" s="291"/>
      <c r="P13" s="291"/>
      <c r="Q13" s="291"/>
      <c r="R13" s="291"/>
      <c r="S13" s="291"/>
      <c r="T13" s="291"/>
      <c r="U13" s="291"/>
      <c r="V13" s="291"/>
      <c r="W13" s="291"/>
      <c r="X13" s="291"/>
      <c r="Y13" s="291"/>
      <c r="Z13" s="291"/>
      <c r="AA13" s="291"/>
      <c r="AB13" s="291"/>
      <c r="AC13" s="291"/>
      <c r="AD13" s="291"/>
      <c r="AE13" s="291"/>
      <c r="AF13" s="291"/>
      <c r="AG13" s="291"/>
      <c r="AH13" s="291"/>
      <c r="AI13" s="291"/>
      <c r="AJ13" s="291"/>
      <c r="AK13" s="1176" t="s">
        <v>512</v>
      </c>
      <c r="AL13" s="1177"/>
      <c r="AM13" s="1177"/>
      <c r="AN13" s="1178"/>
      <c r="AO13" s="313" t="s">
        <v>513</v>
      </c>
      <c r="AP13" s="313" t="s">
        <v>513</v>
      </c>
      <c r="AQ13" s="314">
        <v>0</v>
      </c>
      <c r="AR13" s="315" t="s">
        <v>513</v>
      </c>
    </row>
    <row r="14" spans="1:46" ht="13.5" customHeight="1" x14ac:dyDescent="0.15">
      <c r="A14" s="295"/>
      <c r="B14" s="291"/>
      <c r="C14" s="291"/>
      <c r="D14" s="291"/>
      <c r="E14" s="291"/>
      <c r="F14" s="291"/>
      <c r="G14" s="291"/>
      <c r="H14" s="291"/>
      <c r="I14" s="291"/>
      <c r="J14" s="291"/>
      <c r="K14" s="291"/>
      <c r="L14" s="291"/>
      <c r="M14" s="291"/>
      <c r="N14" s="291"/>
      <c r="O14" s="291"/>
      <c r="P14" s="291"/>
      <c r="Q14" s="291"/>
      <c r="R14" s="291"/>
      <c r="S14" s="291"/>
      <c r="T14" s="291"/>
      <c r="U14" s="291"/>
      <c r="V14" s="291"/>
      <c r="W14" s="291"/>
      <c r="X14" s="291"/>
      <c r="Y14" s="291"/>
      <c r="Z14" s="291"/>
      <c r="AA14" s="291"/>
      <c r="AB14" s="291"/>
      <c r="AC14" s="291"/>
      <c r="AD14" s="291"/>
      <c r="AE14" s="291"/>
      <c r="AF14" s="291"/>
      <c r="AG14" s="291"/>
      <c r="AH14" s="291"/>
      <c r="AI14" s="291"/>
      <c r="AJ14" s="291"/>
      <c r="AK14" s="1176" t="s">
        <v>514</v>
      </c>
      <c r="AL14" s="1177"/>
      <c r="AM14" s="1177"/>
      <c r="AN14" s="1178"/>
      <c r="AO14" s="313">
        <v>63860</v>
      </c>
      <c r="AP14" s="313">
        <v>1251</v>
      </c>
      <c r="AQ14" s="314">
        <v>2308</v>
      </c>
      <c r="AR14" s="315">
        <v>-45.8</v>
      </c>
    </row>
    <row r="15" spans="1:46" ht="13.5" customHeight="1" x14ac:dyDescent="0.15">
      <c r="A15" s="295"/>
      <c r="B15" s="291"/>
      <c r="C15" s="291"/>
      <c r="D15" s="291"/>
      <c r="E15" s="291"/>
      <c r="F15" s="291"/>
      <c r="G15" s="291"/>
      <c r="H15" s="291"/>
      <c r="I15" s="291"/>
      <c r="J15" s="291"/>
      <c r="K15" s="291"/>
      <c r="L15" s="291"/>
      <c r="M15" s="291"/>
      <c r="N15" s="291"/>
      <c r="O15" s="291"/>
      <c r="P15" s="291"/>
      <c r="Q15" s="291"/>
      <c r="R15" s="291"/>
      <c r="S15" s="291"/>
      <c r="T15" s="291"/>
      <c r="U15" s="291"/>
      <c r="V15" s="291"/>
      <c r="W15" s="291"/>
      <c r="X15" s="291"/>
      <c r="Y15" s="291"/>
      <c r="Z15" s="291"/>
      <c r="AA15" s="291"/>
      <c r="AB15" s="291"/>
      <c r="AC15" s="291"/>
      <c r="AD15" s="291"/>
      <c r="AE15" s="291"/>
      <c r="AF15" s="291"/>
      <c r="AG15" s="291"/>
      <c r="AH15" s="291"/>
      <c r="AI15" s="291"/>
      <c r="AJ15" s="291"/>
      <c r="AK15" s="1176" t="s">
        <v>515</v>
      </c>
      <c r="AL15" s="1177"/>
      <c r="AM15" s="1177"/>
      <c r="AN15" s="1178"/>
      <c r="AO15" s="313" t="s">
        <v>513</v>
      </c>
      <c r="AP15" s="313" t="s">
        <v>513</v>
      </c>
      <c r="AQ15" s="314">
        <v>1635</v>
      </c>
      <c r="AR15" s="315" t="s">
        <v>513</v>
      </c>
    </row>
    <row r="16" spans="1:46" x14ac:dyDescent="0.15">
      <c r="A16" s="295"/>
      <c r="B16" s="291"/>
      <c r="C16" s="291"/>
      <c r="D16" s="291"/>
      <c r="E16" s="291"/>
      <c r="F16" s="291"/>
      <c r="G16" s="291"/>
      <c r="H16" s="291"/>
      <c r="I16" s="291"/>
      <c r="J16" s="291"/>
      <c r="K16" s="291"/>
      <c r="L16" s="291"/>
      <c r="M16" s="291"/>
      <c r="N16" s="291"/>
      <c r="O16" s="291"/>
      <c r="P16" s="291"/>
      <c r="Q16" s="291"/>
      <c r="R16" s="291"/>
      <c r="S16" s="291"/>
      <c r="T16" s="291"/>
      <c r="U16" s="291"/>
      <c r="V16" s="291"/>
      <c r="W16" s="291"/>
      <c r="X16" s="291"/>
      <c r="Y16" s="291"/>
      <c r="Z16" s="291"/>
      <c r="AA16" s="291"/>
      <c r="AB16" s="291"/>
      <c r="AC16" s="291"/>
      <c r="AD16" s="291"/>
      <c r="AE16" s="291"/>
      <c r="AF16" s="291"/>
      <c r="AG16" s="291"/>
      <c r="AH16" s="291"/>
      <c r="AI16" s="291"/>
      <c r="AJ16" s="291"/>
      <c r="AK16" s="1179" t="s">
        <v>516</v>
      </c>
      <c r="AL16" s="1180"/>
      <c r="AM16" s="1180"/>
      <c r="AN16" s="1181"/>
      <c r="AO16" s="313">
        <v>-453775</v>
      </c>
      <c r="AP16" s="313">
        <v>-8888</v>
      </c>
      <c r="AQ16" s="314">
        <v>-5106</v>
      </c>
      <c r="AR16" s="315">
        <v>74.099999999999994</v>
      </c>
    </row>
    <row r="17" spans="1:46" x14ac:dyDescent="0.15">
      <c r="A17" s="295"/>
      <c r="B17" s="291"/>
      <c r="C17" s="291"/>
      <c r="D17" s="291"/>
      <c r="E17" s="291"/>
      <c r="F17" s="291"/>
      <c r="G17" s="291"/>
      <c r="H17" s="291"/>
      <c r="I17" s="291"/>
      <c r="J17" s="291"/>
      <c r="K17" s="291"/>
      <c r="L17" s="291"/>
      <c r="M17" s="291"/>
      <c r="N17" s="291"/>
      <c r="O17" s="291"/>
      <c r="P17" s="291"/>
      <c r="Q17" s="291"/>
      <c r="R17" s="291"/>
      <c r="S17" s="291"/>
      <c r="T17" s="291"/>
      <c r="U17" s="291"/>
      <c r="V17" s="291"/>
      <c r="W17" s="291"/>
      <c r="X17" s="291"/>
      <c r="Y17" s="291"/>
      <c r="Z17" s="291"/>
      <c r="AA17" s="291"/>
      <c r="AB17" s="291"/>
      <c r="AC17" s="291"/>
      <c r="AD17" s="291"/>
      <c r="AE17" s="291"/>
      <c r="AF17" s="291"/>
      <c r="AG17" s="291"/>
      <c r="AH17" s="291"/>
      <c r="AI17" s="291"/>
      <c r="AJ17" s="291"/>
      <c r="AK17" s="1179" t="s">
        <v>188</v>
      </c>
      <c r="AL17" s="1180"/>
      <c r="AM17" s="1180"/>
      <c r="AN17" s="1181"/>
      <c r="AO17" s="313">
        <v>5762028</v>
      </c>
      <c r="AP17" s="313">
        <v>112857</v>
      </c>
      <c r="AQ17" s="314">
        <v>74627</v>
      </c>
      <c r="AR17" s="315">
        <v>51.2</v>
      </c>
    </row>
    <row r="18" spans="1:46" x14ac:dyDescent="0.15">
      <c r="A18" s="295"/>
      <c r="B18" s="291"/>
      <c r="C18" s="291"/>
      <c r="D18" s="291"/>
      <c r="E18" s="291"/>
      <c r="F18" s="291"/>
      <c r="G18" s="291"/>
      <c r="H18" s="291"/>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316"/>
      <c r="AR18" s="316"/>
    </row>
    <row r="19" spans="1:46" x14ac:dyDescent="0.15">
      <c r="A19" s="295"/>
      <c r="B19" s="291"/>
      <c r="C19" s="291"/>
      <c r="D19" s="291"/>
      <c r="E19" s="291"/>
      <c r="F19" s="291"/>
      <c r="G19" s="291"/>
      <c r="H19" s="291"/>
      <c r="I19" s="291"/>
      <c r="J19" s="291"/>
      <c r="K19" s="291"/>
      <c r="L19" s="291"/>
      <c r="M19" s="291"/>
      <c r="N19" s="291"/>
      <c r="O19" s="291"/>
      <c r="P19" s="291"/>
      <c r="Q19" s="291"/>
      <c r="R19" s="291"/>
      <c r="S19" s="291"/>
      <c r="T19" s="291"/>
      <c r="U19" s="291"/>
      <c r="V19" s="291"/>
      <c r="W19" s="291"/>
      <c r="X19" s="291"/>
      <c r="Y19" s="291"/>
      <c r="Z19" s="291"/>
      <c r="AA19" s="291"/>
      <c r="AB19" s="291"/>
      <c r="AC19" s="291"/>
      <c r="AD19" s="291"/>
      <c r="AE19" s="291"/>
      <c r="AF19" s="291"/>
      <c r="AG19" s="291"/>
      <c r="AH19" s="291"/>
      <c r="AI19" s="291"/>
      <c r="AJ19" s="291"/>
      <c r="AK19" s="291" t="s">
        <v>517</v>
      </c>
      <c r="AL19" s="291"/>
      <c r="AM19" s="291"/>
      <c r="AN19" s="291"/>
      <c r="AO19" s="291"/>
      <c r="AP19" s="291"/>
      <c r="AQ19" s="291"/>
      <c r="AR19" s="291"/>
    </row>
    <row r="20" spans="1:46" x14ac:dyDescent="0.15">
      <c r="A20" s="295"/>
      <c r="B20" s="291"/>
      <c r="C20" s="291"/>
      <c r="D20" s="291"/>
      <c r="E20" s="291"/>
      <c r="F20" s="291"/>
      <c r="G20" s="291"/>
      <c r="H20" s="291"/>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1"/>
      <c r="AK20" s="317"/>
      <c r="AL20" s="318"/>
      <c r="AM20" s="318"/>
      <c r="AN20" s="319"/>
      <c r="AO20" s="320" t="s">
        <v>518</v>
      </c>
      <c r="AP20" s="321" t="s">
        <v>519</v>
      </c>
      <c r="AQ20" s="322" t="s">
        <v>520</v>
      </c>
      <c r="AR20" s="323"/>
    </row>
    <row r="21" spans="1:46" s="329" customFormat="1" x14ac:dyDescent="0.15">
      <c r="A21" s="324"/>
      <c r="B21" s="296"/>
      <c r="C21" s="296"/>
      <c r="D21" s="296"/>
      <c r="E21" s="296"/>
      <c r="F21" s="296"/>
      <c r="G21" s="296"/>
      <c r="H21" s="296"/>
      <c r="I21" s="296"/>
      <c r="J21" s="296"/>
      <c r="K21" s="296"/>
      <c r="L21" s="296"/>
      <c r="M21" s="296"/>
      <c r="N21" s="296"/>
      <c r="O21" s="296"/>
      <c r="P21" s="296"/>
      <c r="Q21" s="296"/>
      <c r="R21" s="296"/>
      <c r="S21" s="296"/>
      <c r="T21" s="296"/>
      <c r="U21" s="296"/>
      <c r="V21" s="296"/>
      <c r="W21" s="296"/>
      <c r="X21" s="296"/>
      <c r="Y21" s="296"/>
      <c r="Z21" s="296"/>
      <c r="AA21" s="296"/>
      <c r="AB21" s="296"/>
      <c r="AC21" s="296"/>
      <c r="AD21" s="296"/>
      <c r="AE21" s="296"/>
      <c r="AF21" s="296"/>
      <c r="AG21" s="296"/>
      <c r="AH21" s="296"/>
      <c r="AI21" s="296"/>
      <c r="AJ21" s="296"/>
      <c r="AK21" s="1171" t="s">
        <v>521</v>
      </c>
      <c r="AL21" s="1172"/>
      <c r="AM21" s="1172"/>
      <c r="AN21" s="1173"/>
      <c r="AO21" s="325">
        <v>10.62</v>
      </c>
      <c r="AP21" s="326">
        <v>7.32</v>
      </c>
      <c r="AQ21" s="327">
        <v>3.3</v>
      </c>
      <c r="AR21" s="296"/>
      <c r="AS21" s="328"/>
      <c r="AT21" s="324"/>
    </row>
    <row r="22" spans="1:46" s="329" customFormat="1" x14ac:dyDescent="0.15">
      <c r="A22" s="324"/>
      <c r="B22" s="296"/>
      <c r="C22" s="296"/>
      <c r="D22" s="296"/>
      <c r="E22" s="296"/>
      <c r="F22" s="296"/>
      <c r="G22" s="296"/>
      <c r="H22" s="296"/>
      <c r="I22" s="296"/>
      <c r="J22" s="296"/>
      <c r="K22" s="296"/>
      <c r="L22" s="296"/>
      <c r="M22" s="296"/>
      <c r="N22" s="296"/>
      <c r="O22" s="296"/>
      <c r="P22" s="296"/>
      <c r="Q22" s="296"/>
      <c r="R22" s="296"/>
      <c r="S22" s="296"/>
      <c r="T22" s="296"/>
      <c r="U22" s="296"/>
      <c r="V22" s="296"/>
      <c r="W22" s="296"/>
      <c r="X22" s="296"/>
      <c r="Y22" s="296"/>
      <c r="Z22" s="296"/>
      <c r="AA22" s="296"/>
      <c r="AB22" s="296"/>
      <c r="AC22" s="296"/>
      <c r="AD22" s="296"/>
      <c r="AE22" s="296"/>
      <c r="AF22" s="296"/>
      <c r="AG22" s="296"/>
      <c r="AH22" s="296"/>
      <c r="AI22" s="296"/>
      <c r="AJ22" s="296"/>
      <c r="AK22" s="1171" t="s">
        <v>522</v>
      </c>
      <c r="AL22" s="1172"/>
      <c r="AM22" s="1172"/>
      <c r="AN22" s="1173"/>
      <c r="AO22" s="330">
        <v>96.5</v>
      </c>
      <c r="AP22" s="331">
        <v>98.6</v>
      </c>
      <c r="AQ22" s="332">
        <v>-2.1</v>
      </c>
      <c r="AR22" s="316"/>
      <c r="AS22" s="328"/>
      <c r="AT22" s="324"/>
    </row>
    <row r="23" spans="1:46" s="329" customFormat="1" x14ac:dyDescent="0.15">
      <c r="A23" s="324"/>
      <c r="B23" s="296"/>
      <c r="C23" s="296"/>
      <c r="D23" s="296"/>
      <c r="E23" s="296"/>
      <c r="F23" s="296"/>
      <c r="G23" s="296"/>
      <c r="H23" s="296"/>
      <c r="I23" s="296"/>
      <c r="J23" s="296"/>
      <c r="K23" s="296"/>
      <c r="L23" s="296"/>
      <c r="M23" s="296"/>
      <c r="N23" s="296"/>
      <c r="O23" s="296"/>
      <c r="P23" s="296"/>
      <c r="Q23" s="296"/>
      <c r="R23" s="296"/>
      <c r="S23" s="296"/>
      <c r="T23" s="296"/>
      <c r="U23" s="296"/>
      <c r="V23" s="296"/>
      <c r="W23" s="296"/>
      <c r="X23" s="296"/>
      <c r="Y23" s="296"/>
      <c r="Z23" s="296"/>
      <c r="AA23" s="296"/>
      <c r="AB23" s="296"/>
      <c r="AC23" s="296"/>
      <c r="AD23" s="296"/>
      <c r="AE23" s="296"/>
      <c r="AF23" s="296"/>
      <c r="AG23" s="296"/>
      <c r="AH23" s="296"/>
      <c r="AI23" s="296"/>
      <c r="AJ23" s="296"/>
      <c r="AK23" s="296"/>
      <c r="AL23" s="296"/>
      <c r="AM23" s="296"/>
      <c r="AN23" s="296"/>
      <c r="AO23" s="296"/>
      <c r="AP23" s="316"/>
      <c r="AQ23" s="316"/>
      <c r="AR23" s="316"/>
      <c r="AS23" s="328"/>
      <c r="AT23" s="324"/>
    </row>
    <row r="24" spans="1:46" s="329" customFormat="1" x14ac:dyDescent="0.15">
      <c r="A24" s="324"/>
      <c r="B24" s="296"/>
      <c r="C24" s="296"/>
      <c r="D24" s="296"/>
      <c r="E24" s="296"/>
      <c r="F24" s="296"/>
      <c r="G24" s="296"/>
      <c r="H24" s="296"/>
      <c r="I24" s="296"/>
      <c r="J24" s="296"/>
      <c r="K24" s="296"/>
      <c r="L24" s="296"/>
      <c r="M24" s="296"/>
      <c r="N24" s="296"/>
      <c r="O24" s="296"/>
      <c r="P24" s="296"/>
      <c r="Q24" s="296"/>
      <c r="R24" s="296"/>
      <c r="S24" s="296"/>
      <c r="T24" s="296"/>
      <c r="U24" s="296"/>
      <c r="V24" s="296"/>
      <c r="W24" s="296"/>
      <c r="X24" s="296"/>
      <c r="Y24" s="296"/>
      <c r="Z24" s="296"/>
      <c r="AA24" s="296"/>
      <c r="AB24" s="296"/>
      <c r="AC24" s="296"/>
      <c r="AD24" s="296"/>
      <c r="AE24" s="296"/>
      <c r="AF24" s="296"/>
      <c r="AG24" s="296"/>
      <c r="AH24" s="296"/>
      <c r="AI24" s="296"/>
      <c r="AJ24" s="296"/>
      <c r="AK24" s="296"/>
      <c r="AL24" s="296"/>
      <c r="AM24" s="296"/>
      <c r="AN24" s="296"/>
      <c r="AO24" s="296"/>
      <c r="AP24" s="316"/>
      <c r="AQ24" s="316"/>
      <c r="AR24" s="316"/>
      <c r="AS24" s="328"/>
      <c r="AT24" s="324"/>
    </row>
    <row r="25" spans="1:46" s="329" customFormat="1" x14ac:dyDescent="0.15">
      <c r="A25" s="333"/>
      <c r="B25" s="334"/>
      <c r="C25" s="334"/>
      <c r="D25" s="334"/>
      <c r="E25" s="334"/>
      <c r="F25" s="334"/>
      <c r="G25" s="334"/>
      <c r="H25" s="334"/>
      <c r="I25" s="334"/>
      <c r="J25" s="334"/>
      <c r="K25" s="334"/>
      <c r="L25" s="334"/>
      <c r="M25" s="334"/>
      <c r="N25" s="334"/>
      <c r="O25" s="334"/>
      <c r="P25" s="334"/>
      <c r="Q25" s="334"/>
      <c r="R25" s="334"/>
      <c r="S25" s="334"/>
      <c r="T25" s="334"/>
      <c r="U25" s="334"/>
      <c r="V25" s="334"/>
      <c r="W25" s="334"/>
      <c r="X25" s="334"/>
      <c r="Y25" s="334"/>
      <c r="Z25" s="334"/>
      <c r="AA25" s="334"/>
      <c r="AB25" s="334"/>
      <c r="AC25" s="334"/>
      <c r="AD25" s="334"/>
      <c r="AE25" s="334"/>
      <c r="AF25" s="334"/>
      <c r="AG25" s="334"/>
      <c r="AH25" s="334"/>
      <c r="AI25" s="334"/>
      <c r="AJ25" s="334"/>
      <c r="AK25" s="334"/>
      <c r="AL25" s="334"/>
      <c r="AM25" s="334"/>
      <c r="AN25" s="334"/>
      <c r="AO25" s="334"/>
      <c r="AP25" s="335"/>
      <c r="AQ25" s="335"/>
      <c r="AR25" s="335"/>
      <c r="AS25" s="336"/>
      <c r="AT25" s="324"/>
    </row>
    <row r="26" spans="1:46" s="329" customFormat="1" x14ac:dyDescent="0.15">
      <c r="A26" s="296" t="s">
        <v>523</v>
      </c>
      <c r="B26" s="296"/>
      <c r="C26" s="296"/>
      <c r="D26" s="296"/>
      <c r="E26" s="296"/>
      <c r="F26" s="296"/>
      <c r="G26" s="296"/>
      <c r="H26" s="296"/>
      <c r="I26" s="296"/>
      <c r="J26" s="296"/>
      <c r="K26" s="296"/>
      <c r="L26" s="296"/>
      <c r="M26" s="296"/>
      <c r="N26" s="296"/>
      <c r="O26" s="296"/>
      <c r="P26" s="296"/>
      <c r="Q26" s="296"/>
      <c r="R26" s="296"/>
      <c r="S26" s="296"/>
      <c r="T26" s="296"/>
      <c r="U26" s="296"/>
      <c r="V26" s="296"/>
      <c r="W26" s="296"/>
      <c r="X26" s="296"/>
      <c r="Y26" s="296"/>
      <c r="Z26" s="296"/>
      <c r="AA26" s="296"/>
      <c r="AB26" s="296"/>
      <c r="AC26" s="296"/>
      <c r="AD26" s="296"/>
      <c r="AE26" s="296"/>
      <c r="AF26" s="296"/>
      <c r="AG26" s="296"/>
      <c r="AH26" s="296"/>
      <c r="AI26" s="296"/>
      <c r="AJ26" s="296"/>
      <c r="AK26" s="296"/>
      <c r="AL26" s="296"/>
      <c r="AM26" s="296"/>
      <c r="AN26" s="296"/>
      <c r="AO26" s="296"/>
      <c r="AP26" s="316"/>
      <c r="AQ26" s="316"/>
      <c r="AR26" s="316"/>
      <c r="AS26" s="296"/>
      <c r="AT26" s="296"/>
    </row>
    <row r="27" spans="1:46" x14ac:dyDescent="0.15">
      <c r="A27" s="337"/>
      <c r="AO27" s="291"/>
      <c r="AP27" s="291"/>
      <c r="AQ27" s="291"/>
      <c r="AR27" s="291"/>
      <c r="AS27" s="291"/>
      <c r="AT27" s="291"/>
    </row>
    <row r="28" spans="1:46" ht="17.25" x14ac:dyDescent="0.15">
      <c r="A28" s="292" t="s">
        <v>524</v>
      </c>
      <c r="B28" s="293"/>
      <c r="C28" s="293"/>
      <c r="D28" s="293"/>
      <c r="E28" s="293"/>
      <c r="F28" s="293"/>
      <c r="G28" s="293"/>
      <c r="H28" s="293"/>
      <c r="I28" s="293"/>
      <c r="J28" s="293"/>
      <c r="K28" s="293"/>
      <c r="L28" s="293"/>
      <c r="M28" s="293"/>
      <c r="N28" s="293"/>
      <c r="O28" s="293"/>
      <c r="P28" s="293"/>
      <c r="Q28" s="293"/>
      <c r="R28" s="293"/>
      <c r="S28" s="293"/>
      <c r="T28" s="293"/>
      <c r="U28" s="293"/>
      <c r="V28" s="293"/>
      <c r="W28" s="293"/>
      <c r="X28" s="293"/>
      <c r="Y28" s="293"/>
      <c r="Z28" s="293"/>
      <c r="AA28" s="293"/>
      <c r="AB28" s="293"/>
      <c r="AC28" s="293"/>
      <c r="AD28" s="293"/>
      <c r="AE28" s="293"/>
      <c r="AF28" s="293"/>
      <c r="AG28" s="293"/>
      <c r="AH28" s="293"/>
      <c r="AI28" s="293"/>
      <c r="AJ28" s="293"/>
      <c r="AK28" s="293"/>
      <c r="AL28" s="293"/>
      <c r="AM28" s="293"/>
      <c r="AN28" s="293"/>
      <c r="AO28" s="293"/>
      <c r="AP28" s="293"/>
      <c r="AQ28" s="293"/>
      <c r="AR28" s="293"/>
      <c r="AS28" s="338"/>
    </row>
    <row r="29" spans="1:46" x14ac:dyDescent="0.15">
      <c r="A29" s="295"/>
      <c r="B29" s="291"/>
      <c r="C29" s="291"/>
      <c r="D29" s="291"/>
      <c r="E29" s="291"/>
      <c r="F29" s="291"/>
      <c r="G29" s="291"/>
      <c r="H29" s="291"/>
      <c r="I29" s="291"/>
      <c r="J29" s="291"/>
      <c r="K29" s="291"/>
      <c r="L29" s="291"/>
      <c r="M29" s="291"/>
      <c r="N29" s="291"/>
      <c r="O29" s="291"/>
      <c r="P29" s="291"/>
      <c r="Q29" s="291"/>
      <c r="R29" s="291"/>
      <c r="S29" s="291"/>
      <c r="T29" s="291"/>
      <c r="U29" s="291"/>
      <c r="V29" s="291"/>
      <c r="W29" s="291"/>
      <c r="X29" s="291"/>
      <c r="Y29" s="291"/>
      <c r="Z29" s="291"/>
      <c r="AA29" s="291"/>
      <c r="AB29" s="291"/>
      <c r="AC29" s="291"/>
      <c r="AD29" s="291"/>
      <c r="AE29" s="291"/>
      <c r="AF29" s="291"/>
      <c r="AG29" s="291"/>
      <c r="AH29" s="291"/>
      <c r="AI29" s="291"/>
      <c r="AJ29" s="291"/>
      <c r="AK29" s="296" t="s">
        <v>525</v>
      </c>
      <c r="AL29" s="296"/>
      <c r="AM29" s="296"/>
      <c r="AN29" s="296"/>
      <c r="AO29" s="291"/>
      <c r="AP29" s="291"/>
      <c r="AQ29" s="291"/>
      <c r="AR29" s="291"/>
      <c r="AS29" s="339"/>
    </row>
    <row r="30" spans="1:46" x14ac:dyDescent="0.15">
      <c r="A30" s="295"/>
      <c r="B30" s="291"/>
      <c r="C30" s="291"/>
      <c r="D30" s="291"/>
      <c r="E30" s="291"/>
      <c r="F30" s="291"/>
      <c r="G30" s="291"/>
      <c r="H30" s="291"/>
      <c r="I30" s="291"/>
      <c r="J30" s="291"/>
      <c r="K30" s="291"/>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c r="AI30" s="291"/>
      <c r="AJ30" s="291"/>
      <c r="AK30" s="298"/>
      <c r="AL30" s="299"/>
      <c r="AM30" s="299"/>
      <c r="AN30" s="300"/>
      <c r="AO30" s="1174" t="s">
        <v>503</v>
      </c>
      <c r="AP30" s="301"/>
      <c r="AQ30" s="302" t="s">
        <v>504</v>
      </c>
      <c r="AR30" s="303"/>
    </row>
    <row r="31" spans="1:46" x14ac:dyDescent="0.15">
      <c r="A31" s="295"/>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304"/>
      <c r="AL31" s="305"/>
      <c r="AM31" s="305"/>
      <c r="AN31" s="306"/>
      <c r="AO31" s="1175"/>
      <c r="AP31" s="307" t="s">
        <v>505</v>
      </c>
      <c r="AQ31" s="308" t="s">
        <v>506</v>
      </c>
      <c r="AR31" s="309" t="s">
        <v>507</v>
      </c>
    </row>
    <row r="32" spans="1:46" ht="27" customHeight="1" x14ac:dyDescent="0.15">
      <c r="A32" s="295"/>
      <c r="B32" s="291"/>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1187" t="s">
        <v>526</v>
      </c>
      <c r="AL32" s="1188"/>
      <c r="AM32" s="1188"/>
      <c r="AN32" s="1189"/>
      <c r="AO32" s="340">
        <v>4285673</v>
      </c>
      <c r="AP32" s="340">
        <v>83941</v>
      </c>
      <c r="AQ32" s="341">
        <v>39505</v>
      </c>
      <c r="AR32" s="342">
        <v>112.5</v>
      </c>
    </row>
    <row r="33" spans="1:46" ht="13.5" customHeight="1" x14ac:dyDescent="0.15">
      <c r="A33" s="295"/>
      <c r="B33" s="291"/>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1187" t="s">
        <v>527</v>
      </c>
      <c r="AL33" s="1188"/>
      <c r="AM33" s="1188"/>
      <c r="AN33" s="1189"/>
      <c r="AO33" s="340" t="s">
        <v>513</v>
      </c>
      <c r="AP33" s="340" t="s">
        <v>513</v>
      </c>
      <c r="AQ33" s="341" t="s">
        <v>513</v>
      </c>
      <c r="AR33" s="342" t="s">
        <v>513</v>
      </c>
    </row>
    <row r="34" spans="1:46" ht="27" customHeight="1" x14ac:dyDescent="0.15">
      <c r="A34" s="295"/>
      <c r="B34" s="291"/>
      <c r="C34" s="291"/>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1187" t="s">
        <v>528</v>
      </c>
      <c r="AL34" s="1188"/>
      <c r="AM34" s="1188"/>
      <c r="AN34" s="1189"/>
      <c r="AO34" s="340" t="s">
        <v>513</v>
      </c>
      <c r="AP34" s="340" t="s">
        <v>513</v>
      </c>
      <c r="AQ34" s="341">
        <v>56</v>
      </c>
      <c r="AR34" s="342" t="s">
        <v>513</v>
      </c>
    </row>
    <row r="35" spans="1:46" ht="27" customHeight="1" x14ac:dyDescent="0.15">
      <c r="A35" s="295"/>
      <c r="B35" s="291"/>
      <c r="C35" s="291"/>
      <c r="D35" s="291"/>
      <c r="E35" s="291"/>
      <c r="F35" s="291"/>
      <c r="G35" s="291"/>
      <c r="H35" s="291"/>
      <c r="I35" s="291"/>
      <c r="J35" s="291"/>
      <c r="K35" s="291"/>
      <c r="L35" s="291"/>
      <c r="M35" s="291"/>
      <c r="N35" s="291"/>
      <c r="O35" s="291"/>
      <c r="P35" s="291"/>
      <c r="Q35" s="291"/>
      <c r="R35" s="291"/>
      <c r="S35" s="291"/>
      <c r="T35" s="291"/>
      <c r="U35" s="291"/>
      <c r="V35" s="291"/>
      <c r="W35" s="291"/>
      <c r="X35" s="291"/>
      <c r="Y35" s="291"/>
      <c r="Z35" s="291"/>
      <c r="AA35" s="291"/>
      <c r="AB35" s="291"/>
      <c r="AC35" s="291"/>
      <c r="AD35" s="291"/>
      <c r="AE35" s="291"/>
      <c r="AF35" s="291"/>
      <c r="AG35" s="291"/>
      <c r="AH35" s="291"/>
      <c r="AI35" s="291"/>
      <c r="AJ35" s="291"/>
      <c r="AK35" s="1187" t="s">
        <v>529</v>
      </c>
      <c r="AL35" s="1188"/>
      <c r="AM35" s="1188"/>
      <c r="AN35" s="1189"/>
      <c r="AO35" s="340">
        <v>2121998</v>
      </c>
      <c r="AP35" s="340">
        <v>41562</v>
      </c>
      <c r="AQ35" s="341">
        <v>13645</v>
      </c>
      <c r="AR35" s="342">
        <v>204.6</v>
      </c>
    </row>
    <row r="36" spans="1:46" ht="27" customHeight="1" x14ac:dyDescent="0.15">
      <c r="A36" s="295"/>
      <c r="B36" s="291"/>
      <c r="C36" s="291"/>
      <c r="D36" s="291"/>
      <c r="E36" s="291"/>
      <c r="F36" s="291"/>
      <c r="G36" s="291"/>
      <c r="H36" s="291"/>
      <c r="I36" s="291"/>
      <c r="J36" s="291"/>
      <c r="K36" s="291"/>
      <c r="L36" s="291"/>
      <c r="M36" s="291"/>
      <c r="N36" s="291"/>
      <c r="O36" s="291"/>
      <c r="P36" s="291"/>
      <c r="Q36" s="291"/>
      <c r="R36" s="291"/>
      <c r="S36" s="291"/>
      <c r="T36" s="291"/>
      <c r="U36" s="291"/>
      <c r="V36" s="291"/>
      <c r="W36" s="291"/>
      <c r="X36" s="291"/>
      <c r="Y36" s="291"/>
      <c r="Z36" s="291"/>
      <c r="AA36" s="291"/>
      <c r="AB36" s="291"/>
      <c r="AC36" s="291"/>
      <c r="AD36" s="291"/>
      <c r="AE36" s="291"/>
      <c r="AF36" s="291"/>
      <c r="AG36" s="291"/>
      <c r="AH36" s="291"/>
      <c r="AI36" s="291"/>
      <c r="AJ36" s="291"/>
      <c r="AK36" s="1187" t="s">
        <v>530</v>
      </c>
      <c r="AL36" s="1188"/>
      <c r="AM36" s="1188"/>
      <c r="AN36" s="1189"/>
      <c r="AO36" s="340">
        <v>85748</v>
      </c>
      <c r="AP36" s="340">
        <v>1679</v>
      </c>
      <c r="AQ36" s="341">
        <v>1726</v>
      </c>
      <c r="AR36" s="342">
        <v>-2.7</v>
      </c>
    </row>
    <row r="37" spans="1:46" ht="13.5" customHeight="1" x14ac:dyDescent="0.15">
      <c r="A37" s="295"/>
      <c r="B37" s="291"/>
      <c r="C37" s="291"/>
      <c r="D37" s="291"/>
      <c r="E37" s="291"/>
      <c r="F37" s="291"/>
      <c r="G37" s="291"/>
      <c r="H37" s="291"/>
      <c r="I37" s="291"/>
      <c r="J37" s="291"/>
      <c r="K37" s="291"/>
      <c r="L37" s="291"/>
      <c r="M37" s="291"/>
      <c r="N37" s="291"/>
      <c r="O37" s="291"/>
      <c r="P37" s="291"/>
      <c r="Q37" s="291"/>
      <c r="R37" s="291"/>
      <c r="S37" s="291"/>
      <c r="T37" s="291"/>
      <c r="U37" s="291"/>
      <c r="V37" s="291"/>
      <c r="W37" s="291"/>
      <c r="X37" s="291"/>
      <c r="Y37" s="291"/>
      <c r="Z37" s="291"/>
      <c r="AA37" s="291"/>
      <c r="AB37" s="291"/>
      <c r="AC37" s="291"/>
      <c r="AD37" s="291"/>
      <c r="AE37" s="291"/>
      <c r="AF37" s="291"/>
      <c r="AG37" s="291"/>
      <c r="AH37" s="291"/>
      <c r="AI37" s="291"/>
      <c r="AJ37" s="291"/>
      <c r="AK37" s="1187" t="s">
        <v>531</v>
      </c>
      <c r="AL37" s="1188"/>
      <c r="AM37" s="1188"/>
      <c r="AN37" s="1189"/>
      <c r="AO37" s="340">
        <v>38776</v>
      </c>
      <c r="AP37" s="340">
        <v>759</v>
      </c>
      <c r="AQ37" s="341">
        <v>663</v>
      </c>
      <c r="AR37" s="342">
        <v>14.5</v>
      </c>
    </row>
    <row r="38" spans="1:46" ht="27" customHeight="1" x14ac:dyDescent="0.15">
      <c r="A38" s="295"/>
      <c r="B38" s="291"/>
      <c r="C38" s="291"/>
      <c r="D38" s="291"/>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c r="AG38" s="291"/>
      <c r="AH38" s="291"/>
      <c r="AI38" s="291"/>
      <c r="AJ38" s="291"/>
      <c r="AK38" s="1190" t="s">
        <v>532</v>
      </c>
      <c r="AL38" s="1191"/>
      <c r="AM38" s="1191"/>
      <c r="AN38" s="1192"/>
      <c r="AO38" s="343">
        <v>28</v>
      </c>
      <c r="AP38" s="343">
        <v>1</v>
      </c>
      <c r="AQ38" s="344">
        <v>1</v>
      </c>
      <c r="AR38" s="332">
        <v>0</v>
      </c>
      <c r="AS38" s="339"/>
    </row>
    <row r="39" spans="1:46" x14ac:dyDescent="0.15">
      <c r="A39" s="295"/>
      <c r="B39" s="291"/>
      <c r="C39" s="291"/>
      <c r="D39" s="291"/>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1190" t="s">
        <v>533</v>
      </c>
      <c r="AL39" s="1191"/>
      <c r="AM39" s="1191"/>
      <c r="AN39" s="1192"/>
      <c r="AO39" s="340">
        <v>-190189</v>
      </c>
      <c r="AP39" s="340">
        <v>-3725</v>
      </c>
      <c r="AQ39" s="341">
        <v>-5573</v>
      </c>
      <c r="AR39" s="342">
        <v>-33.200000000000003</v>
      </c>
      <c r="AS39" s="339"/>
    </row>
    <row r="40" spans="1:46" ht="27" customHeight="1" x14ac:dyDescent="0.15">
      <c r="A40" s="295"/>
      <c r="B40" s="291"/>
      <c r="C40" s="291"/>
      <c r="D40" s="291"/>
      <c r="E40" s="291"/>
      <c r="F40" s="291"/>
      <c r="G40" s="291"/>
      <c r="H40" s="291"/>
      <c r="I40" s="291"/>
      <c r="J40" s="291"/>
      <c r="K40" s="291"/>
      <c r="L40" s="291"/>
      <c r="M40" s="291"/>
      <c r="N40" s="291"/>
      <c r="O40" s="291"/>
      <c r="P40" s="291"/>
      <c r="Q40" s="291"/>
      <c r="R40" s="291"/>
      <c r="S40" s="291"/>
      <c r="T40" s="291"/>
      <c r="U40" s="291"/>
      <c r="V40" s="291"/>
      <c r="W40" s="291"/>
      <c r="X40" s="291"/>
      <c r="Y40" s="291"/>
      <c r="Z40" s="291"/>
      <c r="AA40" s="291"/>
      <c r="AB40" s="291"/>
      <c r="AC40" s="291"/>
      <c r="AD40" s="291"/>
      <c r="AE40" s="291"/>
      <c r="AF40" s="291"/>
      <c r="AG40" s="291"/>
      <c r="AH40" s="291"/>
      <c r="AI40" s="291"/>
      <c r="AJ40" s="291"/>
      <c r="AK40" s="1187" t="s">
        <v>534</v>
      </c>
      <c r="AL40" s="1188"/>
      <c r="AM40" s="1188"/>
      <c r="AN40" s="1189"/>
      <c r="AO40" s="340">
        <v>-5724569</v>
      </c>
      <c r="AP40" s="340">
        <v>-112123</v>
      </c>
      <c r="AQ40" s="341">
        <v>-36518</v>
      </c>
      <c r="AR40" s="342">
        <v>207</v>
      </c>
      <c r="AS40" s="339"/>
    </row>
    <row r="41" spans="1:46" x14ac:dyDescent="0.15">
      <c r="A41" s="295"/>
      <c r="B41" s="291"/>
      <c r="C41" s="291"/>
      <c r="D41" s="291"/>
      <c r="E41" s="291"/>
      <c r="F41" s="291"/>
      <c r="G41" s="291"/>
      <c r="H41" s="291"/>
      <c r="I41" s="291"/>
      <c r="J41" s="291"/>
      <c r="K41" s="291"/>
      <c r="L41" s="291"/>
      <c r="M41" s="291"/>
      <c r="N41" s="291"/>
      <c r="O41" s="291"/>
      <c r="P41" s="291"/>
      <c r="Q41" s="291"/>
      <c r="R41" s="291"/>
      <c r="S41" s="291"/>
      <c r="T41" s="291"/>
      <c r="U41" s="291"/>
      <c r="V41" s="291"/>
      <c r="W41" s="291"/>
      <c r="X41" s="291"/>
      <c r="Y41" s="291"/>
      <c r="Z41" s="291"/>
      <c r="AA41" s="291"/>
      <c r="AB41" s="291"/>
      <c r="AC41" s="291"/>
      <c r="AD41" s="291"/>
      <c r="AE41" s="291"/>
      <c r="AF41" s="291"/>
      <c r="AG41" s="291"/>
      <c r="AH41" s="291"/>
      <c r="AI41" s="291"/>
      <c r="AJ41" s="291"/>
      <c r="AK41" s="1193" t="s">
        <v>298</v>
      </c>
      <c r="AL41" s="1194"/>
      <c r="AM41" s="1194"/>
      <c r="AN41" s="1195"/>
      <c r="AO41" s="340">
        <v>617465</v>
      </c>
      <c r="AP41" s="340">
        <v>12094</v>
      </c>
      <c r="AQ41" s="341">
        <v>13504</v>
      </c>
      <c r="AR41" s="342">
        <v>-10.4</v>
      </c>
      <c r="AS41" s="339"/>
    </row>
    <row r="42" spans="1:46" x14ac:dyDescent="0.15">
      <c r="A42" s="295"/>
      <c r="B42" s="291"/>
      <c r="C42" s="291"/>
      <c r="D42" s="291"/>
      <c r="E42" s="291"/>
      <c r="F42" s="291"/>
      <c r="G42" s="291"/>
      <c r="H42" s="291"/>
      <c r="I42" s="291"/>
      <c r="J42" s="291"/>
      <c r="K42" s="291"/>
      <c r="L42" s="291"/>
      <c r="M42" s="291"/>
      <c r="N42" s="291"/>
      <c r="O42" s="291"/>
      <c r="P42" s="291"/>
      <c r="Q42" s="291"/>
      <c r="R42" s="291"/>
      <c r="S42" s="291"/>
      <c r="T42" s="291"/>
      <c r="U42" s="291"/>
      <c r="V42" s="291"/>
      <c r="W42" s="291"/>
      <c r="X42" s="291"/>
      <c r="Y42" s="291"/>
      <c r="Z42" s="291"/>
      <c r="AA42" s="291"/>
      <c r="AB42" s="291"/>
      <c r="AC42" s="291"/>
      <c r="AD42" s="291"/>
      <c r="AE42" s="291"/>
      <c r="AF42" s="291"/>
      <c r="AG42" s="291"/>
      <c r="AH42" s="291"/>
      <c r="AI42" s="291"/>
      <c r="AJ42" s="291"/>
      <c r="AK42" s="345" t="s">
        <v>535</v>
      </c>
      <c r="AL42" s="291"/>
      <c r="AM42" s="291"/>
      <c r="AN42" s="291"/>
      <c r="AO42" s="291"/>
      <c r="AP42" s="291"/>
      <c r="AQ42" s="316"/>
      <c r="AR42" s="316"/>
      <c r="AS42" s="339"/>
    </row>
    <row r="43" spans="1:46" x14ac:dyDescent="0.15">
      <c r="A43" s="295"/>
      <c r="B43" s="291"/>
      <c r="C43" s="291"/>
      <c r="D43" s="291"/>
      <c r="E43" s="291"/>
      <c r="F43" s="291"/>
      <c r="G43" s="291"/>
      <c r="H43" s="291"/>
      <c r="I43" s="291"/>
      <c r="J43" s="291"/>
      <c r="K43" s="291"/>
      <c r="L43" s="291"/>
      <c r="M43" s="291"/>
      <c r="N43" s="291"/>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346"/>
      <c r="AQ43" s="316"/>
      <c r="AR43" s="291"/>
      <c r="AS43" s="339"/>
    </row>
    <row r="44" spans="1:46" x14ac:dyDescent="0.15">
      <c r="A44" s="295"/>
      <c r="B44" s="291"/>
      <c r="C44" s="291"/>
      <c r="D44" s="291"/>
      <c r="E44" s="291"/>
      <c r="F44" s="291"/>
      <c r="G44" s="291"/>
      <c r="H44" s="291"/>
      <c r="I44" s="291"/>
      <c r="J44" s="291"/>
      <c r="K44" s="291"/>
      <c r="L44" s="291"/>
      <c r="M44" s="291"/>
      <c r="N44" s="291"/>
      <c r="O44" s="291"/>
      <c r="P44" s="291"/>
      <c r="Q44" s="291"/>
      <c r="R44" s="291"/>
      <c r="S44" s="291"/>
      <c r="T44" s="291"/>
      <c r="U44" s="291"/>
      <c r="V44" s="291"/>
      <c r="W44" s="291"/>
      <c r="X44" s="291"/>
      <c r="Y44" s="291"/>
      <c r="Z44" s="291"/>
      <c r="AA44" s="291"/>
      <c r="AB44" s="291"/>
      <c r="AC44" s="291"/>
      <c r="AD44" s="291"/>
      <c r="AE44" s="291"/>
      <c r="AF44" s="291"/>
      <c r="AG44" s="291"/>
      <c r="AH44" s="291"/>
      <c r="AI44" s="291"/>
      <c r="AJ44" s="291"/>
      <c r="AK44" s="291"/>
      <c r="AL44" s="291"/>
      <c r="AM44" s="291"/>
      <c r="AN44" s="291"/>
      <c r="AO44" s="291"/>
      <c r="AP44" s="291"/>
      <c r="AQ44" s="316"/>
      <c r="AR44" s="291"/>
    </row>
    <row r="45" spans="1:46" x14ac:dyDescent="0.15">
      <c r="A45" s="293"/>
      <c r="B45" s="293"/>
      <c r="C45" s="293"/>
      <c r="D45" s="293"/>
      <c r="E45" s="293"/>
      <c r="F45" s="293"/>
      <c r="G45" s="293"/>
      <c r="H45" s="293"/>
      <c r="I45" s="293"/>
      <c r="J45" s="293"/>
      <c r="K45" s="293"/>
      <c r="L45" s="293"/>
      <c r="M45" s="293"/>
      <c r="N45" s="293"/>
      <c r="O45" s="293"/>
      <c r="P45" s="293"/>
      <c r="Q45" s="293"/>
      <c r="R45" s="293"/>
      <c r="S45" s="293"/>
      <c r="T45" s="293"/>
      <c r="U45" s="293"/>
      <c r="V45" s="293"/>
      <c r="W45" s="293"/>
      <c r="X45" s="293"/>
      <c r="Y45" s="293"/>
      <c r="Z45" s="293"/>
      <c r="AA45" s="293"/>
      <c r="AB45" s="293"/>
      <c r="AC45" s="293"/>
      <c r="AD45" s="293"/>
      <c r="AE45" s="293"/>
      <c r="AF45" s="293"/>
      <c r="AG45" s="293"/>
      <c r="AH45" s="293"/>
      <c r="AI45" s="293"/>
      <c r="AJ45" s="293"/>
      <c r="AK45" s="293"/>
      <c r="AL45" s="293"/>
      <c r="AM45" s="293"/>
      <c r="AN45" s="293"/>
      <c r="AO45" s="293"/>
      <c r="AP45" s="293"/>
      <c r="AQ45" s="347"/>
      <c r="AR45" s="293"/>
      <c r="AS45" s="293"/>
      <c r="AT45" s="291"/>
    </row>
    <row r="46" spans="1:46" x14ac:dyDescent="0.15">
      <c r="A46" s="348"/>
      <c r="B46" s="348"/>
      <c r="C46" s="348"/>
      <c r="D46" s="348"/>
      <c r="E46" s="348"/>
      <c r="F46" s="348"/>
      <c r="G46" s="348"/>
      <c r="H46" s="348"/>
      <c r="I46" s="348"/>
      <c r="J46" s="348"/>
      <c r="K46" s="348"/>
      <c r="L46" s="348"/>
      <c r="M46" s="348"/>
      <c r="N46" s="348"/>
      <c r="O46" s="348"/>
      <c r="P46" s="348"/>
      <c r="Q46" s="348"/>
      <c r="R46" s="348"/>
      <c r="S46" s="348"/>
      <c r="T46" s="348"/>
      <c r="U46" s="348"/>
      <c r="V46" s="348"/>
      <c r="W46" s="348"/>
      <c r="X46" s="348"/>
      <c r="Y46" s="348"/>
      <c r="Z46" s="348"/>
      <c r="AA46" s="348"/>
      <c r="AB46" s="348"/>
      <c r="AC46" s="348"/>
      <c r="AD46" s="348"/>
      <c r="AE46" s="348"/>
      <c r="AF46" s="348"/>
      <c r="AG46" s="348"/>
      <c r="AH46" s="348"/>
      <c r="AI46" s="348"/>
      <c r="AJ46" s="348"/>
      <c r="AK46" s="348"/>
      <c r="AL46" s="348"/>
      <c r="AM46" s="348"/>
      <c r="AN46" s="348"/>
      <c r="AO46" s="348"/>
      <c r="AP46" s="348"/>
      <c r="AQ46" s="348"/>
      <c r="AR46" s="348"/>
      <c r="AS46" s="348"/>
      <c r="AT46" s="291"/>
    </row>
    <row r="47" spans="1:46" ht="17.25" customHeight="1" x14ac:dyDescent="0.15">
      <c r="A47" s="349" t="s">
        <v>536</v>
      </c>
      <c r="B47" s="291"/>
      <c r="C47" s="291"/>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c r="AG47" s="291"/>
      <c r="AH47" s="291"/>
      <c r="AI47" s="291"/>
      <c r="AJ47" s="291"/>
      <c r="AK47" s="291"/>
      <c r="AL47" s="291"/>
      <c r="AM47" s="291"/>
      <c r="AN47" s="291"/>
      <c r="AO47" s="291"/>
      <c r="AP47" s="291"/>
      <c r="AQ47" s="291"/>
      <c r="AR47" s="291"/>
    </row>
    <row r="48" spans="1:46" x14ac:dyDescent="0.15">
      <c r="A48" s="295"/>
      <c r="B48" s="291"/>
      <c r="C48" s="291"/>
      <c r="D48" s="291"/>
      <c r="E48" s="291"/>
      <c r="F48" s="291"/>
      <c r="G48" s="291"/>
      <c r="H48" s="291"/>
      <c r="I48" s="291"/>
      <c r="J48" s="291"/>
      <c r="K48" s="291"/>
      <c r="L48" s="291"/>
      <c r="M48" s="291"/>
      <c r="N48" s="291"/>
      <c r="O48" s="291"/>
      <c r="P48" s="291"/>
      <c r="Q48" s="291"/>
      <c r="R48" s="291"/>
      <c r="S48" s="291"/>
      <c r="T48" s="291"/>
      <c r="U48" s="291"/>
      <c r="V48" s="291"/>
      <c r="W48" s="291"/>
      <c r="X48" s="291"/>
      <c r="Y48" s="291"/>
      <c r="Z48" s="291"/>
      <c r="AA48" s="291"/>
      <c r="AB48" s="291"/>
      <c r="AC48" s="291"/>
      <c r="AD48" s="291"/>
      <c r="AE48" s="291"/>
      <c r="AF48" s="291"/>
      <c r="AG48" s="291"/>
      <c r="AH48" s="291"/>
      <c r="AI48" s="291"/>
      <c r="AJ48" s="291"/>
      <c r="AK48" s="350" t="s">
        <v>537</v>
      </c>
      <c r="AL48" s="350"/>
      <c r="AM48" s="350"/>
      <c r="AN48" s="350"/>
      <c r="AO48" s="350"/>
      <c r="AP48" s="350"/>
      <c r="AQ48" s="351"/>
      <c r="AR48" s="350"/>
    </row>
    <row r="49" spans="1:44" ht="13.5" customHeight="1" x14ac:dyDescent="0.15">
      <c r="A49" s="295"/>
      <c r="B49" s="291"/>
      <c r="C49" s="291"/>
      <c r="D49" s="291"/>
      <c r="E49" s="291"/>
      <c r="F49" s="291"/>
      <c r="G49" s="291"/>
      <c r="H49" s="291"/>
      <c r="I49" s="291"/>
      <c r="J49" s="291"/>
      <c r="K49" s="291"/>
      <c r="L49" s="291"/>
      <c r="M49" s="291"/>
      <c r="N49" s="291"/>
      <c r="O49" s="291"/>
      <c r="P49" s="291"/>
      <c r="Q49" s="291"/>
      <c r="R49" s="291"/>
      <c r="S49" s="291"/>
      <c r="T49" s="291"/>
      <c r="U49" s="291"/>
      <c r="V49" s="291"/>
      <c r="W49" s="291"/>
      <c r="X49" s="291"/>
      <c r="Y49" s="291"/>
      <c r="Z49" s="291"/>
      <c r="AA49" s="291"/>
      <c r="AB49" s="291"/>
      <c r="AC49" s="291"/>
      <c r="AD49" s="291"/>
      <c r="AE49" s="291"/>
      <c r="AF49" s="291"/>
      <c r="AG49" s="291"/>
      <c r="AH49" s="291"/>
      <c r="AI49" s="291"/>
      <c r="AJ49" s="291"/>
      <c r="AK49" s="352"/>
      <c r="AL49" s="353"/>
      <c r="AM49" s="1182" t="s">
        <v>503</v>
      </c>
      <c r="AN49" s="1184" t="s">
        <v>538</v>
      </c>
      <c r="AO49" s="1185"/>
      <c r="AP49" s="1185"/>
      <c r="AQ49" s="1185"/>
      <c r="AR49" s="1186"/>
    </row>
    <row r="50" spans="1:44" x14ac:dyDescent="0.15">
      <c r="A50" s="295"/>
      <c r="B50" s="291"/>
      <c r="C50" s="291"/>
      <c r="D50" s="291"/>
      <c r="E50" s="291"/>
      <c r="F50" s="291"/>
      <c r="G50" s="291"/>
      <c r="H50" s="291"/>
      <c r="I50" s="291"/>
      <c r="J50" s="291"/>
      <c r="K50" s="291"/>
      <c r="L50" s="291"/>
      <c r="M50" s="291"/>
      <c r="N50" s="291"/>
      <c r="O50" s="291"/>
      <c r="P50" s="291"/>
      <c r="Q50" s="291"/>
      <c r="R50" s="291"/>
      <c r="S50" s="291"/>
      <c r="T50" s="291"/>
      <c r="U50" s="291"/>
      <c r="V50" s="291"/>
      <c r="W50" s="291"/>
      <c r="X50" s="291"/>
      <c r="Y50" s="291"/>
      <c r="Z50" s="291"/>
      <c r="AA50" s="291"/>
      <c r="AB50" s="291"/>
      <c r="AC50" s="291"/>
      <c r="AD50" s="291"/>
      <c r="AE50" s="291"/>
      <c r="AF50" s="291"/>
      <c r="AG50" s="291"/>
      <c r="AH50" s="291"/>
      <c r="AI50" s="291"/>
      <c r="AJ50" s="291"/>
      <c r="AK50" s="354"/>
      <c r="AL50" s="355"/>
      <c r="AM50" s="1183"/>
      <c r="AN50" s="356" t="s">
        <v>539</v>
      </c>
      <c r="AO50" s="357" t="s">
        <v>540</v>
      </c>
      <c r="AP50" s="358" t="s">
        <v>541</v>
      </c>
      <c r="AQ50" s="359" t="s">
        <v>542</v>
      </c>
      <c r="AR50" s="360" t="s">
        <v>543</v>
      </c>
    </row>
    <row r="51" spans="1:44" x14ac:dyDescent="0.15">
      <c r="A51" s="295"/>
      <c r="B51" s="291"/>
      <c r="C51" s="291"/>
      <c r="D51" s="291"/>
      <c r="E51" s="291"/>
      <c r="F51" s="291"/>
      <c r="G51" s="291"/>
      <c r="H51" s="291"/>
      <c r="I51" s="291"/>
      <c r="J51" s="291"/>
      <c r="K51" s="291"/>
      <c r="L51" s="291"/>
      <c r="M51" s="291"/>
      <c r="N51" s="291"/>
      <c r="O51" s="291"/>
      <c r="P51" s="291"/>
      <c r="Q51" s="291"/>
      <c r="R51" s="291"/>
      <c r="S51" s="291"/>
      <c r="T51" s="291"/>
      <c r="U51" s="291"/>
      <c r="V51" s="291"/>
      <c r="W51" s="291"/>
      <c r="X51" s="291"/>
      <c r="Y51" s="291"/>
      <c r="Z51" s="291"/>
      <c r="AA51" s="291"/>
      <c r="AB51" s="291"/>
      <c r="AC51" s="291"/>
      <c r="AD51" s="291"/>
      <c r="AE51" s="291"/>
      <c r="AF51" s="291"/>
      <c r="AG51" s="291"/>
      <c r="AH51" s="291"/>
      <c r="AI51" s="291"/>
      <c r="AJ51" s="291"/>
      <c r="AK51" s="352" t="s">
        <v>544</v>
      </c>
      <c r="AL51" s="353"/>
      <c r="AM51" s="361">
        <v>6796654</v>
      </c>
      <c r="AN51" s="362">
        <v>126344</v>
      </c>
      <c r="AO51" s="363">
        <v>-24.5</v>
      </c>
      <c r="AP51" s="364">
        <v>65988</v>
      </c>
      <c r="AQ51" s="365">
        <v>-5.0999999999999996</v>
      </c>
      <c r="AR51" s="366">
        <v>-19.399999999999999</v>
      </c>
    </row>
    <row r="52" spans="1:44" x14ac:dyDescent="0.15">
      <c r="A52" s="295"/>
      <c r="B52" s="291"/>
      <c r="C52" s="291"/>
      <c r="D52" s="291"/>
      <c r="E52" s="291"/>
      <c r="F52" s="291"/>
      <c r="G52" s="291"/>
      <c r="H52" s="291"/>
      <c r="I52" s="291"/>
      <c r="J52" s="291"/>
      <c r="K52" s="291"/>
      <c r="L52" s="291"/>
      <c r="M52" s="291"/>
      <c r="N52" s="291"/>
      <c r="O52" s="291"/>
      <c r="P52" s="291"/>
      <c r="Q52" s="291"/>
      <c r="R52" s="291"/>
      <c r="S52" s="291"/>
      <c r="T52" s="291"/>
      <c r="U52" s="291"/>
      <c r="V52" s="291"/>
      <c r="W52" s="291"/>
      <c r="X52" s="291"/>
      <c r="Y52" s="291"/>
      <c r="Z52" s="291"/>
      <c r="AA52" s="291"/>
      <c r="AB52" s="291"/>
      <c r="AC52" s="291"/>
      <c r="AD52" s="291"/>
      <c r="AE52" s="291"/>
      <c r="AF52" s="291"/>
      <c r="AG52" s="291"/>
      <c r="AH52" s="291"/>
      <c r="AI52" s="291"/>
      <c r="AJ52" s="291"/>
      <c r="AK52" s="367"/>
      <c r="AL52" s="368" t="s">
        <v>545</v>
      </c>
      <c r="AM52" s="369">
        <v>4124667</v>
      </c>
      <c r="AN52" s="370">
        <v>76674</v>
      </c>
      <c r="AO52" s="371">
        <v>-14.6</v>
      </c>
      <c r="AP52" s="372">
        <v>36473</v>
      </c>
      <c r="AQ52" s="373">
        <v>3.3</v>
      </c>
      <c r="AR52" s="374">
        <v>-17.899999999999999</v>
      </c>
    </row>
    <row r="53" spans="1:44" x14ac:dyDescent="0.15">
      <c r="A53" s="295"/>
      <c r="B53" s="291"/>
      <c r="C53" s="291"/>
      <c r="D53" s="291"/>
      <c r="E53" s="291"/>
      <c r="F53" s="291"/>
      <c r="G53" s="291"/>
      <c r="H53" s="291"/>
      <c r="I53" s="291"/>
      <c r="J53" s="291"/>
      <c r="K53" s="291"/>
      <c r="L53" s="291"/>
      <c r="M53" s="291"/>
      <c r="N53" s="291"/>
      <c r="O53" s="291"/>
      <c r="P53" s="291"/>
      <c r="Q53" s="291"/>
      <c r="R53" s="291"/>
      <c r="S53" s="291"/>
      <c r="T53" s="291"/>
      <c r="U53" s="291"/>
      <c r="V53" s="291"/>
      <c r="W53" s="291"/>
      <c r="X53" s="291"/>
      <c r="Y53" s="291"/>
      <c r="Z53" s="291"/>
      <c r="AA53" s="291"/>
      <c r="AB53" s="291"/>
      <c r="AC53" s="291"/>
      <c r="AD53" s="291"/>
      <c r="AE53" s="291"/>
      <c r="AF53" s="291"/>
      <c r="AG53" s="291"/>
      <c r="AH53" s="291"/>
      <c r="AI53" s="291"/>
      <c r="AJ53" s="291"/>
      <c r="AK53" s="352" t="s">
        <v>546</v>
      </c>
      <c r="AL53" s="353"/>
      <c r="AM53" s="361">
        <v>7244819</v>
      </c>
      <c r="AN53" s="362">
        <v>136345</v>
      </c>
      <c r="AO53" s="363">
        <v>7.9</v>
      </c>
      <c r="AP53" s="364">
        <v>54227</v>
      </c>
      <c r="AQ53" s="365">
        <v>-17.8</v>
      </c>
      <c r="AR53" s="366">
        <v>25.7</v>
      </c>
    </row>
    <row r="54" spans="1:44" x14ac:dyDescent="0.15">
      <c r="A54" s="295"/>
      <c r="B54" s="291"/>
      <c r="C54" s="291"/>
      <c r="D54" s="291"/>
      <c r="E54" s="291"/>
      <c r="F54" s="291"/>
      <c r="G54" s="291"/>
      <c r="H54" s="291"/>
      <c r="I54" s="291"/>
      <c r="J54" s="291"/>
      <c r="K54" s="291"/>
      <c r="L54" s="291"/>
      <c r="M54" s="291"/>
      <c r="N54" s="291"/>
      <c r="O54" s="291"/>
      <c r="P54" s="291"/>
      <c r="Q54" s="291"/>
      <c r="R54" s="291"/>
      <c r="S54" s="291"/>
      <c r="T54" s="291"/>
      <c r="U54" s="291"/>
      <c r="V54" s="291"/>
      <c r="W54" s="291"/>
      <c r="X54" s="291"/>
      <c r="Y54" s="291"/>
      <c r="Z54" s="291"/>
      <c r="AA54" s="291"/>
      <c r="AB54" s="291"/>
      <c r="AC54" s="291"/>
      <c r="AD54" s="291"/>
      <c r="AE54" s="291"/>
      <c r="AF54" s="291"/>
      <c r="AG54" s="291"/>
      <c r="AH54" s="291"/>
      <c r="AI54" s="291"/>
      <c r="AJ54" s="291"/>
      <c r="AK54" s="367"/>
      <c r="AL54" s="368" t="s">
        <v>545</v>
      </c>
      <c r="AM54" s="369">
        <v>5031667</v>
      </c>
      <c r="AN54" s="370">
        <v>94694</v>
      </c>
      <c r="AO54" s="371">
        <v>23.5</v>
      </c>
      <c r="AP54" s="372">
        <v>29694</v>
      </c>
      <c r="AQ54" s="373">
        <v>-18.600000000000001</v>
      </c>
      <c r="AR54" s="374">
        <v>42.1</v>
      </c>
    </row>
    <row r="55" spans="1:44" x14ac:dyDescent="0.15">
      <c r="A55" s="295"/>
      <c r="B55" s="291"/>
      <c r="C55" s="291"/>
      <c r="D55" s="291"/>
      <c r="E55" s="291"/>
      <c r="F55" s="291"/>
      <c r="G55" s="291"/>
      <c r="H55" s="291"/>
      <c r="I55" s="291"/>
      <c r="J55" s="291"/>
      <c r="K55" s="291"/>
      <c r="L55" s="291"/>
      <c r="M55" s="291"/>
      <c r="N55" s="291"/>
      <c r="O55" s="291"/>
      <c r="P55" s="291"/>
      <c r="Q55" s="291"/>
      <c r="R55" s="291"/>
      <c r="S55" s="291"/>
      <c r="T55" s="291"/>
      <c r="U55" s="291"/>
      <c r="V55" s="291"/>
      <c r="W55" s="291"/>
      <c r="X55" s="291"/>
      <c r="Y55" s="291"/>
      <c r="Z55" s="291"/>
      <c r="AA55" s="291"/>
      <c r="AB55" s="291"/>
      <c r="AC55" s="291"/>
      <c r="AD55" s="291"/>
      <c r="AE55" s="291"/>
      <c r="AF55" s="291"/>
      <c r="AG55" s="291"/>
      <c r="AH55" s="291"/>
      <c r="AI55" s="291"/>
      <c r="AJ55" s="291"/>
      <c r="AK55" s="352" t="s">
        <v>547</v>
      </c>
      <c r="AL55" s="353"/>
      <c r="AM55" s="361">
        <v>8151252</v>
      </c>
      <c r="AN55" s="362">
        <v>155345</v>
      </c>
      <c r="AO55" s="363">
        <v>13.9</v>
      </c>
      <c r="AP55" s="364">
        <v>57295</v>
      </c>
      <c r="AQ55" s="365">
        <v>5.7</v>
      </c>
      <c r="AR55" s="366">
        <v>8.1999999999999993</v>
      </c>
    </row>
    <row r="56" spans="1:44" x14ac:dyDescent="0.15">
      <c r="A56" s="295"/>
      <c r="B56" s="291"/>
      <c r="C56" s="291"/>
      <c r="D56" s="291"/>
      <c r="E56" s="291"/>
      <c r="F56" s="291"/>
      <c r="G56" s="291"/>
      <c r="H56" s="291"/>
      <c r="I56" s="291"/>
      <c r="J56" s="291"/>
      <c r="K56" s="291"/>
      <c r="L56" s="291"/>
      <c r="M56" s="291"/>
      <c r="N56" s="291"/>
      <c r="O56" s="291"/>
      <c r="P56" s="291"/>
      <c r="Q56" s="291"/>
      <c r="R56" s="291"/>
      <c r="S56" s="291"/>
      <c r="T56" s="291"/>
      <c r="U56" s="291"/>
      <c r="V56" s="291"/>
      <c r="W56" s="291"/>
      <c r="X56" s="291"/>
      <c r="Y56" s="291"/>
      <c r="Z56" s="291"/>
      <c r="AA56" s="291"/>
      <c r="AB56" s="291"/>
      <c r="AC56" s="291"/>
      <c r="AD56" s="291"/>
      <c r="AE56" s="291"/>
      <c r="AF56" s="291"/>
      <c r="AG56" s="291"/>
      <c r="AH56" s="291"/>
      <c r="AI56" s="291"/>
      <c r="AJ56" s="291"/>
      <c r="AK56" s="367"/>
      <c r="AL56" s="368" t="s">
        <v>545</v>
      </c>
      <c r="AM56" s="369">
        <v>5470275</v>
      </c>
      <c r="AN56" s="370">
        <v>104251</v>
      </c>
      <c r="AO56" s="371">
        <v>10.1</v>
      </c>
      <c r="AP56" s="372">
        <v>32771</v>
      </c>
      <c r="AQ56" s="373">
        <v>10.4</v>
      </c>
      <c r="AR56" s="374">
        <v>-0.3</v>
      </c>
    </row>
    <row r="57" spans="1:44" x14ac:dyDescent="0.15">
      <c r="A57" s="295"/>
      <c r="B57" s="291"/>
      <c r="C57" s="291"/>
      <c r="D57" s="291"/>
      <c r="E57" s="291"/>
      <c r="F57" s="291"/>
      <c r="G57" s="291"/>
      <c r="H57" s="291"/>
      <c r="I57" s="291"/>
      <c r="J57" s="291"/>
      <c r="K57" s="291"/>
      <c r="L57" s="291"/>
      <c r="M57" s="291"/>
      <c r="N57" s="291"/>
      <c r="O57" s="291"/>
      <c r="P57" s="291"/>
      <c r="Q57" s="291"/>
      <c r="R57" s="291"/>
      <c r="S57" s="291"/>
      <c r="T57" s="291"/>
      <c r="U57" s="291"/>
      <c r="V57" s="291"/>
      <c r="W57" s="291"/>
      <c r="X57" s="291"/>
      <c r="Y57" s="291"/>
      <c r="Z57" s="291"/>
      <c r="AA57" s="291"/>
      <c r="AB57" s="291"/>
      <c r="AC57" s="291"/>
      <c r="AD57" s="291"/>
      <c r="AE57" s="291"/>
      <c r="AF57" s="291"/>
      <c r="AG57" s="291"/>
      <c r="AH57" s="291"/>
      <c r="AI57" s="291"/>
      <c r="AJ57" s="291"/>
      <c r="AK57" s="352" t="s">
        <v>548</v>
      </c>
      <c r="AL57" s="353"/>
      <c r="AM57" s="361">
        <v>6094086</v>
      </c>
      <c r="AN57" s="362">
        <v>117617</v>
      </c>
      <c r="AO57" s="363">
        <v>-24.3</v>
      </c>
      <c r="AP57" s="364">
        <v>54110</v>
      </c>
      <c r="AQ57" s="365">
        <v>-5.6</v>
      </c>
      <c r="AR57" s="366">
        <v>-18.7</v>
      </c>
    </row>
    <row r="58" spans="1:44" x14ac:dyDescent="0.15">
      <c r="A58" s="295"/>
      <c r="B58" s="291"/>
      <c r="C58" s="291"/>
      <c r="D58" s="291"/>
      <c r="E58" s="291"/>
      <c r="F58" s="291"/>
      <c r="G58" s="291"/>
      <c r="H58" s="291"/>
      <c r="I58" s="291"/>
      <c r="J58" s="291"/>
      <c r="K58" s="291"/>
      <c r="L58" s="291"/>
      <c r="M58" s="291"/>
      <c r="N58" s="291"/>
      <c r="O58" s="291"/>
      <c r="P58" s="291"/>
      <c r="Q58" s="291"/>
      <c r="R58" s="291"/>
      <c r="S58" s="291"/>
      <c r="T58" s="291"/>
      <c r="U58" s="291"/>
      <c r="V58" s="291"/>
      <c r="W58" s="291"/>
      <c r="X58" s="291"/>
      <c r="Y58" s="291"/>
      <c r="Z58" s="291"/>
      <c r="AA58" s="291"/>
      <c r="AB58" s="291"/>
      <c r="AC58" s="291"/>
      <c r="AD58" s="291"/>
      <c r="AE58" s="291"/>
      <c r="AF58" s="291"/>
      <c r="AG58" s="291"/>
      <c r="AH58" s="291"/>
      <c r="AI58" s="291"/>
      <c r="AJ58" s="291"/>
      <c r="AK58" s="367"/>
      <c r="AL58" s="368" t="s">
        <v>545</v>
      </c>
      <c r="AM58" s="369">
        <v>3207153</v>
      </c>
      <c r="AN58" s="370">
        <v>61899</v>
      </c>
      <c r="AO58" s="371">
        <v>-40.6</v>
      </c>
      <c r="AP58" s="372">
        <v>30620</v>
      </c>
      <c r="AQ58" s="373">
        <v>-6.6</v>
      </c>
      <c r="AR58" s="374">
        <v>-34</v>
      </c>
    </row>
    <row r="59" spans="1:44" x14ac:dyDescent="0.15">
      <c r="A59" s="295"/>
      <c r="B59" s="291"/>
      <c r="C59" s="291"/>
      <c r="D59" s="291"/>
      <c r="E59" s="291"/>
      <c r="F59" s="291"/>
      <c r="G59" s="291"/>
      <c r="H59" s="291"/>
      <c r="I59" s="291"/>
      <c r="J59" s="291"/>
      <c r="K59" s="291"/>
      <c r="L59" s="291"/>
      <c r="M59" s="291"/>
      <c r="N59" s="291"/>
      <c r="O59" s="291"/>
      <c r="P59" s="291"/>
      <c r="Q59" s="291"/>
      <c r="R59" s="291"/>
      <c r="S59" s="291"/>
      <c r="T59" s="291"/>
      <c r="U59" s="291"/>
      <c r="V59" s="291"/>
      <c r="W59" s="291"/>
      <c r="X59" s="291"/>
      <c r="Y59" s="291"/>
      <c r="Z59" s="291"/>
      <c r="AA59" s="291"/>
      <c r="AB59" s="291"/>
      <c r="AC59" s="291"/>
      <c r="AD59" s="291"/>
      <c r="AE59" s="291"/>
      <c r="AF59" s="291"/>
      <c r="AG59" s="291"/>
      <c r="AH59" s="291"/>
      <c r="AI59" s="291"/>
      <c r="AJ59" s="291"/>
      <c r="AK59" s="352" t="s">
        <v>549</v>
      </c>
      <c r="AL59" s="353"/>
      <c r="AM59" s="361">
        <v>3883089</v>
      </c>
      <c r="AN59" s="362">
        <v>76055</v>
      </c>
      <c r="AO59" s="363">
        <v>-35.299999999999997</v>
      </c>
      <c r="AP59" s="364">
        <v>54684</v>
      </c>
      <c r="AQ59" s="365">
        <v>1.1000000000000001</v>
      </c>
      <c r="AR59" s="366">
        <v>-36.4</v>
      </c>
    </row>
    <row r="60" spans="1:44" x14ac:dyDescent="0.15">
      <c r="A60" s="295"/>
      <c r="B60" s="291"/>
      <c r="C60" s="291"/>
      <c r="D60" s="291"/>
      <c r="E60" s="291"/>
      <c r="F60" s="291"/>
      <c r="G60" s="291"/>
      <c r="H60" s="291"/>
      <c r="I60" s="291"/>
      <c r="J60" s="291"/>
      <c r="K60" s="291"/>
      <c r="L60" s="291"/>
      <c r="M60" s="291"/>
      <c r="N60" s="291"/>
      <c r="O60" s="291"/>
      <c r="P60" s="291"/>
      <c r="Q60" s="291"/>
      <c r="R60" s="291"/>
      <c r="S60" s="291"/>
      <c r="T60" s="291"/>
      <c r="U60" s="291"/>
      <c r="V60" s="291"/>
      <c r="W60" s="291"/>
      <c r="X60" s="291"/>
      <c r="Y60" s="291"/>
      <c r="Z60" s="291"/>
      <c r="AA60" s="291"/>
      <c r="AB60" s="291"/>
      <c r="AC60" s="291"/>
      <c r="AD60" s="291"/>
      <c r="AE60" s="291"/>
      <c r="AF60" s="291"/>
      <c r="AG60" s="291"/>
      <c r="AH60" s="291"/>
      <c r="AI60" s="291"/>
      <c r="AJ60" s="291"/>
      <c r="AK60" s="367"/>
      <c r="AL60" s="368" t="s">
        <v>545</v>
      </c>
      <c r="AM60" s="369">
        <v>1741906</v>
      </c>
      <c r="AN60" s="370">
        <v>34118</v>
      </c>
      <c r="AO60" s="371">
        <v>-44.9</v>
      </c>
      <c r="AP60" s="372">
        <v>32829</v>
      </c>
      <c r="AQ60" s="373">
        <v>7.2</v>
      </c>
      <c r="AR60" s="374">
        <v>-52.1</v>
      </c>
    </row>
    <row r="61" spans="1:44" x14ac:dyDescent="0.15">
      <c r="A61" s="295"/>
      <c r="B61" s="291"/>
      <c r="C61" s="291"/>
      <c r="D61" s="291"/>
      <c r="E61" s="291"/>
      <c r="F61" s="291"/>
      <c r="G61" s="291"/>
      <c r="H61" s="291"/>
      <c r="I61" s="291"/>
      <c r="J61" s="291"/>
      <c r="K61" s="291"/>
      <c r="L61" s="291"/>
      <c r="M61" s="291"/>
      <c r="N61" s="291"/>
      <c r="O61" s="291"/>
      <c r="P61" s="291"/>
      <c r="Q61" s="291"/>
      <c r="R61" s="291"/>
      <c r="S61" s="291"/>
      <c r="T61" s="291"/>
      <c r="U61" s="291"/>
      <c r="V61" s="291"/>
      <c r="W61" s="291"/>
      <c r="X61" s="291"/>
      <c r="Y61" s="291"/>
      <c r="Z61" s="291"/>
      <c r="AA61" s="291"/>
      <c r="AB61" s="291"/>
      <c r="AC61" s="291"/>
      <c r="AD61" s="291"/>
      <c r="AE61" s="291"/>
      <c r="AF61" s="291"/>
      <c r="AG61" s="291"/>
      <c r="AH61" s="291"/>
      <c r="AI61" s="291"/>
      <c r="AJ61" s="291"/>
      <c r="AK61" s="352" t="s">
        <v>550</v>
      </c>
      <c r="AL61" s="375"/>
      <c r="AM61" s="376">
        <v>6433980</v>
      </c>
      <c r="AN61" s="377">
        <v>122341</v>
      </c>
      <c r="AO61" s="378">
        <v>-12.5</v>
      </c>
      <c r="AP61" s="379">
        <v>57261</v>
      </c>
      <c r="AQ61" s="380">
        <v>-4.3</v>
      </c>
      <c r="AR61" s="366">
        <v>-8.1999999999999993</v>
      </c>
    </row>
    <row r="62" spans="1:44" x14ac:dyDescent="0.15">
      <c r="A62" s="295"/>
      <c r="B62" s="291"/>
      <c r="C62" s="291"/>
      <c r="D62" s="291"/>
      <c r="E62" s="291"/>
      <c r="F62" s="291"/>
      <c r="G62" s="291"/>
      <c r="H62" s="291"/>
      <c r="I62" s="291"/>
      <c r="J62" s="291"/>
      <c r="K62" s="291"/>
      <c r="L62" s="291"/>
      <c r="M62" s="291"/>
      <c r="N62" s="291"/>
      <c r="O62" s="291"/>
      <c r="P62" s="291"/>
      <c r="Q62" s="291"/>
      <c r="R62" s="291"/>
      <c r="S62" s="291"/>
      <c r="T62" s="291"/>
      <c r="U62" s="291"/>
      <c r="V62" s="291"/>
      <c r="W62" s="291"/>
      <c r="X62" s="291"/>
      <c r="Y62" s="291"/>
      <c r="Z62" s="291"/>
      <c r="AA62" s="291"/>
      <c r="AB62" s="291"/>
      <c r="AC62" s="291"/>
      <c r="AD62" s="291"/>
      <c r="AE62" s="291"/>
      <c r="AF62" s="291"/>
      <c r="AG62" s="291"/>
      <c r="AH62" s="291"/>
      <c r="AI62" s="291"/>
      <c r="AJ62" s="291"/>
      <c r="AK62" s="367"/>
      <c r="AL62" s="368" t="s">
        <v>545</v>
      </c>
      <c r="AM62" s="369">
        <v>3915134</v>
      </c>
      <c r="AN62" s="370">
        <v>74327</v>
      </c>
      <c r="AO62" s="371">
        <v>-13.3</v>
      </c>
      <c r="AP62" s="372">
        <v>32477</v>
      </c>
      <c r="AQ62" s="373">
        <v>-0.9</v>
      </c>
      <c r="AR62" s="374">
        <v>-12.4</v>
      </c>
    </row>
    <row r="63" spans="1:44" x14ac:dyDescent="0.15">
      <c r="A63" s="295"/>
      <c r="B63" s="291"/>
      <c r="C63" s="291"/>
      <c r="D63" s="291"/>
      <c r="E63" s="291"/>
      <c r="F63" s="291"/>
      <c r="G63" s="291"/>
      <c r="H63" s="291"/>
      <c r="I63" s="291"/>
      <c r="J63" s="291"/>
      <c r="K63" s="291"/>
      <c r="L63" s="291"/>
      <c r="M63" s="291"/>
      <c r="N63" s="291"/>
      <c r="O63" s="291"/>
      <c r="P63" s="291"/>
      <c r="Q63" s="291"/>
      <c r="R63" s="291"/>
      <c r="S63" s="291"/>
      <c r="T63" s="291"/>
      <c r="U63" s="291"/>
      <c r="V63" s="291"/>
      <c r="W63" s="291"/>
      <c r="X63" s="291"/>
      <c r="Y63" s="291"/>
      <c r="Z63" s="291"/>
      <c r="AA63" s="291"/>
      <c r="AB63" s="291"/>
      <c r="AC63" s="291"/>
      <c r="AD63" s="291"/>
      <c r="AE63" s="291"/>
      <c r="AF63" s="291"/>
      <c r="AG63" s="291"/>
      <c r="AH63" s="291"/>
      <c r="AI63" s="291"/>
      <c r="AJ63" s="291"/>
      <c r="AK63" s="291"/>
      <c r="AL63" s="291"/>
      <c r="AM63" s="291"/>
      <c r="AN63" s="291"/>
      <c r="AO63" s="291"/>
      <c r="AP63" s="291"/>
      <c r="AQ63" s="291"/>
      <c r="AR63" s="291"/>
    </row>
    <row r="64" spans="1:44" x14ac:dyDescent="0.15">
      <c r="A64" s="295"/>
      <c r="B64" s="291"/>
      <c r="C64" s="291"/>
      <c r="D64" s="291"/>
      <c r="E64" s="291"/>
      <c r="F64" s="291"/>
      <c r="G64" s="291"/>
      <c r="H64" s="291"/>
      <c r="I64" s="291"/>
      <c r="J64" s="291"/>
      <c r="K64" s="291"/>
      <c r="L64" s="291"/>
      <c r="M64" s="291"/>
      <c r="N64" s="291"/>
      <c r="O64" s="291"/>
      <c r="P64" s="291"/>
      <c r="Q64" s="291"/>
      <c r="R64" s="291"/>
      <c r="S64" s="291"/>
      <c r="T64" s="291"/>
      <c r="U64" s="291"/>
      <c r="V64" s="291"/>
      <c r="W64" s="291"/>
      <c r="X64" s="291"/>
      <c r="Y64" s="291"/>
      <c r="Z64" s="291"/>
      <c r="AA64" s="291"/>
      <c r="AB64" s="291"/>
      <c r="AC64" s="291"/>
      <c r="AD64" s="291"/>
      <c r="AE64" s="291"/>
      <c r="AF64" s="291"/>
      <c r="AG64" s="291"/>
      <c r="AH64" s="291"/>
      <c r="AI64" s="291"/>
      <c r="AJ64" s="291"/>
      <c r="AK64" s="291"/>
      <c r="AL64" s="291"/>
      <c r="AM64" s="291"/>
      <c r="AN64" s="291"/>
      <c r="AO64" s="291"/>
      <c r="AP64" s="291"/>
      <c r="AQ64" s="291"/>
      <c r="AR64" s="291"/>
    </row>
    <row r="65" spans="1:46" x14ac:dyDescent="0.15">
      <c r="A65" s="295"/>
      <c r="B65" s="291"/>
      <c r="C65" s="291"/>
      <c r="D65" s="291"/>
      <c r="E65" s="291"/>
      <c r="F65" s="291"/>
      <c r="G65" s="291"/>
      <c r="H65" s="291"/>
      <c r="I65" s="291"/>
      <c r="J65" s="291"/>
      <c r="K65" s="291"/>
      <c r="L65" s="291"/>
      <c r="M65" s="291"/>
      <c r="N65" s="291"/>
      <c r="O65" s="291"/>
      <c r="P65" s="291"/>
      <c r="Q65" s="291"/>
      <c r="R65" s="291"/>
      <c r="S65" s="291"/>
      <c r="T65" s="291"/>
      <c r="U65" s="291"/>
      <c r="V65" s="291"/>
      <c r="W65" s="291"/>
      <c r="X65" s="291"/>
      <c r="Y65" s="291"/>
      <c r="Z65" s="291"/>
      <c r="AA65" s="291"/>
      <c r="AB65" s="291"/>
      <c r="AC65" s="291"/>
      <c r="AD65" s="291"/>
      <c r="AE65" s="291"/>
      <c r="AF65" s="291"/>
      <c r="AG65" s="291"/>
      <c r="AH65" s="291"/>
      <c r="AI65" s="291"/>
      <c r="AJ65" s="291"/>
      <c r="AK65" s="291"/>
      <c r="AL65" s="291"/>
      <c r="AM65" s="291"/>
      <c r="AN65" s="291"/>
      <c r="AO65" s="291"/>
      <c r="AP65" s="291"/>
      <c r="AQ65" s="291"/>
      <c r="AR65" s="291"/>
    </row>
    <row r="66" spans="1:46" x14ac:dyDescent="0.15">
      <c r="A66" s="381"/>
      <c r="B66" s="348"/>
      <c r="C66" s="348"/>
      <c r="D66" s="348"/>
      <c r="E66" s="348"/>
      <c r="F66" s="348"/>
      <c r="G66" s="348"/>
      <c r="H66" s="348"/>
      <c r="I66" s="348"/>
      <c r="J66" s="348"/>
      <c r="K66" s="348"/>
      <c r="L66" s="348"/>
      <c r="M66" s="348"/>
      <c r="N66" s="348"/>
      <c r="O66" s="348"/>
      <c r="P66" s="348"/>
      <c r="Q66" s="348"/>
      <c r="R66" s="348"/>
      <c r="S66" s="348"/>
      <c r="T66" s="348"/>
      <c r="U66" s="348"/>
      <c r="V66" s="348"/>
      <c r="W66" s="348"/>
      <c r="X66" s="348"/>
      <c r="Y66" s="348"/>
      <c r="Z66" s="348"/>
      <c r="AA66" s="348"/>
      <c r="AB66" s="348"/>
      <c r="AC66" s="348"/>
      <c r="AD66" s="348"/>
      <c r="AE66" s="348"/>
      <c r="AF66" s="348"/>
      <c r="AG66" s="348"/>
      <c r="AH66" s="348"/>
      <c r="AI66" s="348"/>
      <c r="AJ66" s="348"/>
      <c r="AK66" s="348"/>
      <c r="AL66" s="348"/>
      <c r="AM66" s="348"/>
      <c r="AN66" s="348"/>
      <c r="AO66" s="348"/>
      <c r="AP66" s="348"/>
      <c r="AQ66" s="348"/>
      <c r="AR66" s="348"/>
      <c r="AS66" s="382"/>
    </row>
    <row r="67" spans="1:46" ht="13.5" hidden="1" customHeight="1" x14ac:dyDescent="0.15">
      <c r="AK67" s="291"/>
      <c r="AL67" s="291"/>
      <c r="AM67" s="291"/>
      <c r="AN67" s="291"/>
      <c r="AO67" s="291"/>
      <c r="AP67" s="291"/>
      <c r="AQ67" s="291"/>
      <c r="AR67" s="291"/>
      <c r="AS67" s="291"/>
      <c r="AT67" s="291"/>
    </row>
    <row r="68" spans="1:46" ht="13.5" hidden="1" customHeight="1" x14ac:dyDescent="0.15">
      <c r="AK68" s="291"/>
      <c r="AL68" s="291"/>
      <c r="AM68" s="291"/>
      <c r="AN68" s="291"/>
      <c r="AO68" s="291"/>
      <c r="AP68" s="291"/>
      <c r="AQ68" s="291"/>
      <c r="AR68" s="291"/>
    </row>
    <row r="69" spans="1:46" ht="13.5" hidden="1" customHeight="1" x14ac:dyDescent="0.15">
      <c r="AK69" s="291"/>
      <c r="AL69" s="291"/>
      <c r="AM69" s="291"/>
      <c r="AN69" s="291"/>
      <c r="AO69" s="291"/>
      <c r="AP69" s="291"/>
      <c r="AQ69" s="291"/>
      <c r="AR69" s="291"/>
    </row>
    <row r="70" spans="1:46" hidden="1" x14ac:dyDescent="0.15">
      <c r="AK70" s="291"/>
      <c r="AL70" s="291"/>
      <c r="AM70" s="291"/>
      <c r="AN70" s="291"/>
      <c r="AO70" s="291"/>
      <c r="AP70" s="291"/>
      <c r="AQ70" s="291"/>
      <c r="AR70" s="291"/>
    </row>
    <row r="71" spans="1:46" hidden="1" x14ac:dyDescent="0.15">
      <c r="AK71" s="291"/>
      <c r="AL71" s="291"/>
      <c r="AM71" s="291"/>
      <c r="AN71" s="291"/>
      <c r="AO71" s="291"/>
      <c r="AP71" s="291"/>
      <c r="AQ71" s="291"/>
      <c r="AR71" s="291"/>
    </row>
    <row r="72" spans="1:46" hidden="1" x14ac:dyDescent="0.15">
      <c r="AK72" s="291"/>
      <c r="AL72" s="291"/>
      <c r="AM72" s="291"/>
      <c r="AN72" s="291"/>
      <c r="AO72" s="291"/>
      <c r="AP72" s="291"/>
      <c r="AQ72" s="291"/>
      <c r="AR72" s="291"/>
    </row>
    <row r="73" spans="1:46" hidden="1" x14ac:dyDescent="0.15">
      <c r="AK73" s="291"/>
      <c r="AL73" s="291"/>
      <c r="AM73" s="291"/>
      <c r="AN73" s="291"/>
      <c r="AO73" s="291"/>
      <c r="AP73" s="291"/>
      <c r="AQ73" s="291"/>
      <c r="AR73" s="291"/>
    </row>
    <row r="74" spans="1:46" hidden="1" x14ac:dyDescent="0.15"/>
  </sheetData>
  <sheetProtection algorithmName="SHA-512" hashValue="/9IOLfgK0tB+/XWV0Fgv7MnodbZU3soQ2opvPIgEYEi51i7zrUCAZsN7jniy+NW7NBmAUmsOtBm/4SZh0dz/Bg==" saltValue="DuvKkJVNg0glPkAW4FBlX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89" customWidth="1"/>
    <col min="126" max="16384" width="9" style="288" hidden="1"/>
  </cols>
  <sheetData>
    <row r="1" spans="2:125" ht="13.5" customHeight="1" x14ac:dyDescent="0.15">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c r="DQ1" s="288"/>
      <c r="DR1" s="288"/>
      <c r="DS1" s="288"/>
      <c r="DT1" s="288"/>
      <c r="DU1" s="288"/>
    </row>
    <row r="2" spans="2:125" x14ac:dyDescent="0.15">
      <c r="B2" s="288"/>
      <c r="DG2" s="288"/>
    </row>
    <row r="3" spans="2:125" x14ac:dyDescent="0.15">
      <c r="C3" s="288"/>
      <c r="D3" s="288"/>
      <c r="E3" s="288"/>
      <c r="F3" s="288"/>
      <c r="G3" s="288"/>
      <c r="H3" s="288"/>
      <c r="I3" s="288"/>
      <c r="J3" s="288"/>
      <c r="K3" s="288"/>
      <c r="L3" s="288"/>
      <c r="M3" s="288"/>
      <c r="N3" s="288"/>
      <c r="O3" s="288"/>
      <c r="P3" s="288"/>
      <c r="Q3" s="288"/>
      <c r="R3" s="288"/>
      <c r="S3" s="288"/>
      <c r="T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288"/>
      <c r="AY3" s="288"/>
      <c r="AZ3" s="288"/>
      <c r="BA3" s="288"/>
      <c r="BB3" s="288"/>
      <c r="BC3" s="288"/>
      <c r="BD3" s="288"/>
      <c r="BE3" s="288"/>
      <c r="BF3" s="288"/>
      <c r="BG3" s="288"/>
      <c r="BH3" s="288"/>
      <c r="BI3" s="288"/>
      <c r="BJ3" s="288"/>
      <c r="BK3" s="288"/>
      <c r="BL3" s="288"/>
      <c r="BM3" s="288"/>
      <c r="BN3" s="288"/>
      <c r="BO3" s="288"/>
      <c r="BP3" s="288"/>
      <c r="BQ3" s="288"/>
      <c r="BR3" s="288"/>
      <c r="BS3" s="288"/>
      <c r="BT3" s="288"/>
      <c r="BU3" s="288"/>
      <c r="BV3" s="288"/>
      <c r="BW3" s="288"/>
      <c r="BX3" s="288"/>
      <c r="BY3" s="288"/>
      <c r="BZ3" s="288"/>
      <c r="CA3" s="288"/>
      <c r="CB3" s="288"/>
      <c r="CC3" s="288"/>
      <c r="CD3" s="288"/>
      <c r="CE3" s="288"/>
      <c r="CF3" s="288"/>
      <c r="CG3" s="288"/>
      <c r="CH3" s="288"/>
      <c r="CI3" s="288"/>
      <c r="CJ3" s="288"/>
      <c r="CK3" s="288"/>
      <c r="CL3" s="288"/>
      <c r="CM3" s="288"/>
      <c r="CN3" s="288"/>
      <c r="CO3" s="288"/>
      <c r="CP3" s="288"/>
      <c r="CQ3" s="288"/>
      <c r="CR3" s="288"/>
      <c r="CS3" s="288"/>
      <c r="CT3" s="288"/>
      <c r="CU3" s="288"/>
      <c r="CV3" s="288"/>
      <c r="CW3" s="288"/>
      <c r="CX3" s="288"/>
      <c r="CY3" s="288"/>
      <c r="CZ3" s="288"/>
      <c r="DA3" s="288"/>
      <c r="DB3" s="288"/>
      <c r="DC3" s="288"/>
      <c r="DD3" s="288"/>
      <c r="DE3" s="288"/>
      <c r="DF3" s="288"/>
      <c r="DH3" s="288"/>
      <c r="DI3" s="288"/>
      <c r="DJ3" s="288"/>
      <c r="DK3" s="288"/>
      <c r="DL3" s="288"/>
      <c r="DM3" s="288"/>
      <c r="DN3" s="288"/>
      <c r="DO3" s="288"/>
      <c r="DP3" s="288"/>
      <c r="DQ3" s="288"/>
      <c r="DR3" s="288"/>
      <c r="DS3" s="288"/>
      <c r="DT3" s="288"/>
      <c r="DU3" s="288"/>
    </row>
    <row r="4" spans="2:125" x14ac:dyDescent="0.15"/>
    <row r="5" spans="2:125" x14ac:dyDescent="0.15"/>
    <row r="6" spans="2:125" x14ac:dyDescent="0.15"/>
    <row r="7" spans="2:125" x14ac:dyDescent="0.15"/>
    <row r="8" spans="2:125" x14ac:dyDescent="0.15"/>
    <row r="9" spans="2:125" x14ac:dyDescent="0.15">
      <c r="DU9" s="288"/>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8"/>
    </row>
    <row r="18" spans="125:125" x14ac:dyDescent="0.15"/>
    <row r="19" spans="125:125" x14ac:dyDescent="0.15"/>
    <row r="20" spans="125:125" x14ac:dyDescent="0.15">
      <c r="DU20" s="288"/>
    </row>
    <row r="21" spans="125:125" x14ac:dyDescent="0.15">
      <c r="DU21" s="288"/>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8"/>
    </row>
    <row r="29" spans="125:125" x14ac:dyDescent="0.15"/>
    <row r="30" spans="125:125" x14ac:dyDescent="0.15"/>
    <row r="31" spans="125:125" x14ac:dyDescent="0.15"/>
    <row r="32" spans="125:125" x14ac:dyDescent="0.15"/>
    <row r="33" spans="2:125" x14ac:dyDescent="0.15">
      <c r="B33" s="288"/>
      <c r="G33" s="288"/>
      <c r="I33" s="288"/>
    </row>
    <row r="34" spans="2:125" x14ac:dyDescent="0.15">
      <c r="C34" s="288"/>
      <c r="P34" s="288"/>
      <c r="DE34" s="288"/>
      <c r="DH34" s="288"/>
    </row>
    <row r="35" spans="2:125" x14ac:dyDescent="0.15">
      <c r="D35" s="288"/>
      <c r="E35" s="288"/>
      <c r="DG35" s="288"/>
      <c r="DJ35" s="288"/>
      <c r="DP35" s="288"/>
      <c r="DQ35" s="288"/>
      <c r="DR35" s="288"/>
      <c r="DS35" s="288"/>
      <c r="DT35" s="288"/>
      <c r="DU35" s="288"/>
    </row>
    <row r="36" spans="2:125" x14ac:dyDescent="0.15">
      <c r="F36" s="288"/>
      <c r="H36" s="288"/>
      <c r="J36" s="288"/>
      <c r="K36" s="288"/>
      <c r="L36" s="288"/>
      <c r="M36" s="288"/>
      <c r="N36" s="288"/>
      <c r="O36" s="288"/>
      <c r="Q36" s="288"/>
      <c r="R36" s="288"/>
      <c r="S36" s="288"/>
      <c r="T36" s="288"/>
      <c r="U36" s="288"/>
      <c r="V36" s="288"/>
      <c r="W36" s="288"/>
      <c r="X36" s="288"/>
      <c r="Y36" s="288"/>
      <c r="Z36" s="288"/>
      <c r="AA36" s="288"/>
      <c r="AB36" s="288"/>
      <c r="AC36" s="288"/>
      <c r="AD36" s="288"/>
      <c r="AE36" s="288"/>
      <c r="AF36" s="288"/>
      <c r="AG36" s="288"/>
      <c r="AH36" s="288"/>
      <c r="AI36" s="288"/>
      <c r="AJ36" s="288"/>
      <c r="AK36" s="288"/>
      <c r="AL36" s="288"/>
      <c r="AM36" s="288"/>
      <c r="AN36" s="288"/>
      <c r="AO36" s="288"/>
      <c r="AP36" s="288"/>
      <c r="AQ36" s="288"/>
      <c r="AR36" s="288"/>
      <c r="AS36" s="288"/>
      <c r="AT36" s="288"/>
      <c r="AU36" s="288"/>
      <c r="AV36" s="288"/>
      <c r="AW36" s="288"/>
      <c r="AX36" s="288"/>
      <c r="AY36" s="288"/>
      <c r="AZ36" s="288"/>
      <c r="BA36" s="288"/>
      <c r="BB36" s="288"/>
      <c r="BC36" s="288"/>
      <c r="BD36" s="288"/>
      <c r="BE36" s="288"/>
      <c r="BF36" s="288"/>
      <c r="BG36" s="288"/>
      <c r="BH36" s="288"/>
      <c r="BI36" s="288"/>
      <c r="BJ36" s="288"/>
      <c r="BK36" s="288"/>
      <c r="BL36" s="288"/>
      <c r="BM36" s="288"/>
      <c r="BN36" s="288"/>
      <c r="BO36" s="288"/>
      <c r="BP36" s="288"/>
      <c r="BQ36" s="288"/>
      <c r="BR36" s="288"/>
      <c r="BS36" s="288"/>
      <c r="BT36" s="288"/>
      <c r="BU36" s="288"/>
      <c r="BV36" s="288"/>
      <c r="BW36" s="288"/>
      <c r="BX36" s="288"/>
      <c r="BY36" s="288"/>
      <c r="BZ36" s="288"/>
      <c r="CA36" s="288"/>
      <c r="CB36" s="288"/>
      <c r="CC36" s="288"/>
      <c r="CD36" s="288"/>
      <c r="CE36" s="288"/>
      <c r="CF36" s="288"/>
      <c r="CG36" s="288"/>
      <c r="CH36" s="288"/>
      <c r="CI36" s="288"/>
      <c r="CJ36" s="288"/>
      <c r="CK36" s="288"/>
      <c r="CL36" s="288"/>
      <c r="CM36" s="288"/>
      <c r="CN36" s="288"/>
      <c r="CO36" s="288"/>
      <c r="CP36" s="288"/>
      <c r="CQ36" s="288"/>
      <c r="CR36" s="288"/>
      <c r="CS36" s="288"/>
      <c r="CT36" s="288"/>
      <c r="CU36" s="288"/>
      <c r="CV36" s="288"/>
      <c r="CW36" s="288"/>
      <c r="CX36" s="288"/>
      <c r="CY36" s="288"/>
      <c r="CZ36" s="288"/>
      <c r="DA36" s="288"/>
      <c r="DB36" s="288"/>
      <c r="DC36" s="288"/>
      <c r="DD36" s="288"/>
      <c r="DF36" s="288"/>
      <c r="DI36" s="288"/>
      <c r="DK36" s="288"/>
      <c r="DL36" s="288"/>
      <c r="DM36" s="288"/>
      <c r="DN36" s="288"/>
      <c r="DO36" s="288"/>
      <c r="DP36" s="288"/>
      <c r="DQ36" s="288"/>
      <c r="DR36" s="288"/>
      <c r="DS36" s="288"/>
      <c r="DT36" s="288"/>
      <c r="DU36" s="288"/>
    </row>
    <row r="37" spans="2:125" x14ac:dyDescent="0.15">
      <c r="DU37" s="288"/>
    </row>
    <row r="38" spans="2:125" x14ac:dyDescent="0.15">
      <c r="DT38" s="288"/>
      <c r="DU38" s="288"/>
    </row>
    <row r="39" spans="2:125" x14ac:dyDescent="0.15"/>
    <row r="40" spans="2:125" x14ac:dyDescent="0.15">
      <c r="DH40" s="288"/>
    </row>
    <row r="41" spans="2:125" x14ac:dyDescent="0.15">
      <c r="DE41" s="288"/>
    </row>
    <row r="42" spans="2:125" x14ac:dyDescent="0.15">
      <c r="DG42" s="288"/>
      <c r="DJ42" s="288"/>
    </row>
    <row r="43" spans="2:125" x14ac:dyDescent="0.15">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c r="BB43" s="288"/>
      <c r="BC43" s="288"/>
      <c r="BD43" s="288"/>
      <c r="BE43" s="288"/>
      <c r="BF43" s="288"/>
      <c r="BG43" s="288"/>
      <c r="BH43" s="288"/>
      <c r="BI43" s="288"/>
      <c r="BJ43" s="288"/>
      <c r="BK43" s="288"/>
      <c r="BL43" s="288"/>
      <c r="BM43" s="288"/>
      <c r="BN43" s="288"/>
      <c r="BO43" s="288"/>
      <c r="BP43" s="288"/>
      <c r="BQ43" s="288"/>
      <c r="BR43" s="288"/>
      <c r="BS43" s="288"/>
      <c r="BT43" s="288"/>
      <c r="BU43" s="288"/>
      <c r="BV43" s="288"/>
      <c r="BW43" s="288"/>
      <c r="BX43" s="288"/>
      <c r="BY43" s="288"/>
      <c r="BZ43" s="288"/>
      <c r="CA43" s="288"/>
      <c r="CB43" s="288"/>
      <c r="CC43" s="288"/>
      <c r="CD43" s="288"/>
      <c r="CE43" s="288"/>
      <c r="CF43" s="288"/>
      <c r="CG43" s="288"/>
      <c r="CH43" s="288"/>
      <c r="CI43" s="288"/>
      <c r="CJ43" s="288"/>
      <c r="CK43" s="288"/>
      <c r="CL43" s="288"/>
      <c r="CM43" s="288"/>
      <c r="CN43" s="288"/>
      <c r="CO43" s="288"/>
      <c r="CP43" s="288"/>
      <c r="CQ43" s="288"/>
      <c r="CR43" s="288"/>
      <c r="CS43" s="288"/>
      <c r="CT43" s="288"/>
      <c r="CU43" s="288"/>
      <c r="CV43" s="288"/>
      <c r="CW43" s="288"/>
      <c r="CX43" s="288"/>
      <c r="CY43" s="288"/>
      <c r="CZ43" s="288"/>
      <c r="DA43" s="288"/>
      <c r="DB43" s="288"/>
      <c r="DC43" s="288"/>
      <c r="DD43" s="288"/>
      <c r="DF43" s="288"/>
      <c r="DI43" s="288"/>
      <c r="DK43" s="288"/>
      <c r="DL43" s="288"/>
      <c r="DM43" s="288"/>
      <c r="DN43" s="288"/>
      <c r="DO43" s="288"/>
      <c r="DP43" s="288"/>
      <c r="DQ43" s="288"/>
      <c r="DR43" s="288"/>
      <c r="DS43" s="288"/>
      <c r="DT43" s="288"/>
      <c r="DU43" s="288"/>
    </row>
    <row r="44" spans="2:125" x14ac:dyDescent="0.15">
      <c r="DU44" s="288"/>
    </row>
    <row r="45" spans="2:125" x14ac:dyDescent="0.15"/>
    <row r="46" spans="2:125" x14ac:dyDescent="0.15"/>
    <row r="47" spans="2:125" x14ac:dyDescent="0.15"/>
    <row r="48" spans="2:125" x14ac:dyDescent="0.15">
      <c r="DT48" s="288"/>
      <c r="DU48" s="288"/>
    </row>
    <row r="49" spans="120:125" x14ac:dyDescent="0.15">
      <c r="DU49" s="288"/>
    </row>
    <row r="50" spans="120:125" x14ac:dyDescent="0.15">
      <c r="DU50" s="288"/>
    </row>
    <row r="51" spans="120:125" x14ac:dyDescent="0.15">
      <c r="DP51" s="288"/>
      <c r="DQ51" s="288"/>
      <c r="DR51" s="288"/>
      <c r="DS51" s="288"/>
      <c r="DT51" s="288"/>
      <c r="DU51" s="288"/>
    </row>
    <row r="52" spans="120:125" x14ac:dyDescent="0.15"/>
    <row r="53" spans="120:125" x14ac:dyDescent="0.15"/>
    <row r="54" spans="120:125" x14ac:dyDescent="0.15">
      <c r="DU54" s="288"/>
    </row>
    <row r="55" spans="120:125" x14ac:dyDescent="0.15"/>
    <row r="56" spans="120:125" x14ac:dyDescent="0.15"/>
    <row r="57" spans="120:125" x14ac:dyDescent="0.15"/>
    <row r="58" spans="120:125" x14ac:dyDescent="0.15">
      <c r="DU58" s="288"/>
    </row>
    <row r="59" spans="120:125" x14ac:dyDescent="0.15"/>
    <row r="60" spans="120:125" x14ac:dyDescent="0.15"/>
    <row r="61" spans="120:125" x14ac:dyDescent="0.15"/>
    <row r="62" spans="120:125" x14ac:dyDescent="0.15"/>
    <row r="63" spans="120:125" x14ac:dyDescent="0.15">
      <c r="DU63" s="288"/>
    </row>
    <row r="64" spans="120:125" x14ac:dyDescent="0.15">
      <c r="DT64" s="288"/>
      <c r="DU64" s="288"/>
    </row>
    <row r="65" spans="123:125" x14ac:dyDescent="0.15"/>
    <row r="66" spans="123:125" x14ac:dyDescent="0.15"/>
    <row r="67" spans="123:125" x14ac:dyDescent="0.15"/>
    <row r="68" spans="123:125" x14ac:dyDescent="0.15"/>
    <row r="69" spans="123:125" x14ac:dyDescent="0.15">
      <c r="DS69" s="288"/>
      <c r="DT69" s="288"/>
      <c r="DU69" s="288"/>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8"/>
    </row>
    <row r="83" spans="116:125" x14ac:dyDescent="0.15">
      <c r="DM83" s="288"/>
      <c r="DN83" s="288"/>
      <c r="DO83" s="288"/>
      <c r="DP83" s="288"/>
      <c r="DQ83" s="288"/>
      <c r="DR83" s="288"/>
      <c r="DS83" s="288"/>
      <c r="DT83" s="288"/>
      <c r="DU83" s="288"/>
    </row>
    <row r="84" spans="116:125" x14ac:dyDescent="0.15"/>
    <row r="85" spans="116:125" x14ac:dyDescent="0.15"/>
    <row r="86" spans="116:125" x14ac:dyDescent="0.15"/>
    <row r="87" spans="116:125" x14ac:dyDescent="0.15"/>
    <row r="88" spans="116:125" x14ac:dyDescent="0.15">
      <c r="DU88" s="288"/>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8"/>
      <c r="DT94" s="288"/>
      <c r="DU94" s="288"/>
    </row>
    <row r="95" spans="116:125" ht="13.5" customHeight="1" x14ac:dyDescent="0.15">
      <c r="DU95" s="288"/>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8"/>
    </row>
    <row r="102" spans="124:125" ht="13.5" customHeight="1" x14ac:dyDescent="0.15"/>
    <row r="103" spans="124:125" ht="13.5" customHeight="1" x14ac:dyDescent="0.15"/>
    <row r="104" spans="124:125" ht="13.5" customHeight="1" x14ac:dyDescent="0.15">
      <c r="DT104" s="288"/>
      <c r="DU104" s="288"/>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8" t="s">
        <v>552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88"/>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79WCxp3cA0uo1TGj/j/828qtgpnkLE/EKv2wqx1YizQwHll56wjolSUNo7Vb/8eNlCqCNJLUDzOYk413ejch+w==" saltValue="mwA0ymbjGFQN/c2NOLHLm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89" customWidth="1"/>
    <col min="126" max="142" width="0" style="288" hidden="1" customWidth="1"/>
    <col min="143" max="16384" width="9" style="288" hidden="1"/>
  </cols>
  <sheetData>
    <row r="1" spans="1:125" ht="13.5" customHeight="1" x14ac:dyDescent="0.15">
      <c r="A1" s="288"/>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c r="DQ1" s="288"/>
      <c r="DR1" s="288"/>
      <c r="DS1" s="288"/>
      <c r="DT1" s="288"/>
      <c r="DU1" s="288"/>
    </row>
    <row r="2" spans="1:125" x14ac:dyDescent="0.15">
      <c r="B2" s="288"/>
      <c r="T2" s="288"/>
    </row>
    <row r="3" spans="1:125" x14ac:dyDescent="0.15">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288"/>
      <c r="AY3" s="288"/>
      <c r="AZ3" s="288"/>
      <c r="BA3" s="288"/>
      <c r="BB3" s="288"/>
      <c r="BC3" s="288"/>
      <c r="BD3" s="288"/>
      <c r="BE3" s="288"/>
      <c r="BF3" s="288"/>
      <c r="BG3" s="288"/>
      <c r="BH3" s="288"/>
      <c r="BI3" s="288"/>
      <c r="BJ3" s="288"/>
      <c r="BK3" s="288"/>
      <c r="BL3" s="288"/>
      <c r="BM3" s="288"/>
      <c r="BN3" s="288"/>
      <c r="BO3" s="288"/>
      <c r="BP3" s="288"/>
      <c r="BQ3" s="288"/>
      <c r="BR3" s="288"/>
      <c r="BS3" s="288"/>
      <c r="BT3" s="288"/>
      <c r="BU3" s="288"/>
      <c r="BV3" s="288"/>
      <c r="BW3" s="288"/>
      <c r="BX3" s="288"/>
      <c r="BY3" s="288"/>
      <c r="BZ3" s="288"/>
      <c r="CA3" s="288"/>
      <c r="CB3" s="288"/>
      <c r="CC3" s="288"/>
      <c r="CD3" s="288"/>
      <c r="CE3" s="288"/>
      <c r="CF3" s="288"/>
      <c r="CG3" s="288"/>
      <c r="CH3" s="288"/>
      <c r="CI3" s="288"/>
      <c r="CJ3" s="288"/>
      <c r="CK3" s="288"/>
      <c r="CL3" s="288"/>
      <c r="CM3" s="288"/>
      <c r="CN3" s="288"/>
      <c r="CO3" s="288"/>
      <c r="CP3" s="288"/>
      <c r="CQ3" s="288"/>
      <c r="CR3" s="288"/>
      <c r="CS3" s="288"/>
      <c r="CT3" s="288"/>
      <c r="CU3" s="288"/>
      <c r="CV3" s="288"/>
      <c r="CW3" s="288"/>
      <c r="CX3" s="288"/>
      <c r="CY3" s="288"/>
      <c r="CZ3" s="288"/>
      <c r="DA3" s="288"/>
      <c r="DB3" s="288"/>
      <c r="DC3" s="288"/>
      <c r="DD3" s="288"/>
      <c r="DE3" s="288"/>
      <c r="DF3" s="288"/>
      <c r="DG3" s="288"/>
      <c r="DH3" s="288"/>
      <c r="DI3" s="288"/>
      <c r="DJ3" s="288"/>
      <c r="DK3" s="288"/>
      <c r="DL3" s="288"/>
      <c r="DM3" s="288"/>
      <c r="DN3" s="288"/>
      <c r="DO3" s="288"/>
      <c r="DP3" s="288"/>
      <c r="DQ3" s="288"/>
      <c r="DR3" s="288"/>
      <c r="DS3" s="288"/>
      <c r="DT3" s="288"/>
      <c r="DU3" s="288"/>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8"/>
      <c r="G33" s="288"/>
      <c r="I33" s="288"/>
    </row>
    <row r="34" spans="2:125" x14ac:dyDescent="0.15">
      <c r="C34" s="288"/>
      <c r="P34" s="288"/>
      <c r="R34" s="288"/>
      <c r="U34" s="288"/>
    </row>
    <row r="35" spans="2:125" x14ac:dyDescent="0.15">
      <c r="D35" s="288"/>
      <c r="E35" s="288"/>
      <c r="T35" s="288"/>
      <c r="W35" s="288"/>
      <c r="X35" s="288"/>
      <c r="Y35" s="288"/>
      <c r="Z35" s="288"/>
      <c r="AA35" s="288"/>
      <c r="AB35" s="288"/>
      <c r="AC35" s="288"/>
      <c r="AD35" s="288"/>
      <c r="AE35" s="288"/>
      <c r="AF35" s="288"/>
      <c r="AG35" s="288"/>
      <c r="AH35" s="288"/>
      <c r="AI35" s="288"/>
      <c r="AJ35" s="288"/>
      <c r="AK35" s="288"/>
      <c r="AL35" s="288"/>
      <c r="AM35" s="288"/>
      <c r="AN35" s="288"/>
      <c r="AO35" s="288"/>
      <c r="AP35" s="288"/>
      <c r="AQ35" s="288"/>
      <c r="AR35" s="288"/>
      <c r="AS35" s="288"/>
      <c r="AT35" s="288"/>
      <c r="AU35" s="288"/>
      <c r="AV35" s="288"/>
      <c r="AW35" s="288"/>
      <c r="AX35" s="288"/>
      <c r="AY35" s="288"/>
      <c r="AZ35" s="288"/>
      <c r="BA35" s="288"/>
      <c r="BB35" s="288"/>
      <c r="BC35" s="288"/>
      <c r="BD35" s="288"/>
      <c r="BE35" s="288"/>
      <c r="BF35" s="288"/>
      <c r="BG35" s="288"/>
      <c r="BH35" s="288"/>
      <c r="BI35" s="288"/>
      <c r="BJ35" s="288"/>
      <c r="BK35" s="288"/>
      <c r="BL35" s="288"/>
      <c r="BM35" s="288"/>
      <c r="BN35" s="288"/>
      <c r="BO35" s="288"/>
      <c r="BP35" s="288"/>
      <c r="BQ35" s="288"/>
      <c r="BR35" s="288"/>
      <c r="BS35" s="288"/>
      <c r="BT35" s="288"/>
      <c r="BU35" s="288"/>
      <c r="BV35" s="288"/>
      <c r="BW35" s="288"/>
      <c r="BX35" s="288"/>
      <c r="BY35" s="288"/>
      <c r="BZ35" s="288"/>
      <c r="CA35" s="288"/>
      <c r="CB35" s="288"/>
      <c r="CC35" s="288"/>
      <c r="CD35" s="288"/>
      <c r="CE35" s="288"/>
      <c r="CF35" s="288"/>
      <c r="CG35" s="288"/>
      <c r="CH35" s="288"/>
      <c r="CI35" s="288"/>
      <c r="CJ35" s="288"/>
      <c r="CK35" s="288"/>
      <c r="CL35" s="288"/>
      <c r="CM35" s="288"/>
      <c r="CN35" s="288"/>
      <c r="CO35" s="288"/>
      <c r="CP35" s="288"/>
      <c r="CQ35" s="288"/>
      <c r="CR35" s="288"/>
      <c r="CS35" s="288"/>
      <c r="CT35" s="288"/>
      <c r="CU35" s="288"/>
      <c r="CV35" s="288"/>
      <c r="CW35" s="288"/>
      <c r="CX35" s="288"/>
      <c r="CY35" s="288"/>
      <c r="CZ35" s="288"/>
      <c r="DA35" s="288"/>
      <c r="DB35" s="288"/>
      <c r="DC35" s="288"/>
      <c r="DD35" s="288"/>
      <c r="DE35" s="288"/>
      <c r="DF35" s="288"/>
      <c r="DG35" s="288"/>
      <c r="DH35" s="288"/>
      <c r="DI35" s="288"/>
      <c r="DJ35" s="288"/>
      <c r="DK35" s="288"/>
      <c r="DL35" s="288"/>
      <c r="DM35" s="288"/>
      <c r="DN35" s="288"/>
      <c r="DO35" s="288"/>
      <c r="DP35" s="288"/>
      <c r="DQ35" s="288"/>
      <c r="DR35" s="288"/>
      <c r="DS35" s="288"/>
      <c r="DT35" s="288"/>
      <c r="DU35" s="288"/>
    </row>
    <row r="36" spans="2:125" x14ac:dyDescent="0.15">
      <c r="F36" s="288"/>
      <c r="H36" s="288"/>
      <c r="J36" s="288"/>
      <c r="K36" s="288"/>
      <c r="L36" s="288"/>
      <c r="M36" s="288"/>
      <c r="N36" s="288"/>
      <c r="O36" s="288"/>
      <c r="Q36" s="288"/>
      <c r="S36" s="288"/>
      <c r="V36" s="288"/>
    </row>
    <row r="37" spans="2:125" x14ac:dyDescent="0.15"/>
    <row r="38" spans="2:125" x14ac:dyDescent="0.15"/>
    <row r="39" spans="2:125" x14ac:dyDescent="0.15"/>
    <row r="40" spans="2:125" x14ac:dyDescent="0.15">
      <c r="U40" s="288"/>
    </row>
    <row r="41" spans="2:125" x14ac:dyDescent="0.15">
      <c r="R41" s="288"/>
    </row>
    <row r="42" spans="2:125" x14ac:dyDescent="0.15">
      <c r="T42" s="288"/>
      <c r="W42" s="288"/>
      <c r="X42" s="288"/>
      <c r="Y42" s="288"/>
      <c r="Z42" s="288"/>
      <c r="AA42" s="288"/>
      <c r="AB42" s="288"/>
      <c r="AC42" s="288"/>
      <c r="AD42" s="288"/>
      <c r="AE42" s="288"/>
      <c r="AF42" s="288"/>
      <c r="AG42" s="288"/>
      <c r="AH42" s="288"/>
      <c r="AI42" s="288"/>
      <c r="AJ42" s="288"/>
      <c r="AK42" s="288"/>
      <c r="AL42" s="288"/>
      <c r="AM42" s="288"/>
      <c r="AN42" s="288"/>
      <c r="AO42" s="288"/>
      <c r="AP42" s="288"/>
      <c r="AQ42" s="288"/>
      <c r="AR42" s="288"/>
      <c r="AS42" s="288"/>
      <c r="AT42" s="288"/>
      <c r="AU42" s="288"/>
      <c r="AV42" s="288"/>
      <c r="AW42" s="288"/>
      <c r="AX42" s="288"/>
      <c r="AY42" s="288"/>
      <c r="AZ42" s="288"/>
      <c r="BA42" s="288"/>
      <c r="BB42" s="288"/>
      <c r="BC42" s="288"/>
      <c r="BD42" s="288"/>
      <c r="BE42" s="288"/>
      <c r="BF42" s="288"/>
      <c r="BG42" s="288"/>
      <c r="BH42" s="288"/>
      <c r="BI42" s="288"/>
      <c r="BJ42" s="288"/>
      <c r="BK42" s="288"/>
      <c r="BL42" s="288"/>
      <c r="BM42" s="288"/>
      <c r="BN42" s="288"/>
      <c r="BO42" s="288"/>
      <c r="BP42" s="288"/>
      <c r="BQ42" s="288"/>
      <c r="BR42" s="288"/>
      <c r="BS42" s="288"/>
      <c r="BT42" s="288"/>
      <c r="BU42" s="288"/>
      <c r="BV42" s="288"/>
      <c r="BW42" s="288"/>
      <c r="BX42" s="288"/>
      <c r="BY42" s="288"/>
      <c r="BZ42" s="288"/>
      <c r="CA42" s="288"/>
      <c r="CB42" s="288"/>
      <c r="CC42" s="288"/>
      <c r="CD42" s="288"/>
      <c r="CE42" s="288"/>
      <c r="CF42" s="288"/>
      <c r="CG42" s="288"/>
      <c r="CH42" s="288"/>
      <c r="CI42" s="288"/>
      <c r="CJ42" s="288"/>
      <c r="CK42" s="288"/>
      <c r="CL42" s="288"/>
      <c r="CM42" s="288"/>
      <c r="CN42" s="288"/>
      <c r="CO42" s="288"/>
      <c r="CP42" s="288"/>
      <c r="CQ42" s="288"/>
      <c r="CR42" s="288"/>
      <c r="CS42" s="288"/>
      <c r="CT42" s="288"/>
      <c r="CU42" s="288"/>
      <c r="CV42" s="288"/>
      <c r="CW42" s="288"/>
      <c r="CX42" s="288"/>
      <c r="CY42" s="288"/>
      <c r="CZ42" s="288"/>
      <c r="DA42" s="288"/>
      <c r="DB42" s="288"/>
      <c r="DC42" s="288"/>
      <c r="DD42" s="288"/>
      <c r="DE42" s="288"/>
      <c r="DF42" s="288"/>
      <c r="DG42" s="288"/>
      <c r="DH42" s="288"/>
      <c r="DI42" s="288"/>
      <c r="DJ42" s="288"/>
      <c r="DK42" s="288"/>
      <c r="DL42" s="288"/>
      <c r="DM42" s="288"/>
      <c r="DN42" s="288"/>
      <c r="DO42" s="288"/>
      <c r="DP42" s="288"/>
      <c r="DQ42" s="288"/>
      <c r="DR42" s="288"/>
      <c r="DS42" s="288"/>
      <c r="DT42" s="288"/>
      <c r="DU42" s="288"/>
    </row>
    <row r="43" spans="2:125" x14ac:dyDescent="0.15">
      <c r="Q43" s="288"/>
      <c r="S43" s="288"/>
      <c r="V43" s="288"/>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9" t="s">
        <v>553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CkYrBJC3LvVYmiZgoj8mSxZ706Eljzf6KNX2TZUZrCcPSwIdt0jzjA+0DzFR/l1qFFo6nYzrfdwIbFH90Q9Ong==" saltValue="XI4oDscPbvqAtzbft739A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196" t="s">
        <v>3</v>
      </c>
      <c r="D47" s="1196"/>
      <c r="E47" s="1197"/>
      <c r="F47" s="11">
        <v>27.93</v>
      </c>
      <c r="G47" s="12">
        <v>26.73</v>
      </c>
      <c r="H47" s="12">
        <v>27.28</v>
      </c>
      <c r="I47" s="12">
        <v>14.46</v>
      </c>
      <c r="J47" s="13">
        <v>16.53</v>
      </c>
    </row>
    <row r="48" spans="2:10" ht="57.75" customHeight="1" x14ac:dyDescent="0.15">
      <c r="B48" s="14"/>
      <c r="C48" s="1198" t="s">
        <v>4</v>
      </c>
      <c r="D48" s="1198"/>
      <c r="E48" s="1199"/>
      <c r="F48" s="15">
        <v>7.46</v>
      </c>
      <c r="G48" s="16">
        <v>9.17</v>
      </c>
      <c r="H48" s="16">
        <v>7.32</v>
      </c>
      <c r="I48" s="16">
        <v>7.24</v>
      </c>
      <c r="J48" s="17">
        <v>8.56</v>
      </c>
    </row>
    <row r="49" spans="2:10" ht="57.75" customHeight="1" thickBot="1" x14ac:dyDescent="0.2">
      <c r="B49" s="18"/>
      <c r="C49" s="1200" t="s">
        <v>5</v>
      </c>
      <c r="D49" s="1200"/>
      <c r="E49" s="1201"/>
      <c r="F49" s="19">
        <v>4.95</v>
      </c>
      <c r="G49" s="20">
        <v>4.4400000000000004</v>
      </c>
      <c r="H49" s="20">
        <v>2.5</v>
      </c>
      <c r="I49" s="20" t="s">
        <v>559</v>
      </c>
      <c r="J49" s="21">
        <v>6.91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vwua4hnHUZy5svRG3uQ28mzYXxy+TdKm/jyTAyt65f0AiTSgm9K5EjAE6d7i4uGIoul1IDQjkNW6edVpMI06Yg==" saltValue="SCgrIOqODgBRDdwZCdVyq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2020-03-09T02:40:42Z</cp:lastPrinted>
  <dcterms:created xsi:type="dcterms:W3CDTF">2020-02-10T03:39:38Z</dcterms:created>
  <dcterms:modified xsi:type="dcterms:W3CDTF">2020-09-24T08:25:23Z</dcterms:modified>
  <cp:category/>
</cp:coreProperties>
</file>