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0" yWindow="0" windowWidth="2880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CO41" i="10"/>
  <c r="CO42" i="10" s="1"/>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C36" i="10"/>
  <c r="CO35" i="10"/>
  <c r="BW35" i="10"/>
  <c r="BE35" i="10"/>
  <c r="C35" i="10"/>
  <c r="CO34" i="10"/>
  <c r="BW34"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<sst xmlns="http://schemas.openxmlformats.org/spreadsheetml/2006/main" count="1130" uniqueCount="603">
  <si>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</si>
  <si>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</si>
  <si>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</si>
  <si>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</si>
  <si>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</si>
  <si>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</si>
  <si>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</si>
  <si>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</si>
  <si>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</si>
  <si>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</si>
  <si>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</si>
  <si>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</si>
  <si>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</si>
  <si>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</si>
  <si>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</si>
  <si>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</si>
  <si>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</si>
  <si>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</si>
  <si>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</si>
  <si>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</si>
  <si>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</si>
  <si>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</si>
  <si>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</si>
  <si>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</si>
  <si>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</si>
  <si>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</si>
  <si>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</si>
  <si>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</si>
  <si>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</si>
  <si>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</si>
  <si>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</si>
  <si>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</si>
  <si>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</si>
  <si>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</si>
  <si>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</si>
  <si>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</si>
  <si>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</si>
  <si>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</si>
  <si>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</si>
  <si>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</si>
  <si>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</si>
  <si>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</si>
  <si>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</si>
  <si>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</si>
  <si>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</si>
  <si>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</si>
  <si>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</si>
  <si>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</si>
  <si>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</si>
  <si>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</si>
  <si>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</si>
  <si>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</si>
  <si>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</si>
  <si>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</si>
  <si>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</si>
  <si>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</si>
  <si>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</si>
  <si>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</si>
  <si>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</si>
  <si>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</si>
  <si>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</si>
  <si>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</si>
  <si>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</si>
  <si>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</si>
  <si>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</si>
  <si>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</si>
  <si>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</si>
  <si>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</si>
  <si>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</si>
  <si>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</si>
  <si>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</si>
  <si>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</si>
  <si>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</si>
  <si>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</si>
  <si>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</si>
  <si>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</si>
  <si>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</si>
  <si>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</si>
  <si>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</si>
  <si>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</si>
  <si>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</si>
  <si>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</si>
  <si>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</si>
  <si>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</si>
  <si>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</si>
  <si>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</si>
  <si>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</si>
  <si>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</si>
  <si>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</si>
  <si>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</si>
  <si>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</si>
  <si>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</si>
  <si>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</si>
  <si>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</si>
  <si>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</si>
  <si>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</si>
  <si>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</si>
  <si>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</si>
  <si>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射水市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</si>
  <si>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</si>
  <si>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</si>
  <si>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</si>
  <si>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</si>
  <si>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</si>
  <si>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</si>
  <si>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</si>
  <si>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</si>
  <si>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</si>
  <si>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</si>
  <si>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</si>
  <si>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</si>
  <si>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</si>
  <si>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</si>
  <si>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</si>
  <si>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</si>
  <si>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</si>
  <si>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</si>
  <si>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</si>
  <si>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</si>
  <si>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</si>
  <si>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</si>
  <si>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</si>
  <si>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</si>
  <si>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</si>
  <si>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</si>
  <si>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</si>
  <si>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</si>
  <si>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</si>
  <si>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</si>
  <si>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</si>
  <si>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</si>
  <si>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</si>
  <si>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</si>
  <si>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</si>
  <si>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</si>
  <si>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</si>
  <si>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</si>
  <si>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</si>
  <si>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</si>
  <si>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</si>
  <si>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</si>
  <si>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</si>
  <si>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</si>
  <si>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</si>
  <si>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</si>
  <si>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</si>
  <si>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</si>
  <si>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</si>
  <si>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</si>
  <si>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</si>
  <si>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</si>
  <si>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</si>
  <si>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</si>
  <si>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</si>
  <si>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病院事業会計</t>
    <phoneticPr fontId="5"/>
  </si>
  <si>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</si>
  <si>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</si>
  <si>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</si>
  <si>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</si>
  <si>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</si>
  <si>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</si>
  <si>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</si>
  <si>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</si>
  <si>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</si>
  <si>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</si>
  <si>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</si>
  <si>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</si>
  <si>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</si>
  <si>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</si>
  <si>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</si>
  <si>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</si>
  <si>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</si>
  <si>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</si>
  <si>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</si>
  <si>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</si>
  <si>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</si>
  <si>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</si>
  <si>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</si>
  <si>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</si>
  <si>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</si>
  <si>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</si>
  <si>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</si>
  <si>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</si>
  <si>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</si>
  <si>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</si>
  <si>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</si>
  <si>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</si>
  <si>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</si>
  <si>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</si>
  <si>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</si>
  <si>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</si>
  <si>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</si>
  <si>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</si>
  <si>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</si>
  <si>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</si>
  <si>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</si>
  <si>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</si>
  <si>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</si>
  <si>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</si>
  <si>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</si>
  <si>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</si>
  <si>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</si>
  <si>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</si>
  <si>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</si>
  <si>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</si>
  <si>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</si>
  <si>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</si>
  <si>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</si>
  <si>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</si>
  <si>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</si>
  <si>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</si>
  <si>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</si>
  <si>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</si>
  <si>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</si>
  <si>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</si>
  <si>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</si>
  <si>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</si>
  <si>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富山県射水市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</si>
  <si>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</si>
  <si>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</si>
  <si>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</si>
  <si>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</si>
  <si>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</si>
  <si>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</si>
  <si>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</si>
  <si>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</si>
  <si>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</si>
  <si>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</si>
  <si>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</si>
  <si>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</si>
  <si>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</si>
  <si>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</si>
  <si>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</si>
  <si>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</si>
  <si>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</si>
  <si>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</si>
  <si>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</si>
  <si>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</si>
  <si>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</si>
  <si>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</si>
  <si>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</si>
  <si>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</si>
  <si>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</si>
  <si>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</si>
  <si>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</si>
  <si>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</si>
  <si>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</si>
  <si>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</si>
  <si>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</si>
  <si>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</si>
  <si>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</si>
  <si>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</si>
  <si>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</si>
  <si>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</si>
  <si>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</si>
  <si>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</si>
  <si>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</si>
  <si>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</si>
  <si>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</si>
  <si>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</si>
  <si>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</si>
  <si>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</si>
  <si>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</si>
  <si>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</si>
  <si>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</si>
  <si>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</si>
  <si>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</si>
  <si>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</si>
  <si>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</si>
  <si>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</si>
  <si>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</si>
  <si>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</si>
  <si>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</si>
  <si>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</si>
  <si>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</si>
  <si>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</si>
  <si>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</si>
  <si>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</si>
  <si>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</si>
  <si>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</si>
  <si>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</si>
  <si>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</si>
  <si>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</si>
  <si>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</si>
  <si>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</si>
  <si>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</si>
  <si>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</si>
  <si>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</si>
  <si>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</si>
  <si>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</si>
  <si>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</si>
  <si>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</si>
  <si>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</si>
  <si>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</si>
  <si>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</si>
  <si>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</si>
  <si>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</si>
  <si>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</si>
  <si>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</si>
  <si>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</si>
  <si>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</si>
  <si>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</si>
  <si>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</si>
  <si>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</si>
  <si>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</si>
  <si>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</si>
  <si>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</si>
  <si>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</si>
  <si>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</si>
  <si>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</si>
  <si>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</si>
  <si>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</si>
  <si>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</si>
  <si>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</si>
  <si>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</si>
  <si>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</si>
  <si>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</si>
  <si>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</si>
  <si>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</si>
  <si>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</si>
  <si>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</si>
  <si>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</si>
  <si>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</si>
  <si>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</si>
  <si>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</si>
  <si>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</si>
  <si>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</si>
  <si>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</si>
  <si>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</si>
  <si>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</si>
  <si>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</si>
  <si>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</si>
  <si>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</si>
  <si>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</si>
  <si>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</si>
  <si>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</si>
  <si>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</si>
  <si>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</si>
  <si>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</si>
  <si>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</si>
  <si>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</si>
  <si>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</si>
  <si>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</si>
  <si>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</si>
  <si>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</si>
  <si>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</si>
  <si>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</si>
  <si>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</si>
  <si>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</si>
  <si>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</si>
  <si>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</si>
  <si>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</si>
  <si>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</si>
  <si>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</si>
  <si>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</si>
  <si>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</si>
  <si>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</si>
  <si>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</si>
  <si>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</si>
  <si>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</si>
  <si>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</si>
  <si>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</si>
  <si>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</si>
  <si>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</si>
  <si>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</si>
  <si>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</si>
  <si>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</si>
  <si>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富山県射水市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</si>
  <si>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</si>
  <si>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</si>
  <si>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</si>
  <si>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</si>
  <si>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</si>
  <si>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</si>
  <si>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</si>
  <si>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</si>
  <si>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</si>
  <si>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</si>
  <si>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</si>
  <si>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</si>
  <si>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</si>
  <si>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</si>
  <si>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</si>
  <si>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</si>
  <si>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</si>
  <si>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</si>
  <si>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</si>
  <si>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</si>
  <si>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</si>
  <si>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</si>
  <si>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</si>
  <si>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</si>
  <si>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</si>
  <si>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</si>
  <si>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</si>
  <si>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</si>
  <si>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</si>
  <si>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</si>
  <si>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</si>
  <si>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</si>
  <si>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</si>
  <si>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</si>
  <si>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</si>
  <si>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</si>
  <si>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</si>
  <si>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</si>
  <si>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</si>
  <si>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</si>
  <si>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</si>
  <si>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</si>
  <si>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</si>
  <si>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</si>
  <si>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</si>
  <si>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</si>
  <si>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</si>
  <si>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</si>
  <si>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</si>
  <si>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</si>
  <si>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</si>
  <si>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</si>
  <si>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</si>
  <si>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</si>
  <si>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</si>
  <si>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</si>
  <si>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</si>
  <si>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</si>
  <si>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</si>
  <si>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</si>
  <si>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</si>
  <si>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</si>
  <si>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</si>
  <si>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</si>
  <si>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</si>
  <si>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</si>
  <si>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</si>
  <si>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</si>
  <si>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</si>
  <si>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</si>
  <si>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</si>
  <si>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</si>
  <si>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</si>
  <si>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</si>
  <si>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</si>
  <si>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</si>
  <si>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</si>
  <si>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</si>
  <si>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</si>
  <si>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</si>
  <si>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</si>
  <si>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</si>
  <si>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</si>
  <si>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</si>
  <si>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</si>
  <si>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</si>
  <si>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</si>
  <si>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</si>
  <si>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</si>
  <si>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</si>
  <si>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</si>
  <si>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</si>
  <si>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</si>
  <si>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</si>
  <si>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</si>
  <si>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</si>
  <si>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</si>
  <si>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</si>
  <si>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</si>
  <si>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</si>
  <si>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</si>
  <si>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</si>
  <si>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</si>
  <si>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</si>
  <si>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</si>
  <si>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</si>
  <si>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</si>
  <si>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</si>
  <si>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</si>
  <si>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</si>
  <si>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</si>
  <si>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</si>
  <si>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</si>
  <si>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</si>
  <si>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</si>
  <si>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</si>
  <si>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</si>
  <si>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</si>
  <si>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</si>
  <si>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</si>
  <si>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</si>
  <si>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</si>
  <si>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</si>
  <si>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</si>
  <si>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</si>
  <si>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</si>
  <si>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</si>
  <si>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</si>
  <si>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</si>
  <si>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</si>
  <si>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</si>
  <si>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</si>
  <si>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</si>
  <si>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</si>
  <si>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</si>
  <si>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</si>
  <si>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</si>
  <si>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</si>
  <si>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</si>
  <si>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</si>
  <si>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</si>
  <si>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</si>
  <si>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</si>
  <si>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</si>
  <si>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</si>
  <si>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</si>
  <si>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</si>
  <si>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</si>
  <si>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</si>
  <si>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</si>
  <si>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</si>
  <si>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</si>
  <si>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</si>
  <si>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</si>
  <si>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</si>
  <si>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</si>
  <si>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</si>
  <si>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</si>
  <si>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</si>
  <si>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</si>
  <si>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</si>
  <si>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</si>
  <si>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</si>
  <si>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</si>
  <si>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</si>
  <si>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</si>
  <si>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</si>
  <si>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</si>
  <si>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</si>
  <si>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</si>
  <si>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</si>
  <si>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</si>
  <si>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</si>
  <si>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</si>
  <si>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</si>
  <si>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</si>
  <si>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</si>
  <si>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</si>
  <si>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</si>
  <si>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</si>
  <si>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</si>
  <si>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</si>
  <si>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</si>
  <si>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</si>
  <si>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</si>
  <si>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</si>
  <si>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病院事業会計</t>
  </si>
  <si>
    <t>▲ 0.35</t>
  </si>
  <si>
    <t>水道事業会計</t>
  </si>
  <si>
    <t>一般会計</t>
  </si>
  <si>
    <t>下水道事業会計</t>
  </si>
  <si>
    <t>介護保険事業</t>
  </si>
  <si>
    <t>国民健康保険事業</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</si>
  <si>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</si>
  <si>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</si>
  <si>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</si>
  <si>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</si>
  <si>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</si>
  <si>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</si>
  <si>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</si>
  <si>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</si>
  <si>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</si>
  <si>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富山県市町村管理組合（一般会計）</t>
    <rPh sb="0" eb="3">
      <t>トヤマケン</t>
    </rPh>
    <rPh sb="3" eb="6">
      <t>シチョウソン</t>
    </rPh>
    <rPh sb="6" eb="8">
      <t>カンリ</t>
    </rPh>
    <rPh sb="8" eb="10">
      <t>クミアイ</t>
    </rPh>
    <rPh sb="11" eb="13">
      <t>イッパン</t>
    </rPh>
    <rPh sb="13" eb="15">
      <t>カイケイ</t>
    </rPh>
    <phoneticPr fontId="2"/>
  </si>
  <si>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</si>
  <si>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</si>
  <si>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</si>
  <si>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庄川水害予防組合（一般会計）</t>
    <rPh sb="0" eb="2">
      <t>ショウガワ</t>
    </rPh>
    <rPh sb="2" eb="4">
      <t>スイガイ</t>
    </rPh>
    <rPh sb="4" eb="6">
      <t>ヨボウ</t>
    </rPh>
    <rPh sb="6" eb="8">
      <t>クミアイ</t>
    </rPh>
    <rPh sb="9" eb="11">
      <t>イッパン</t>
    </rPh>
    <rPh sb="11" eb="13">
      <t>カイケイ</t>
    </rPh>
    <phoneticPr fontId="2"/>
  </si>
  <si>
    <t>（公財）射水市体育協会</t>
    <rPh sb="1" eb="2">
      <t>コウ</t>
    </rPh>
    <rPh sb="2" eb="3">
      <t>ザイ</t>
    </rPh>
    <rPh sb="4" eb="7">
      <t>イミズシ</t>
    </rPh>
    <rPh sb="7" eb="9">
      <t>タイイク</t>
    </rPh>
    <rPh sb="9" eb="11">
      <t>キョウカイ</t>
    </rPh>
    <phoneticPr fontId="2"/>
  </si>
  <si>
    <t>射水市土地開発公社</t>
    <rPh sb="0" eb="3">
      <t>イミズシ</t>
    </rPh>
    <rPh sb="3" eb="5">
      <t>トチ</t>
    </rPh>
    <rPh sb="5" eb="7">
      <t>カイハツ</t>
    </rPh>
    <rPh sb="7" eb="9">
      <t>コウシャ</t>
    </rPh>
    <phoneticPr fontId="2"/>
  </si>
  <si>
    <t>〇</t>
    <phoneticPr fontId="2"/>
  </si>
  <si>
    <t>（一財）射水市公園等管理業務公社</t>
    <rPh sb="1" eb="2">
      <t>イチ</t>
    </rPh>
    <rPh sb="2" eb="3">
      <t>ザイ</t>
    </rPh>
    <rPh sb="4" eb="7">
      <t>イミズシ</t>
    </rPh>
    <rPh sb="7" eb="9">
      <t>コウエン</t>
    </rPh>
    <rPh sb="9" eb="10">
      <t>トウ</t>
    </rPh>
    <rPh sb="10" eb="12">
      <t>カンリ</t>
    </rPh>
    <rPh sb="12" eb="14">
      <t>ギョウム</t>
    </rPh>
    <rPh sb="14" eb="16">
      <t>コウシャ</t>
    </rPh>
    <phoneticPr fontId="2"/>
  </si>
  <si>
    <t>（公財）射水市絵本文化振興財団</t>
    <rPh sb="1" eb="2">
      <t>コウ</t>
    </rPh>
    <rPh sb="2" eb="3">
      <t>ザイ</t>
    </rPh>
    <rPh sb="4" eb="7">
      <t>イミズシ</t>
    </rPh>
    <rPh sb="7" eb="9">
      <t>エホン</t>
    </rPh>
    <rPh sb="9" eb="11">
      <t>ブンカ</t>
    </rPh>
    <rPh sb="11" eb="13">
      <t>シンコウ</t>
    </rPh>
    <rPh sb="13" eb="15">
      <t>ザイダン</t>
    </rPh>
    <phoneticPr fontId="2"/>
  </si>
  <si>
    <t>（公財）射水市文化振興財団</t>
    <rPh sb="1" eb="2">
      <t>コウ</t>
    </rPh>
    <rPh sb="2" eb="3">
      <t>ザイ</t>
    </rPh>
    <rPh sb="4" eb="7">
      <t>イミズシ</t>
    </rPh>
    <rPh sb="7" eb="9">
      <t>ブンカ</t>
    </rPh>
    <rPh sb="9" eb="11">
      <t>シンコウ</t>
    </rPh>
    <rPh sb="11" eb="13">
      <t>ザイダン</t>
    </rPh>
    <phoneticPr fontId="2"/>
  </si>
  <si>
    <t>（公財）とやま国際センター</t>
    <rPh sb="1" eb="2">
      <t>コウ</t>
    </rPh>
    <rPh sb="2" eb="3">
      <t>ザイ</t>
    </rPh>
    <rPh sb="7" eb="9">
      <t>コクサイ</t>
    </rPh>
    <phoneticPr fontId="2"/>
  </si>
  <si>
    <t>（公財）伏木富山港・海王丸財団</t>
    <rPh sb="1" eb="2">
      <t>コウ</t>
    </rPh>
    <rPh sb="2" eb="3">
      <t>ザイ</t>
    </rPh>
    <rPh sb="4" eb="6">
      <t>フシキ</t>
    </rPh>
    <rPh sb="6" eb="8">
      <t>トヤマ</t>
    </rPh>
    <rPh sb="8" eb="9">
      <t>コウ</t>
    </rPh>
    <rPh sb="10" eb="12">
      <t>カイオウ</t>
    </rPh>
    <rPh sb="12" eb="13">
      <t>マル</t>
    </rPh>
    <rPh sb="13" eb="15">
      <t>ザイダン</t>
    </rPh>
    <phoneticPr fontId="2"/>
  </si>
  <si>
    <t>万葉線（株）</t>
    <rPh sb="0" eb="2">
      <t>マンヨウ</t>
    </rPh>
    <rPh sb="2" eb="3">
      <t>セン</t>
    </rPh>
    <rPh sb="4" eb="5">
      <t>カブ</t>
    </rPh>
    <phoneticPr fontId="2"/>
  </si>
  <si>
    <t>（福）小杉福祉会</t>
    <rPh sb="1" eb="2">
      <t>フク</t>
    </rPh>
    <rPh sb="3" eb="5">
      <t>コスギ</t>
    </rPh>
    <rPh sb="5" eb="7">
      <t>フクシ</t>
    </rPh>
    <rPh sb="7" eb="8">
      <t>カイ</t>
    </rPh>
    <phoneticPr fontId="2"/>
  </si>
  <si>
    <t>-</t>
    <phoneticPr fontId="2"/>
  </si>
  <si>
    <t>合併地域振興基金</t>
  </si>
  <si>
    <t>公共施設建設等基金</t>
  </si>
  <si>
    <t>小林與三次基金</t>
  </si>
  <si>
    <t>小杉インターパーク管理基金</t>
    <phoneticPr fontId="2"/>
  </si>
  <si>
    <t>ふるさと射水応援基金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</si>
  <si>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</si>
  <si>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</si>
  <si>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</si>
  <si>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xml:space="preserve">　将来負担比率、有形固定資産減価償却率はともに減少傾向にあるが、類似団体との比較においては、将来負担比率は高い水準、有形固定資産減価償却率はやや低い水準となっている。
　これは、公共施設等総合管理計画に基づき公共施設の統廃合等を積極的に推進してきたことによる一方で、施設整備等に係る起債額が大きいためである。
</t>
    </r>
    <r>
      <rPr>
        <sz val="11"/>
        <rFont val="ＭＳ Ｐゴシック"/>
        <family val="3"/>
        <charset val="128"/>
      </rPr>
      <t>　なお、類似団体と比較して有形固定資産減価償却率の上昇の度合いが大きいのは、老朽化が進んでいる施設の保有割合が高いことに起因していると考えられるが、平成30年度中に堀岡福祉センターや堀岡児童館等が解体されたため、有形固定資産減価償却率の上昇基調は変わらないものの、その度合いは前年度と比較して若干緩やかになっている。</t>
    </r>
    <r>
      <rPr>
        <sz val="11"/>
        <color indexed="8"/>
        <rFont val="ＭＳ Ｐゴシック"/>
        <family val="3"/>
        <charset val="128"/>
      </rPr>
      <t xml:space="preserve">
　引き続き、公共施設等総合管理計画に基づく公共施設等の統廃合を推進するとともに、公共施設個別施設計画を策定するなど、中長期的な視点をもった施設の維持管理を適切に進めていく。</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</si>
  <si>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</si>
  <si>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</si>
  <si>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</si>
  <si>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</si>
  <si>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</si>
  <si>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</si>
  <si>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将来負担比率、実質公債費比率とも類似団体よりも高い水準にあるが、いずれも年々減少している。
　類似団体と比較して両指標とも高い要因については、統合庁舎等の公共施設の統廃合等に伴う普通建設事業の実施により地方債残高が大きいことなどの要因が考えられるが、本市では、地方債の発行に当たり緊急防災・減災事業債、合併特例事業債等の交付税措置率の高い有利な起債の活用や積極的な繰上償還の実施をしており、両指標ともに改善してきている。
　引き続き、計画的な繰上償還や有利な起債の活用、充当可能基金の積み増し、事業の重要性や緊急性を勘案しながら新規借入れの抑制に努めるなど、財政の健全化に努めていく。　　</t>
    <rPh sb="161" eb="164">
      <t>コウフゼイ</t>
    </rPh>
    <rPh sb="164" eb="166">
      <t>ソチ</t>
    </rPh>
    <rPh sb="166" eb="167">
      <t>リツ</t>
    </rPh>
    <rPh sb="168" eb="169">
      <t>タカ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</si>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</sst>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44504</c:v>
                </c:pt>
                <c:pt idx="3">
                  <c:v>47820</c:v>
                </c:pt>
                <c:pt idx="4">
                  <c:v>41934</c:v>
                </c:pt>
              </c:numCache>
            </c:numRef>
          </c:val>
          <c:smooth val="0"/>
          <c:extLst>
            <c:ext xmlns:c16="http://schemas.microsoft.com/office/drawing/2014/chart" uri="{C3380CC4-5D6E-409C-BE32-E72D297353CC}">
              <c16:uniqueId val="{00000000-F210-47D7-9B56-E70A03B6B5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91045</c:v>
                </c:pt>
                <c:pt idx="1">
                  <c:v>68324</c:v>
                </c:pt>
                <c:pt idx="2">
                  <c:v>91011</c:v>
                </c:pt>
                <c:pt idx="3">
                  <c:v>53724</c:v>
                </c:pt>
                <c:pt idx="4">
                  <c:v>64498</c:v>
                </c:pt>
              </c:numCache>
            </c:numRef>
          </c:val>
          <c:smooth val="0"/>
          <c:extLst>
            <c:ext xmlns:c16="http://schemas.microsoft.com/office/drawing/2014/chart" uri="{C3380CC4-5D6E-409C-BE32-E72D297353CC}">
              <c16:uniqueId val="{00000001-F210-47D7-9B56-E70A03B6B5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3.36</c:v>
                </c:pt>
                <c:pt idx="1">
                  <c:v>4.41</c:v>
                </c:pt>
                <c:pt idx="2">
                  <c:v>3.97</c:v>
                </c:pt>
                <c:pt idx="3">
                  <c:v>6.65</c:v>
                </c:pt>
                <c:pt idx="4">
                  <c:v>3.81</c:v>
                </c:pt>
              </c:numCache>
            </c:numRef>
          </c:val>
          <c:extLst>
            <c:ext xmlns:c16="http://schemas.microsoft.com/office/drawing/2014/chart" uri="{C3380CC4-5D6E-409C-BE32-E72D297353CC}">
              <c16:uniqueId val="{00000000-82ED-4F4C-87ED-BCFD86AF55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15.93</c:v>
                </c:pt>
                <c:pt idx="1">
                  <c:v>16.399999999999999</c:v>
                </c:pt>
                <c:pt idx="2">
                  <c:v>15.63</c:v>
                </c:pt>
                <c:pt idx="3">
                  <c:v>13.49</c:v>
                </c:pt>
                <c:pt idx="4">
                  <c:v>15.94</c:v>
                </c:pt>
              </c:numCache>
            </c:numRef>
          </c:val>
          <c:extLst>
            <c:ext xmlns:c16="http://schemas.microsoft.com/office/drawing/2014/chart" uri="{C3380CC4-5D6E-409C-BE32-E72D297353CC}">
              <c16:uniqueId val="{00000001-82ED-4F4C-87ED-BCFD86AF55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1.66</c:v>
                </c:pt>
                <c:pt idx="1">
                  <c:v>3.33</c:v>
                </c:pt>
                <c:pt idx="2">
                  <c:v>1.33</c:v>
                </c:pt>
                <c:pt idx="3">
                  <c:v>3.51</c:v>
                </c:pt>
                <c:pt idx="4">
                  <c:v>0.86</c:v>
                </c:pt>
              </c:numCache>
            </c:numRef>
          </c:val>
          <c:smooth val="0"/>
          <c:extLst>
            <c:ext xmlns:c16="http://schemas.microsoft.com/office/drawing/2014/chart" uri="{C3380CC4-5D6E-409C-BE32-E72D297353CC}">
              <c16:uniqueId val="{00000002-82ED-4F4C-87ED-BCFD86AF55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22-4D80-9B14-1E60B18778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22-4D80-9B14-1E60B18778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22-4D80-9B14-1E60B1877877}"/>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0.17</c:v>
                </c:pt>
                <c:pt idx="4">
                  <c:v>#N/A</c:v>
                </c:pt>
                <c:pt idx="5">
                  <c:v>0.12</c:v>
                </c:pt>
                <c:pt idx="6">
                  <c:v>#N/A</c:v>
                </c:pt>
                <c:pt idx="7">
                  <c:v>0</c:v>
                </c:pt>
                <c:pt idx="8">
                  <c:v>#N/A</c:v>
                </c:pt>
                <c:pt idx="9">
                  <c:v>0</c:v>
                </c:pt>
              </c:numCache>
            </c:numRef>
          </c:val>
          <c:extLst>
            <c:ext xmlns:c16="http://schemas.microsoft.com/office/drawing/2014/chart" uri="{C3380CC4-5D6E-409C-BE32-E72D297353CC}">
              <c16:uniqueId val="{00000003-3822-4D80-9B14-1E60B1877877}"/>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0.86</c:v>
                </c:pt>
                <c:pt idx="2">
                  <c:v>#N/A</c:v>
                </c:pt>
                <c:pt idx="3">
                  <c:v>0.18</c:v>
                </c:pt>
                <c:pt idx="4">
                  <c:v>#N/A</c:v>
                </c:pt>
                <c:pt idx="5">
                  <c:v>0.49</c:v>
                </c:pt>
                <c:pt idx="6">
                  <c:v>#N/A</c:v>
                </c:pt>
                <c:pt idx="7">
                  <c:v>0.94</c:v>
                </c:pt>
                <c:pt idx="8">
                  <c:v>#N/A</c:v>
                </c:pt>
                <c:pt idx="9">
                  <c:v>0.21</c:v>
                </c:pt>
              </c:numCache>
            </c:numRef>
          </c:val>
          <c:extLst>
            <c:ext xmlns:c16="http://schemas.microsoft.com/office/drawing/2014/chart" uri="{C3380CC4-5D6E-409C-BE32-E72D297353CC}">
              <c16:uniqueId val="{00000004-3822-4D80-9B14-1E60B1877877}"/>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0.71</c:v>
                </c:pt>
                <c:pt idx="4">
                  <c:v>#N/A</c:v>
                </c:pt>
                <c:pt idx="5">
                  <c:v>1.34</c:v>
                </c:pt>
                <c:pt idx="6">
                  <c:v>#N/A</c:v>
                </c:pt>
                <c:pt idx="7">
                  <c:v>0.77</c:v>
                </c:pt>
                <c:pt idx="8">
                  <c:v>#N/A</c:v>
                </c:pt>
                <c:pt idx="9">
                  <c:v>0.45</c:v>
                </c:pt>
              </c:numCache>
            </c:numRef>
          </c:val>
          <c:extLst>
            <c:ext xmlns:c16="http://schemas.microsoft.com/office/drawing/2014/chart" uri="{C3380CC4-5D6E-409C-BE32-E72D297353CC}">
              <c16:uniqueId val="{00000005-3822-4D80-9B14-1E60B187787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2.74</c:v>
                </c:pt>
                <c:pt idx="2">
                  <c:v>#N/A</c:v>
                </c:pt>
                <c:pt idx="3">
                  <c:v>2.83</c:v>
                </c:pt>
                <c:pt idx="4">
                  <c:v>#N/A</c:v>
                </c:pt>
                <c:pt idx="5">
                  <c:v>2.92</c:v>
                </c:pt>
                <c:pt idx="6">
                  <c:v>#N/A</c:v>
                </c:pt>
                <c:pt idx="7">
                  <c:v>3.04</c:v>
                </c:pt>
                <c:pt idx="8">
                  <c:v>#N/A</c:v>
                </c:pt>
                <c:pt idx="9">
                  <c:v>3.14</c:v>
                </c:pt>
              </c:numCache>
            </c:numRef>
          </c:val>
          <c:extLst>
            <c:ext xmlns:c16="http://schemas.microsoft.com/office/drawing/2014/chart" uri="{C3380CC4-5D6E-409C-BE32-E72D297353CC}">
              <c16:uniqueId val="{00000006-3822-4D80-9B14-1E60B187787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3.36</c:v>
                </c:pt>
                <c:pt idx="2">
                  <c:v>#N/A</c:v>
                </c:pt>
                <c:pt idx="3">
                  <c:v>4.4000000000000004</c:v>
                </c:pt>
                <c:pt idx="4">
                  <c:v>#N/A</c:v>
                </c:pt>
                <c:pt idx="5">
                  <c:v>3.97</c:v>
                </c:pt>
                <c:pt idx="6">
                  <c:v>#N/A</c:v>
                </c:pt>
                <c:pt idx="7">
                  <c:v>6.64</c:v>
                </c:pt>
                <c:pt idx="8">
                  <c:v>#N/A</c:v>
                </c:pt>
                <c:pt idx="9">
                  <c:v>3.8</c:v>
                </c:pt>
              </c:numCache>
            </c:numRef>
          </c:val>
          <c:extLst>
            <c:ext xmlns:c16="http://schemas.microsoft.com/office/drawing/2014/chart" uri="{C3380CC4-5D6E-409C-BE32-E72D297353CC}">
              <c16:uniqueId val="{00000007-3822-4D80-9B14-1E60B187787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3.26</c:v>
                </c:pt>
                <c:pt idx="2">
                  <c:v>#N/A</c:v>
                </c:pt>
                <c:pt idx="3">
                  <c:v>3.97</c:v>
                </c:pt>
                <c:pt idx="4">
                  <c:v>#N/A</c:v>
                </c:pt>
                <c:pt idx="5">
                  <c:v>3.55</c:v>
                </c:pt>
                <c:pt idx="6">
                  <c:v>#N/A</c:v>
                </c:pt>
                <c:pt idx="7">
                  <c:v>3.77</c:v>
                </c:pt>
                <c:pt idx="8">
                  <c:v>#N/A</c:v>
                </c:pt>
                <c:pt idx="9">
                  <c:v>4.3899999999999997</c:v>
                </c:pt>
              </c:numCache>
            </c:numRef>
          </c:val>
          <c:extLst>
            <c:ext xmlns:c16="http://schemas.microsoft.com/office/drawing/2014/chart" uri="{C3380CC4-5D6E-409C-BE32-E72D297353CC}">
              <c16:uniqueId val="{00000008-3822-4D80-9B14-1E60B187787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3.95</c:v>
                </c:pt>
                <c:pt idx="2">
                  <c:v>#N/A</c:v>
                </c:pt>
                <c:pt idx="3">
                  <c:v>2.35</c:v>
                </c:pt>
                <c:pt idx="4">
                  <c:v>#N/A</c:v>
                </c:pt>
                <c:pt idx="5">
                  <c:v>2.0099999999999998</c:v>
                </c:pt>
                <c:pt idx="6">
                  <c:v>#N/A</c:v>
                </c:pt>
                <c:pt idx="7">
                  <c:v>0.51</c:v>
                </c:pt>
                <c:pt idx="8">
                  <c:v>0.35</c:v>
                </c:pt>
                <c:pt idx="9">
                  <c:v>#N/A</c:v>
                </c:pt>
              </c:numCache>
            </c:numRef>
          </c:val>
          <c:extLst>
            <c:ext xmlns:c16="http://schemas.microsoft.com/office/drawing/2014/chart" uri="{C3380CC4-5D6E-409C-BE32-E72D297353CC}">
              <c16:uniqueId val="{00000009-3822-4D80-9B14-1E60B18778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5416</c:v>
                </c:pt>
                <c:pt idx="5">
                  <c:v>5544</c:v>
                </c:pt>
                <c:pt idx="8">
                  <c:v>5605</c:v>
                </c:pt>
                <c:pt idx="11">
                  <c:v>5581</c:v>
                </c:pt>
                <c:pt idx="14">
                  <c:v>5554</c:v>
                </c:pt>
              </c:numCache>
            </c:numRef>
          </c:val>
          <c:extLst>
            <c:ext xmlns:c16="http://schemas.microsoft.com/office/drawing/2014/chart" uri="{C3380CC4-5D6E-409C-BE32-E72D297353CC}">
              <c16:uniqueId val="{00000000-765E-4AA7-A37B-272268A43A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5E-4AA7-A37B-272268A43A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151</c:v>
                </c:pt>
                <c:pt idx="3">
                  <c:v>120</c:v>
                </c:pt>
                <c:pt idx="6">
                  <c:v>102</c:v>
                </c:pt>
                <c:pt idx="9">
                  <c:v>99</c:v>
                </c:pt>
                <c:pt idx="12">
                  <c:v>95</c:v>
                </c:pt>
              </c:numCache>
            </c:numRef>
          </c:val>
          <c:extLst>
            <c:ext xmlns:c16="http://schemas.microsoft.com/office/drawing/2014/chart" uri="{C3380CC4-5D6E-409C-BE32-E72D297353CC}">
              <c16:uniqueId val="{00000002-765E-4AA7-A37B-272268A43A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5E-4AA7-A37B-272268A43A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1864</c:v>
                </c:pt>
                <c:pt idx="3">
                  <c:v>1872</c:v>
                </c:pt>
                <c:pt idx="6">
                  <c:v>1954</c:v>
                </c:pt>
                <c:pt idx="9">
                  <c:v>1950</c:v>
                </c:pt>
                <c:pt idx="12">
                  <c:v>1953</c:v>
                </c:pt>
              </c:numCache>
            </c:numRef>
          </c:val>
          <c:extLst>
            <c:ext xmlns:c16="http://schemas.microsoft.com/office/drawing/2014/chart" uri="{C3380CC4-5D6E-409C-BE32-E72D297353CC}">
              <c16:uniqueId val="{00000004-765E-4AA7-A37B-272268A43A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5E-4AA7-A37B-272268A43A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5E-4AA7-A37B-272268A43A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5418</c:v>
                </c:pt>
                <c:pt idx="3">
                  <c:v>5668</c:v>
                </c:pt>
                <c:pt idx="6">
                  <c:v>5608</c:v>
                </c:pt>
                <c:pt idx="9">
                  <c:v>5352</c:v>
                </c:pt>
                <c:pt idx="12">
                  <c:v>5323</c:v>
                </c:pt>
              </c:numCache>
            </c:numRef>
          </c:val>
          <c:extLst>
            <c:ext xmlns:c16="http://schemas.microsoft.com/office/drawing/2014/chart" uri="{C3380CC4-5D6E-409C-BE32-E72D297353CC}">
              <c16:uniqueId val="{00000007-765E-4AA7-A37B-272268A43A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2017</c:v>
                </c:pt>
                <c:pt idx="2">
                  <c:v>#N/A</c:v>
                </c:pt>
                <c:pt idx="3">
                  <c:v>#N/A</c:v>
                </c:pt>
                <c:pt idx="4">
                  <c:v>2116</c:v>
                </c:pt>
                <c:pt idx="5">
                  <c:v>#N/A</c:v>
                </c:pt>
                <c:pt idx="6">
                  <c:v>#N/A</c:v>
                </c:pt>
                <c:pt idx="7">
                  <c:v>2059</c:v>
                </c:pt>
                <c:pt idx="8">
                  <c:v>#N/A</c:v>
                </c:pt>
                <c:pt idx="9">
                  <c:v>#N/A</c:v>
                </c:pt>
                <c:pt idx="10">
                  <c:v>1820</c:v>
                </c:pt>
                <c:pt idx="11">
                  <c:v>#N/A</c:v>
                </c:pt>
                <c:pt idx="12">
                  <c:v>#N/A</c:v>
                </c:pt>
                <c:pt idx="13">
                  <c:v>1817</c:v>
                </c:pt>
                <c:pt idx="14">
                  <c:v>#N/A</c:v>
                </c:pt>
              </c:numCache>
            </c:numRef>
          </c:val>
          <c:smooth val="0"/>
          <c:extLst>
            <c:ext xmlns:c16="http://schemas.microsoft.com/office/drawing/2014/chart" uri="{C3380CC4-5D6E-409C-BE32-E72D297353CC}">
              <c16:uniqueId val="{00000008-765E-4AA7-A37B-272268A43A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60595</c:v>
                </c:pt>
                <c:pt idx="5">
                  <c:v>61890</c:v>
                </c:pt>
                <c:pt idx="8">
                  <c:v>63316</c:v>
                </c:pt>
                <c:pt idx="11">
                  <c:v>61708</c:v>
                </c:pt>
                <c:pt idx="14">
                  <c:v>61352</c:v>
                </c:pt>
              </c:numCache>
            </c:numRef>
          </c:val>
          <c:extLst>
            <c:ext xmlns:c16="http://schemas.microsoft.com/office/drawing/2014/chart" uri="{C3380CC4-5D6E-409C-BE32-E72D297353CC}">
              <c16:uniqueId val="{00000000-65E6-4F37-914A-E6BD527D53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809</c:v>
                </c:pt>
                <c:pt idx="5">
                  <c:v>642</c:v>
                </c:pt>
                <c:pt idx="8">
                  <c:v>509</c:v>
                </c:pt>
                <c:pt idx="11">
                  <c:v>381</c:v>
                </c:pt>
                <c:pt idx="14">
                  <c:v>317</c:v>
                </c:pt>
              </c:numCache>
            </c:numRef>
          </c:val>
          <c:extLst>
            <c:ext xmlns:c16="http://schemas.microsoft.com/office/drawing/2014/chart" uri="{C3380CC4-5D6E-409C-BE32-E72D297353CC}">
              <c16:uniqueId val="{00000001-65E6-4F37-914A-E6BD527D53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7049</c:v>
                </c:pt>
                <c:pt idx="5">
                  <c:v>7034</c:v>
                </c:pt>
                <c:pt idx="8">
                  <c:v>6994</c:v>
                </c:pt>
                <c:pt idx="11">
                  <c:v>6632</c:v>
                </c:pt>
                <c:pt idx="14">
                  <c:v>7982</c:v>
                </c:pt>
              </c:numCache>
            </c:numRef>
          </c:val>
          <c:extLst>
            <c:ext xmlns:c16="http://schemas.microsoft.com/office/drawing/2014/chart" uri="{C3380CC4-5D6E-409C-BE32-E72D297353CC}">
              <c16:uniqueId val="{00000002-65E6-4F37-914A-E6BD527D53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E6-4F37-914A-E6BD527D53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E6-4F37-914A-E6BD527D53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797</c:v>
                </c:pt>
                <c:pt idx="3">
                  <c:v>577</c:v>
                </c:pt>
                <c:pt idx="6">
                  <c:v>681</c:v>
                </c:pt>
                <c:pt idx="9">
                  <c:v>9</c:v>
                </c:pt>
                <c:pt idx="12">
                  <c:v>8</c:v>
                </c:pt>
              </c:numCache>
            </c:numRef>
          </c:val>
          <c:extLst>
            <c:ext xmlns:c16="http://schemas.microsoft.com/office/drawing/2014/chart" uri="{C3380CC4-5D6E-409C-BE32-E72D297353CC}">
              <c16:uniqueId val="{00000005-65E6-4F37-914A-E6BD527D53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5697</c:v>
                </c:pt>
                <c:pt idx="3">
                  <c:v>5135</c:v>
                </c:pt>
                <c:pt idx="6">
                  <c:v>4861</c:v>
                </c:pt>
                <c:pt idx="9">
                  <c:v>4508</c:v>
                </c:pt>
                <c:pt idx="12">
                  <c:v>4385</c:v>
                </c:pt>
              </c:numCache>
            </c:numRef>
          </c:val>
          <c:extLst>
            <c:ext xmlns:c16="http://schemas.microsoft.com/office/drawing/2014/chart" uri="{C3380CC4-5D6E-409C-BE32-E72D297353CC}">
              <c16:uniqueId val="{00000006-65E6-4F37-914A-E6BD527D53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5E6-4F37-914A-E6BD527D53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23229</c:v>
                </c:pt>
                <c:pt idx="3">
                  <c:v>23683</c:v>
                </c:pt>
                <c:pt idx="6">
                  <c:v>23059</c:v>
                </c:pt>
                <c:pt idx="9">
                  <c:v>22715</c:v>
                </c:pt>
                <c:pt idx="12">
                  <c:v>22045</c:v>
                </c:pt>
              </c:numCache>
            </c:numRef>
          </c:val>
          <c:extLst>
            <c:ext xmlns:c16="http://schemas.microsoft.com/office/drawing/2014/chart" uri="{C3380CC4-5D6E-409C-BE32-E72D297353CC}">
              <c16:uniqueId val="{00000008-65E6-4F37-914A-E6BD527D53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814</c:v>
                </c:pt>
                <c:pt idx="3">
                  <c:v>701</c:v>
                </c:pt>
                <c:pt idx="6">
                  <c:v>605</c:v>
                </c:pt>
                <c:pt idx="9">
                  <c:v>510</c:v>
                </c:pt>
                <c:pt idx="12">
                  <c:v>428</c:v>
                </c:pt>
              </c:numCache>
            </c:numRef>
          </c:val>
          <c:extLst>
            <c:ext xmlns:c16="http://schemas.microsoft.com/office/drawing/2014/chart" uri="{C3380CC4-5D6E-409C-BE32-E72D297353CC}">
              <c16:uniqueId val="{00000009-65E6-4F37-914A-E6BD527D53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58453</c:v>
                </c:pt>
                <c:pt idx="3">
                  <c:v>59668</c:v>
                </c:pt>
                <c:pt idx="6">
                  <c:v>61314</c:v>
                </c:pt>
                <c:pt idx="9">
                  <c:v>59865</c:v>
                </c:pt>
                <c:pt idx="12">
                  <c:v>60136</c:v>
                </c:pt>
              </c:numCache>
            </c:numRef>
          </c:val>
          <c:extLst>
            <c:ext xmlns:c16="http://schemas.microsoft.com/office/drawing/2014/chart" uri="{C3380CC4-5D6E-409C-BE32-E72D297353CC}">
              <c16:uniqueId val="{0000000A-65E6-4F37-914A-E6BD527D53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20537</c:v>
                </c:pt>
                <c:pt idx="2">
                  <c:v>#N/A</c:v>
                </c:pt>
                <c:pt idx="3">
                  <c:v>#N/A</c:v>
                </c:pt>
                <c:pt idx="4">
                  <c:v>20198</c:v>
                </c:pt>
                <c:pt idx="5">
                  <c:v>#N/A</c:v>
                </c:pt>
                <c:pt idx="6">
                  <c:v>#N/A</c:v>
                </c:pt>
                <c:pt idx="7">
                  <c:v>19701</c:v>
                </c:pt>
                <c:pt idx="8">
                  <c:v>#N/A</c:v>
                </c:pt>
                <c:pt idx="9">
                  <c:v>#N/A</c:v>
                </c:pt>
                <c:pt idx="10">
                  <c:v>18885</c:v>
                </c:pt>
                <c:pt idx="11">
                  <c:v>#N/A</c:v>
                </c:pt>
                <c:pt idx="12">
                  <c:v>#N/A</c:v>
                </c:pt>
                <c:pt idx="13">
                  <c:v>17350</c:v>
                </c:pt>
                <c:pt idx="14">
                  <c:v>#N/A</c:v>
                </c:pt>
              </c:numCache>
            </c:numRef>
          </c:val>
          <c:smooth val="0"/>
          <c:extLst>
            <c:ext xmlns:c16="http://schemas.microsoft.com/office/drawing/2014/chart" uri="{C3380CC4-5D6E-409C-BE32-E72D297353CC}">
              <c16:uniqueId val="{0000000B-65E6-4F37-914A-E6BD527D53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3865</c:v>
                </c:pt>
                <c:pt idx="1">
                  <c:v>3328</c:v>
                </c:pt>
                <c:pt idx="2">
                  <c:v>3940</c:v>
                </c:pt>
              </c:numCache>
            </c:numRef>
          </c:val>
          <c:extLst>
            <c:ext xmlns:c16="http://schemas.microsoft.com/office/drawing/2014/chart" uri="{C3380CC4-5D6E-409C-BE32-E72D297353CC}">
              <c16:uniqueId val="{00000000-BDDC-43EC-8264-CC71EABA45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788</c:v>
                </c:pt>
                <c:pt idx="1">
                  <c:v>788</c:v>
                </c:pt>
                <c:pt idx="2">
                  <c:v>788</c:v>
                </c:pt>
              </c:numCache>
            </c:numRef>
          </c:val>
          <c:extLst>
            <c:ext xmlns:c16="http://schemas.microsoft.com/office/drawing/2014/chart" uri="{C3380CC4-5D6E-409C-BE32-E72D297353CC}">
              <c16:uniqueId val="{00000001-BDDC-43EC-8264-CC71EABA45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5312</c:v>
                </c:pt>
                <c:pt idx="1">
                  <c:v>5012</c:v>
                </c:pt>
                <c:pt idx="2">
                  <c:v>5180</c:v>
                </c:pt>
              </c:numCache>
            </c:numRef>
          </c:val>
          <c:extLst>
            <c:ext xmlns:c16="http://schemas.microsoft.com/office/drawing/2014/chart" uri="{C3380CC4-5D6E-409C-BE32-E72D297353CC}">
              <c16:uniqueId val="{00000002-BDDC-43EC-8264-CC71EABA45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{69A21221-73FE-48A3-A0DF-7F3FC47900C0}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709-4540-8594-E14484DF86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{2FF50C71-BDEF-460F-A065-6F92A2B6CD53}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09-4540-8594-E14484DF86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{C0049356-8ECF-42C5-AB0E-A331C73CE887}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09-4540-8594-E14484DF86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{C308564D-70A1-4B1F-BD78-0C3AABE1E9F3}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09-4540-8594-E14484DF86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{EF93A1F9-AB4C-488E-92ED-64BB75EB0147}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09-4540-8594-E14484DF86B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{415895CE-C2DA-4679-B18E-D4AB1916C615}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709-4540-8594-E14484DF86B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{E8282752-6D72-4FCE-94BC-C15D9322DC74}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709-4540-8594-E14484DF86B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{5D5D5592-D3DE-4DFA-925D-E160206719BC}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709-4540-8594-E14484DF86B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{83424568-2EB3-4B5D-A62A-487FE05731AA}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709-4540-8594-E14484DF86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53.1</c:v>
                </c:pt>
                <c:pt idx="32">
                  <c:v>54.6</c:v>
                </c:pt>
              </c:numCache>
            </c:numRef>
          </c:xVal>
          <c:yVal>
            <c:numRef>
              <c:f>公会計指標分析・財政指標組合せ分析表!$BP$51:$DC$51</c:f>
              <c:numCache>
                <c:formatCode>#,##0.0;"▲ "#,##0.0</c:formatCode>
                <c:ptCount val="40"/>
                <c:pt idx="16">
                  <c:v>102.6</c:v>
                </c:pt>
                <c:pt idx="24">
                  <c:v>98.5</c:v>
                </c:pt>
                <c:pt idx="32">
                  <c:v>90.2</c:v>
                </c:pt>
              </c:numCache>
            </c:numRef>
          </c:yVal>
          <c:smooth val="0"/>
          <c:extLst>
            <c:ext xmlns:c16="http://schemas.microsoft.com/office/drawing/2014/chart" uri="{C3380CC4-5D6E-409C-BE32-E72D297353CC}">
              <c16:uniqueId val="{00000009-B709-4540-8594-E14484DF86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{C713FC86-28CD-4594-8FB8-9E974A6BD83C}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709-4540-8594-E14484DF86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{ED1B4ABB-DCAE-4593-9973-E3C8AC0E4BC1}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09-4540-8594-E14484DF86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{AD2AAB44-EF58-4F23-AE0A-E6E374B6C7EB}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09-4540-8594-E14484DF86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{4D169761-B531-4F81-B3D7-728660892041}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09-4540-8594-E14484DF86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{0EF2EA26-FBC3-4CF8-80F9-42233878118F}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09-4540-8594-E14484DF86B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{BD62DF7C-051A-42A9-A581-6B0B9ED3CC92}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709-4540-8594-E14484DF86B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{7ABDBD1A-2EA8-474E-9B76-9113EBD8D8C1}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709-4540-8594-E14484DF86B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{92974A54-AB29-4F13-93E3-3C37F899F7A3}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709-4540-8594-E14484DF86B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{4FD4B58E-CC4B-4333-AC6F-DCC8955BEACD}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709-4540-8594-E14484DF86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B709-4540-8594-E14484DF86B8}"/>
            </c:ext>
          </c:extLst>
        </c:ser>
        <c:dLbls>
          <c:showLegendKey val="0"/>
          <c:showVal val="1"/>
          <c:showCatName val="0"/>
          <c:showSerName val="0"/>
          <c:showPercent val="0"/>
          <c:showBubbleSize val="0"/>
        </c:dLbls>
        <c:axId val="46179840"/>
        <c:axId val="46181760"/>
      </c:scatterChart>
      <c:valAx>
        <c:axId val="46179840"/>
        <c:scaling>
          <c:orientation val="minMax"/>
          <c:max val="61.2"/>
          <c:min val="5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{E6EF2D9A-5F71-4B2B-93CB-FFE4675241FA}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81C-4CD3-9166-6D07FB672D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{28A38EEC-C358-44EC-BD00-634377E1F527}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1C-4CD3-9166-6D07FB672D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{AB94ED6B-B8ED-4A49-8F35-AE62BEA0E210}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1C-4CD3-9166-6D07FB672D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{401BC642-AA58-4704-9530-99723E6AD05A}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1C-4CD3-9166-6D07FB672D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{1EC98D19-42F6-4067-AA87-A9CD715F295F}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1C-4CD3-9166-6D07FB672D2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{A9236347-D27A-4EF6-A0F5-CCFF34079864}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81C-4CD3-9166-6D07FB672D2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{8EF69900-7411-4A42-8AF6-F03026A1C795}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81C-4CD3-9166-6D07FB672D2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{B162FC9B-BC8A-42D8-A678-DD90D4F79B84}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81C-4CD3-9166-6D07FB672D2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{A5878BC3-6D9C-4AB3-8FFD-F78723F4B17D}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81C-4CD3-9166-6D07FB672D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11.8</c:v>
                </c:pt>
                <c:pt idx="16">
                  <c:v>10.7</c:v>
                </c:pt>
                <c:pt idx="24">
                  <c:v>10.3</c:v>
                </c:pt>
                <c:pt idx="32">
                  <c:v>9.8000000000000007</c:v>
                </c:pt>
              </c:numCache>
            </c:numRef>
          </c:xVal>
          <c:yVal>
            <c:numRef>
              <c:f>公会計指標分析・財政指標組合せ分析表!$BP$73:$DC$73</c:f>
              <c:numCache>
                <c:formatCode>#,##0.0;"▲ "#,##0.0</c:formatCode>
                <c:ptCount val="40"/>
                <c:pt idx="0">
                  <c:v>109</c:v>
                </c:pt>
                <c:pt idx="8">
                  <c:v>104.7</c:v>
                </c:pt>
                <c:pt idx="16">
                  <c:v>102.6</c:v>
                </c:pt>
                <c:pt idx="24">
                  <c:v>98.5</c:v>
                </c:pt>
                <c:pt idx="32">
                  <c:v>90.2</c:v>
                </c:pt>
              </c:numCache>
            </c:numRef>
          </c:yVal>
          <c:smooth val="0"/>
          <c:extLst>
            <c:ext xmlns:c16="http://schemas.microsoft.com/office/drawing/2014/chart" uri="{C3380CC4-5D6E-409C-BE32-E72D297353CC}">
              <c16:uniqueId val="{00000009-681C-4CD3-9166-6D07FB672D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{3483C9AF-D159-481F-8230-994416558CF2}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81C-4CD3-9166-6D07FB672D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{78E58BDA-F4F4-47A8-A2DE-524B0E27C40E}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1C-4CD3-9166-6D07FB672D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{F700D8EE-D914-4A3F-BE6E-633154689918}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1C-4CD3-9166-6D07FB672D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{012CCB4B-7BAB-4B49-A409-38F27347B73B}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1C-4CD3-9166-6D07FB672D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{8456BEAF-8CE2-41DB-BE24-121AE29D4440}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1C-4CD3-9166-6D07FB672D2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{C66AC55E-3FE9-4144-B948-5CAC77C1F9CF}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81C-4CD3-9166-6D07FB672D2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{843237A7-2FDD-449B-AE8E-F475AE38DFBA}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81C-4CD3-9166-6D07FB672D2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{F460F73E-FF45-4724-989E-58DC8AC0FAC0}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81C-4CD3-9166-6D07FB672D2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{B328B1D4-41AB-49FD-A922-7AB9B4BBDB86}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81C-4CD3-9166-6D07FB672D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6.9</c:v>
                </c:pt>
                <c:pt idx="24">
                  <c:v>6.6</c:v>
                </c:pt>
                <c:pt idx="32">
                  <c:v>6.4</c:v>
                </c:pt>
              </c:numCache>
            </c:numRef>
          </c:xVal>
          <c:yVal>
            <c:numRef>
              <c:f>公会計指標分析・財政指標組合せ分析表!$BP$77:$DC$77</c:f>
              <c:numCache>
                <c:formatCode>#,##0.0;"▲ "#,##0.0</c:formatCode>
                <c:ptCount val="40"/>
                <c:pt idx="0">
                  <c:v>44.4</c:v>
                </c:pt>
                <c:pt idx="8">
                  <c:v>37.299999999999997</c:v>
                </c:pt>
                <c:pt idx="16">
                  <c:v>35.299999999999997</c:v>
                </c:pt>
                <c:pt idx="24">
                  <c:v>31.9</c:v>
                </c:pt>
                <c:pt idx="32">
                  <c:v>24.2</c:v>
                </c:pt>
              </c:numCache>
            </c:numRef>
          </c:yVal>
          <c:smooth val="0"/>
          <c:extLst>
            <c:ext xmlns:c16="http://schemas.microsoft.com/office/drawing/2014/chart" uri="{C3380CC4-5D6E-409C-BE32-E72D297353CC}">
              <c16:uniqueId val="{00000013-681C-4CD3-9166-6D07FB672D2F}"/>
            </c:ext>
          </c:extLst>
        </c:ser>
        <c:dLbls>
          <c:showLegendKey val="0"/>
          <c:showVal val="1"/>
          <c:showCatName val="0"/>
          <c:showSerName val="0"/>
          <c:showPercent val="0"/>
          <c:showBubbleSize val="0"/>
        </c:dLbls>
        <c:axId val="84219776"/>
        <c:axId val="84234240"/>
      </c:scatterChart>
      <c:valAx>
        <c:axId val="84219776"/>
        <c:scaling>
          <c:orientation val="minMax"/>
          <c:max val="13.6"/>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元利償還金については、合併特例債を活用した大型事業の増、臨時財政対策債償還金の増により増加傾向にあったが、積極的な繰上償還により、Ｈ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年度からは約５３億円と程度である。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近年の借入起債の大部分が合併特例事業債、緊急防災・減災事業債、臨時財政対策債といった交付税措置率が極めて高いものに限られていることから結果的に実質公債費比率の分子は、減少傾向にある。</a:t>
          </a:r>
        </a:p>
        <a:p>
          <a:r>
            <a:rPr kumimoji="1" lang="ja-JP" altLang="en-US" sz="1200">
              <a:latin typeface="ＭＳ ゴシック" pitchFamily="49" charset="-128"/>
              <a:ea typeface="ＭＳ ゴシック" pitchFamily="49" charset="-128"/>
            </a:rPr>
            <a:t>　今後とも、事業の重要性や緊急性を勘案しながら普通建設事業等に係る新たな借入の抑制に努めるとともに、計画的な市債の繰上償還の実施により実質公債費比率の上昇抑制に努める。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利用していない</a:t>
          </a:r>
          <a:endParaRPr kumimoji="0" lang="en-US" altLang="ja-JP" sz="1100" b="0" i="0" u="none" strike="noStrike">
            <a:solidFill>
              <a:schemeClr val="dk1"/>
            </a:solidFill>
            <a:effectLst/>
            <a:latin typeface="+mn-lt"/>
            <a:ea typeface="+mn-ea"/>
            <a:cs typeface="+mn-cs"/>
          </a:endParaRPr>
        </a:p>
        <a:p>
          <a:endParaRPr lang="en-US" altLang="ja-JP" sz="1000" b="0" i="0" u="none" strike="noStrike">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一般会計等に係る地方債の現在高は、合併後の大型事業等の実施により約</a:t>
          </a:r>
          <a:r>
            <a:rPr kumimoji="1" lang="en-US" altLang="ja-JP" sz="1100">
              <a:latin typeface="ＭＳ ゴシック" pitchFamily="49" charset="-128"/>
              <a:ea typeface="ＭＳ ゴシック" pitchFamily="49" charset="-128"/>
            </a:rPr>
            <a:t>600</a:t>
          </a:r>
          <a:r>
            <a:rPr kumimoji="1" lang="ja-JP" altLang="en-US" sz="1100">
              <a:latin typeface="ＭＳ ゴシック" pitchFamily="49" charset="-128"/>
              <a:ea typeface="ＭＳ ゴシック" pitchFamily="49" charset="-128"/>
            </a:rPr>
            <a:t>億円程度で推移している。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債務負担行為による支出予定額は、減少傾向にあるが、今後は企業団地造成に係る土地開発公社借入金に係る債務保証等による増が見込まれている。</a:t>
          </a:r>
        </a:p>
        <a:p>
          <a:r>
            <a:rPr kumimoji="1" lang="ja-JP" altLang="en-US" sz="1100">
              <a:latin typeface="ＭＳ ゴシック" pitchFamily="49" charset="-128"/>
              <a:ea typeface="ＭＳ ゴシック" pitchFamily="49" charset="-128"/>
            </a:rPr>
            <a:t>　公営企業債等繰入見込額については、水道事業や下水道事業における大型事業の償還終了に伴い減少している。</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充当可能財源等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充当可能財源等については、財政調整基金等の積立により増となった。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また、基準財政需要額算入見込額については、合併特例事業債、緊急防災・減災事業債、臨時財政対策債といった交付税措置率が極めて高い起債を活用しているため、高い水準を維持している。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以上から、将来負担比率の分子は年々減少している。</a:t>
          </a:r>
        </a:p>
        <a:p>
          <a:r>
            <a:rPr kumimoji="1" lang="ja-JP" altLang="en-US" sz="1100">
              <a:latin typeface="ＭＳ ゴシック" pitchFamily="49" charset="-128"/>
              <a:ea typeface="ＭＳ ゴシック" pitchFamily="49" charset="-128"/>
            </a:rPr>
            <a:t>引き続き、定員適正化計画等の行財政改革を推進し、さらに健全な財政基盤の確立に努める。</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富山県射水市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基金の主な増減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百万円、合併地域振興基金（減）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百万円、公共施設建設等基金（増）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等により、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令和２年度が合併団体に対する財政的な優遇措置の最終年度となることから、今まで以上に厳しい財政運営となることが想定される。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は、社会保障関係費の急激な増も懸念されており、将来に向けて基金の確保に努めるとともに、過度に基金に依存しない財政運営への転換を推進していく。具体的には、公共施設の再編・長寿命化によるトータルコストの抑制をはじめ、新たな財源の確保や民間活力の積極的な活用、受益者負担の原則に基づく使用料・手数料のさらなる適正化などの行財政改革を推進する。それでもなお、財源不足が生じた場合は、各基金の設置の趣旨に基づき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合併により誕生した本市住民の一体感醸成、地域の振興及び福祉の増進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公共施設の建設、維持管理、解体等に関する事業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小杉インターパーク管理基金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小杉インターパークの管理、企業立地及び地域振興</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ふるさと射水応援基金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①子育て支援、②高齢者支援、③人口増・交流、④教育・文化、⑤健康、⑥観光、⑦環境、⑧産業振興、⑨都市整備に関する事業、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⑩そのほか市長が必要と認める事業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小林與三次基金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正力・小林記念館の改修等及び小林與三次氏の顕彰等</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基金運用に伴う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百万円の基金積立による増。コミュニティバス運行事業等として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百万円の増。斎場整備事業、小杉社会福祉会館改修・改築事業等として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百万円をを取り崩したことによる減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ふるさと射水応援基金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ふるさと射水応援寄附金を基金として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百万円積み立てによる増、寄附使途に応じた事業に充当するため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小杉インターパーク管理基金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小杉インターパークの管理経費として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総合計画で計上する大型の投資的事業の財源に充当する。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毎年度の当初予算編成事業に見込まれる財源不足を補うため必要額を順次優先的に繰り入れる。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年度に除雪費用として財政調整基金から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百万円を取り崩したことを踏まえ、決算上剰余金のうち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百万円を財政調整基金に積立を実施したことで、全体として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財政調整基金は、災害対応や社会情勢の変化等に対応するために、不要不急なものは除き緊急的な活用のみとするなど、引き続き、基金の確保に努める。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当面の間、決算上剰余金を活用して市債の繰上償還することとし、原則として基金は取り崩さない。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93,084
90,663
109.43
41,419,068
40,267,414
942,033
24,727,911
60,135,671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月の市町村合併以降、公共施設の統廃合に取り組んでおり、老朽化した施設の除却が進んだことから、平成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年度末にかけて、有形固定資産減価償却率は類似団体を下回っている。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％削減するという目標を掲げており、今後も施設の集約化や除却を進め、真に必要とされる公共施設の長寿命化を図り、公共施設の最適化を目指す。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1" name="楕円 80"/>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57439</xdr:rowOff>
    </xdr:from>
    <xdr:ext cx="405111" cy="259045"/>
    <xdr:sp macro="" textlink="">
      <xdr:nvSpPr>
        <xdr:cNvPr id="82" name="有形固定資産減価償却率該当値テキスト"/>
        <xdr:cNvSpPr txBox="1"/>
      </xdr:nvSpPr>
      <xdr:spPr>
        <a:xfrm>
          <a:off x="4813300" y="597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125276</xdr:rowOff>
    </xdr:from>
    <xdr:to>
      <xdr:col>19</xdr:col>
      <xdr:colOff>187325</xdr:colOff>
      <xdr:row>31</xdr:row>
      <xdr:rowOff>55426</xdr:rowOff>
    </xdr:to>
    <xdr:sp macro="" textlink="">
      <xdr:nvSpPr>
        <xdr:cNvPr id="83" name="楕円 82"/>
        <xdr:cNvSpPr/>
      </xdr:nvSpPr>
      <xdr:spPr>
        <a:xfrm>
          <a:off x="4000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4626</xdr:rowOff>
    </xdr:to>
    <xdr:cxnSp macro="">
      <xdr:nvCxnSpPr>
        <xdr:cNvPr id="84" name="直線コネクタ 83"/>
        <xdr:cNvCxnSpPr/>
      </xdr:nvCxnSpPr>
      <xdr:spPr>
        <a:xfrm flipV="1">
          <a:off x="4051300" y="6044837"/>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9344</xdr:rowOff>
    </xdr:from>
    <xdr:to>
      <xdr:col>15</xdr:col>
      <xdr:colOff>187325</xdr:colOff>
      <xdr:row>31</xdr:row>
      <xdr:rowOff>110944</xdr:rowOff>
    </xdr:to>
    <xdr:sp macro="" textlink="">
      <xdr:nvSpPr>
        <xdr:cNvPr id="85" name="楕円 84"/>
        <xdr:cNvSpPr/>
      </xdr:nvSpPr>
      <xdr:spPr>
        <a:xfrm>
          <a:off x="3238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4626</xdr:rowOff>
    </xdr:from>
    <xdr:to>
      <xdr:col>19</xdr:col>
      <xdr:colOff>136525</xdr:colOff>
      <xdr:row>31</xdr:row>
      <xdr:rowOff>60144</xdr:rowOff>
    </xdr:to>
    <xdr:cxnSp macro="">
      <xdr:nvCxnSpPr>
        <xdr:cNvPr id="86" name="直線コネクタ 85"/>
        <xdr:cNvCxnSpPr/>
      </xdr:nvCxnSpPr>
      <xdr:spPr>
        <a:xfrm flipV="1">
          <a:off x="3289300" y="609110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7"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88"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46553</xdr:rowOff>
    </xdr:from>
    <xdr:ext cx="405111" cy="259045"/>
    <xdr:sp macro="" textlink="">
      <xdr:nvSpPr>
        <xdr:cNvPr id="90" name="n_1mainValue有形固定資産減価償却率"/>
        <xdr:cNvSpPr txBox="1"/>
      </xdr:nvSpPr>
      <xdr:spPr>
        <a:xfrm>
          <a:off x="38360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1" name="n_2main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債務償還比率が全国平均を上回っている要因は、市町村合併以降、統合庁舎建設事業など公共施設の統廃合を推進してきたことにより、地方債残高が大きいためである。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「行財政改革大綱・集中改革プラン」に基づき、地方債の積極的な繰上償還を実施（</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憶円）しており地方債残高の減少、基金の積立等を行うことにより、債務償還可能年数の減少に努める。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58808</xdr:rowOff>
    </xdr:from>
    <xdr:to>
      <xdr:col>76</xdr:col>
      <xdr:colOff>73025</xdr:colOff>
      <xdr:row>29</xdr:row>
      <xdr:rowOff>160408</xdr:rowOff>
    </xdr:to>
    <xdr:sp macro="" textlink="">
      <xdr:nvSpPr>
        <xdr:cNvPr id="133" name="楕円 132"/>
        <xdr:cNvSpPr/>
      </xdr:nvSpPr>
      <xdr:spPr>
        <a:xfrm>
          <a:off x="14744700" y="58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81685</xdr:rowOff>
    </xdr:from>
    <xdr:ext cx="469744" cy="259045"/>
    <xdr:sp macro="" textlink="">
      <xdr:nvSpPr>
        <xdr:cNvPr id="134" name="債務償還比率該当値テキスト"/>
        <xdr:cNvSpPr txBox="1"/>
      </xdr:nvSpPr>
      <xdr:spPr>
        <a:xfrm>
          <a:off x="14846300" y="565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5313</xdr:rowOff>
    </xdr:from>
    <xdr:to>
      <xdr:col>72</xdr:col>
      <xdr:colOff>123825</xdr:colOff>
      <xdr:row>29</xdr:row>
      <xdr:rowOff>106913</xdr:rowOff>
    </xdr:to>
    <xdr:sp macro="" textlink="">
      <xdr:nvSpPr>
        <xdr:cNvPr id="135" name="楕円 134"/>
        <xdr:cNvSpPr/>
      </xdr:nvSpPr>
      <xdr:spPr>
        <a:xfrm>
          <a:off x="14033500" y="57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56113</xdr:rowOff>
    </xdr:from>
    <xdr:to>
      <xdr:col>76</xdr:col>
      <xdr:colOff>22225</xdr:colOff>
      <xdr:row>29</xdr:row>
      <xdr:rowOff>109608</xdr:rowOff>
    </xdr:to>
    <xdr:cxnSp macro="">
      <xdr:nvCxnSpPr>
        <xdr:cNvPr id="136" name="直線コネクタ 135"/>
        <xdr:cNvCxnSpPr/>
      </xdr:nvCxnSpPr>
      <xdr:spPr>
        <a:xfrm>
          <a:off x="14084300" y="5799688"/>
          <a:ext cx="711200" cy="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123440</xdr:rowOff>
    </xdr:from>
    <xdr:ext cx="469744" cy="259045"/>
    <xdr:sp macro="" textlink="">
      <xdr:nvSpPr>
        <xdr:cNvPr id="138" name="n_1mainValue債務償還比率"/>
        <xdr:cNvSpPr txBox="1"/>
      </xdr:nvSpPr>
      <xdr:spPr>
        <a:xfrm>
          <a:off x="13836727" y="552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93,084
90,663
109.43
41,419,068
40,267,414
942,033
24,727,911
60,135,671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20501</xdr:rowOff>
    </xdr:from>
    <xdr:to>
      <xdr:col>10</xdr:col>
      <xdr:colOff>165100</xdr:colOff>
      <xdr:row>37</xdr:row>
      <xdr:rowOff>122101</xdr:rowOff>
    </xdr:to>
    <xdr:sp macro="" textlink="">
      <xdr:nvSpPr>
        <xdr:cNvPr id="66" name="フローチャート: 判断 65"/>
        <xdr:cNvSpPr/>
      </xdr:nvSpPr>
      <xdr:spPr>
        <a:xfrm>
          <a:off x="1968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72" name="楕円 71"/>
        <xdr:cNvSpPr/>
      </xdr:nvSpPr>
      <xdr:spPr>
        <a:xfrm>
          <a:off x="4584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114861</xdr:rowOff>
    </xdr:from>
    <xdr:ext cx="405111" cy="259045"/>
    <xdr:sp macro="" textlink="">
      <xdr:nvSpPr>
        <xdr:cNvPr id="73" name="【道路】&#10;有形固定資産減価償却率該当値テキスト"/>
        <xdr:cNvSpPr txBox="1"/>
      </xdr:nvSpPr>
      <xdr:spPr>
        <a:xfrm>
          <a:off x="4673600"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4" name="楕円 73"/>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xdr:rowOff>
    </xdr:from>
    <xdr:to>
      <xdr:col>24</xdr:col>
      <xdr:colOff>63500</xdr:colOff>
      <xdr:row>37</xdr:row>
      <xdr:rowOff>45176</xdr:rowOff>
    </xdr:to>
    <xdr:cxnSp macro="">
      <xdr:nvCxnSpPr>
        <xdr:cNvPr id="75" name="直線コネクタ 74"/>
        <xdr:cNvCxnSpPr/>
      </xdr:nvCxnSpPr>
      <xdr:spPr>
        <a:xfrm flipV="1">
          <a:off x="3797300" y="63594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27033</xdr:rowOff>
    </xdr:from>
    <xdr:to>
      <xdr:col>15</xdr:col>
      <xdr:colOff>101600</xdr:colOff>
      <xdr:row>37</xdr:row>
      <xdr:rowOff>128633</xdr:rowOff>
    </xdr:to>
    <xdr:sp macro="" textlink="">
      <xdr:nvSpPr>
        <xdr:cNvPr id="76" name="楕円 75"/>
        <xdr:cNvSpPr/>
      </xdr:nvSpPr>
      <xdr:spPr>
        <a:xfrm>
          <a:off x="2857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77833</xdr:rowOff>
    </xdr:to>
    <xdr:cxnSp macro="">
      <xdr:nvCxnSpPr>
        <xdr:cNvPr id="77" name="直線コネクタ 76"/>
        <xdr:cNvCxnSpPr/>
      </xdr:nvCxnSpPr>
      <xdr:spPr>
        <a:xfrm flipV="1">
          <a:off x="2908300" y="63888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138628</xdr:rowOff>
    </xdr:from>
    <xdr:ext cx="405111" cy="259045"/>
    <xdr:sp macro="" textlink="">
      <xdr:nvSpPr>
        <xdr:cNvPr id="80" name="n_3aveValue【道路】&#10;有形固定資産減価償却率"/>
        <xdr:cNvSpPr txBox="1"/>
      </xdr:nvSpPr>
      <xdr:spPr>
        <a:xfrm>
          <a:off x="1816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87103</xdr:rowOff>
    </xdr:from>
    <xdr:ext cx="405111" cy="259045"/>
    <xdr:sp macro="" textlink="">
      <xdr:nvSpPr>
        <xdr:cNvPr id="81" name="n_1mainValue【道路】&#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2" name="n_2mainValue【道路】&#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1"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161024</xdr:rowOff>
    </xdr:from>
    <xdr:to>
      <xdr:col>41</xdr:col>
      <xdr:colOff>101600</xdr:colOff>
      <xdr:row>41</xdr:row>
      <xdr:rowOff>91174</xdr:rowOff>
    </xdr:to>
    <xdr:sp macro="" textlink="">
      <xdr:nvSpPr>
        <xdr:cNvPr id="115" name="フローチャート: 判断 114"/>
        <xdr:cNvSpPr/>
      </xdr:nvSpPr>
      <xdr:spPr>
        <a:xfrm>
          <a:off x="7810500" y="701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29146</xdr:rowOff>
    </xdr:from>
    <xdr:to>
      <xdr:col>55</xdr:col>
      <xdr:colOff>50800</xdr:colOff>
      <xdr:row>41</xdr:row>
      <xdr:rowOff>130746</xdr:rowOff>
    </xdr:to>
    <xdr:sp macro="" textlink="">
      <xdr:nvSpPr>
        <xdr:cNvPr id="121" name="楕円 120"/>
        <xdr:cNvSpPr/>
      </xdr:nvSpPr>
      <xdr:spPr>
        <a:xfrm>
          <a:off x="10426700" y="70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159973</xdr:rowOff>
    </xdr:from>
    <xdr:ext cx="534377" cy="259045"/>
    <xdr:sp macro="" textlink="">
      <xdr:nvSpPr>
        <xdr:cNvPr id="122" name="【道路】&#10;一人当たり延長該当値テキスト"/>
        <xdr:cNvSpPr txBox="1"/>
      </xdr:nvSpPr>
      <xdr:spPr>
        <a:xfrm>
          <a:off x="10515600" y="68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30150</xdr:rowOff>
    </xdr:from>
    <xdr:to>
      <xdr:col>50</xdr:col>
      <xdr:colOff>165100</xdr:colOff>
      <xdr:row>41</xdr:row>
      <xdr:rowOff>131750</xdr:rowOff>
    </xdr:to>
    <xdr:sp macro="" textlink="">
      <xdr:nvSpPr>
        <xdr:cNvPr id="123" name="楕円 122"/>
        <xdr:cNvSpPr/>
      </xdr:nvSpPr>
      <xdr:spPr>
        <a:xfrm>
          <a:off x="9588500" y="70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79946</xdr:rowOff>
    </xdr:from>
    <xdr:to>
      <xdr:col>55</xdr:col>
      <xdr:colOff>0</xdr:colOff>
      <xdr:row>41</xdr:row>
      <xdr:rowOff>80950</xdr:rowOff>
    </xdr:to>
    <xdr:cxnSp macro="">
      <xdr:nvCxnSpPr>
        <xdr:cNvPr id="124" name="直線コネクタ 123"/>
        <xdr:cNvCxnSpPr/>
      </xdr:nvCxnSpPr>
      <xdr:spPr>
        <a:xfrm flipV="1">
          <a:off x="9639300" y="7109396"/>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30645</xdr:rowOff>
    </xdr:from>
    <xdr:to>
      <xdr:col>46</xdr:col>
      <xdr:colOff>38100</xdr:colOff>
      <xdr:row>41</xdr:row>
      <xdr:rowOff>132245</xdr:rowOff>
    </xdr:to>
    <xdr:sp macro="" textlink="">
      <xdr:nvSpPr>
        <xdr:cNvPr id="125" name="楕円 124"/>
        <xdr:cNvSpPr/>
      </xdr:nvSpPr>
      <xdr:spPr>
        <a:xfrm>
          <a:off x="8699500" y="70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80950</xdr:rowOff>
    </xdr:from>
    <xdr:to>
      <xdr:col>50</xdr:col>
      <xdr:colOff>114300</xdr:colOff>
      <xdr:row>41</xdr:row>
      <xdr:rowOff>81445</xdr:rowOff>
    </xdr:to>
    <xdr:cxnSp macro="">
      <xdr:nvCxnSpPr>
        <xdr:cNvPr id="126" name="直線コネクタ 125"/>
        <xdr:cNvCxnSpPr/>
      </xdr:nvCxnSpPr>
      <xdr:spPr>
        <a:xfrm flipV="1">
          <a:off x="8750300" y="711040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27"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28"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107701</xdr:rowOff>
    </xdr:from>
    <xdr:ext cx="534377" cy="259045"/>
    <xdr:sp macro="" textlink="">
      <xdr:nvSpPr>
        <xdr:cNvPr id="129" name="n_3aveValue【道路】&#10;一人当たり延長"/>
        <xdr:cNvSpPr txBox="1"/>
      </xdr:nvSpPr>
      <xdr:spPr>
        <a:xfrm>
          <a:off x="7594111" y="67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148277</xdr:rowOff>
    </xdr:from>
    <xdr:ext cx="534377" cy="259045"/>
    <xdr:sp macro="" textlink="">
      <xdr:nvSpPr>
        <xdr:cNvPr id="130" name="n_1mainValue【道路】&#10;一人当たり延長"/>
        <xdr:cNvSpPr txBox="1"/>
      </xdr:nvSpPr>
      <xdr:spPr>
        <a:xfrm>
          <a:off x="9359411" y="68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148772</xdr:rowOff>
    </xdr:from>
    <xdr:ext cx="534377" cy="259045"/>
    <xdr:sp macro="" textlink="">
      <xdr:nvSpPr>
        <xdr:cNvPr id="131" name="n_2mainValue【道路】&#10;一人当たり延長"/>
        <xdr:cNvSpPr txBox="1"/>
      </xdr:nvSpPr>
      <xdr:spPr>
        <a:xfrm>
          <a:off x="8483111" y="68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66" name="フローチャート: 判断 165"/>
        <xdr:cNvSpPr/>
      </xdr:nvSpPr>
      <xdr:spPr>
        <a:xfrm>
          <a:off x="1968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72" name="楕円 171"/>
        <xdr:cNvSpPr/>
      </xdr:nvSpPr>
      <xdr:spPr>
        <a:xfrm>
          <a:off x="4584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128831</xdr:rowOff>
    </xdr:from>
    <xdr:ext cx="405111" cy="259045"/>
    <xdr:sp macro="" textlink="">
      <xdr:nvSpPr>
        <xdr:cNvPr id="173" name="【橋りょう・トンネル】&#10;有形固定資産減価償却率該当値テキスト"/>
        <xdr:cNvSpPr txBox="1"/>
      </xdr:nvSpPr>
      <xdr:spPr>
        <a:xfrm>
          <a:off x="4673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74" name="楕円 173"/>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156754</xdr:rowOff>
    </xdr:from>
    <xdr:to>
      <xdr:col>24</xdr:col>
      <xdr:colOff>63500</xdr:colOff>
      <xdr:row>59</xdr:row>
      <xdr:rowOff>11430</xdr:rowOff>
    </xdr:to>
    <xdr:cxnSp macro="">
      <xdr:nvCxnSpPr>
        <xdr:cNvPr id="175" name="直線コネクタ 174"/>
        <xdr:cNvCxnSpPr/>
      </xdr:nvCxnSpPr>
      <xdr:spPr>
        <a:xfrm flipV="1">
          <a:off x="3797300" y="101008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159838</xdr:rowOff>
    </xdr:from>
    <xdr:to>
      <xdr:col>15</xdr:col>
      <xdr:colOff>101600</xdr:colOff>
      <xdr:row>59</xdr:row>
      <xdr:rowOff>89988</xdr:rowOff>
    </xdr:to>
    <xdr:sp macro="" textlink="">
      <xdr:nvSpPr>
        <xdr:cNvPr id="176" name="楕円 175"/>
        <xdr:cNvSpPr/>
      </xdr:nvSpPr>
      <xdr:spPr>
        <a:xfrm>
          <a:off x="2857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39188</xdr:rowOff>
    </xdr:to>
    <xdr:cxnSp macro="">
      <xdr:nvCxnSpPr>
        <xdr:cNvPr id="177" name="直線コネクタ 176"/>
        <xdr:cNvCxnSpPr/>
      </xdr:nvCxnSpPr>
      <xdr:spPr>
        <a:xfrm flipV="1">
          <a:off x="2908300" y="101269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78"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9"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168564</xdr:rowOff>
    </xdr:from>
    <xdr:ext cx="405111" cy="259045"/>
    <xdr:sp macro="" textlink="">
      <xdr:nvSpPr>
        <xdr:cNvPr id="180" name="n_3aveValue【橋りょう・トンネル】&#10;有形固定資産減価償却率"/>
        <xdr:cNvSpPr txBox="1"/>
      </xdr:nvSpPr>
      <xdr:spPr>
        <a:xfrm>
          <a:off x="1816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81" name="n_1main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106515</xdr:rowOff>
    </xdr:from>
    <xdr:ext cx="405111" cy="259045"/>
    <xdr:sp macro="" textlink="">
      <xdr:nvSpPr>
        <xdr:cNvPr id="182" name="n_2mainValue【橋りょう・トンネル】&#10;有形固定資産減価償却率"/>
        <xdr:cNvSpPr txBox="1"/>
      </xdr:nvSpPr>
      <xdr:spPr>
        <a:xfrm>
          <a:off x="2705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11"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135010</xdr:rowOff>
    </xdr:from>
    <xdr:to>
      <xdr:col>41</xdr:col>
      <xdr:colOff>101600</xdr:colOff>
      <xdr:row>63</xdr:row>
      <xdr:rowOff>65160</xdr:rowOff>
    </xdr:to>
    <xdr:sp macro="" textlink="">
      <xdr:nvSpPr>
        <xdr:cNvPr id="215" name="フローチャート: 判断 214"/>
        <xdr:cNvSpPr/>
      </xdr:nvSpPr>
      <xdr:spPr>
        <a:xfrm>
          <a:off x="7810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48258</xdr:rowOff>
    </xdr:from>
    <xdr:to>
      <xdr:col>55</xdr:col>
      <xdr:colOff>50800</xdr:colOff>
      <xdr:row>63</xdr:row>
      <xdr:rowOff>149858</xdr:rowOff>
    </xdr:to>
    <xdr:sp macro="" textlink="">
      <xdr:nvSpPr>
        <xdr:cNvPr id="221" name="楕円 220"/>
        <xdr:cNvSpPr/>
      </xdr:nvSpPr>
      <xdr:spPr>
        <a:xfrm>
          <a:off x="10426700" y="108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71135</xdr:rowOff>
    </xdr:from>
    <xdr:ext cx="599010" cy="259045"/>
    <xdr:sp macro="" textlink="">
      <xdr:nvSpPr>
        <xdr:cNvPr id="222" name="【橋りょう・トンネル】&#10;一人当たり有形固定資産（償却資産）額該当値テキスト"/>
        <xdr:cNvSpPr txBox="1"/>
      </xdr:nvSpPr>
      <xdr:spPr>
        <a:xfrm>
          <a:off x="10515600" y="1070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49161</xdr:rowOff>
    </xdr:from>
    <xdr:to>
      <xdr:col>50</xdr:col>
      <xdr:colOff>165100</xdr:colOff>
      <xdr:row>63</xdr:row>
      <xdr:rowOff>150761</xdr:rowOff>
    </xdr:to>
    <xdr:sp macro="" textlink="">
      <xdr:nvSpPr>
        <xdr:cNvPr id="223" name="楕円 222"/>
        <xdr:cNvSpPr/>
      </xdr:nvSpPr>
      <xdr:spPr>
        <a:xfrm>
          <a:off x="9588500" y="108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99058</xdr:rowOff>
    </xdr:from>
    <xdr:to>
      <xdr:col>55</xdr:col>
      <xdr:colOff>0</xdr:colOff>
      <xdr:row>63</xdr:row>
      <xdr:rowOff>99961</xdr:rowOff>
    </xdr:to>
    <xdr:cxnSp macro="">
      <xdr:nvCxnSpPr>
        <xdr:cNvPr id="224" name="直線コネクタ 223"/>
        <xdr:cNvCxnSpPr/>
      </xdr:nvCxnSpPr>
      <xdr:spPr>
        <a:xfrm flipV="1">
          <a:off x="9639300" y="10900408"/>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49730</xdr:rowOff>
    </xdr:from>
    <xdr:to>
      <xdr:col>46</xdr:col>
      <xdr:colOff>38100</xdr:colOff>
      <xdr:row>63</xdr:row>
      <xdr:rowOff>151330</xdr:rowOff>
    </xdr:to>
    <xdr:sp macro="" textlink="">
      <xdr:nvSpPr>
        <xdr:cNvPr id="225" name="楕円 224"/>
        <xdr:cNvSpPr/>
      </xdr:nvSpPr>
      <xdr:spPr>
        <a:xfrm>
          <a:off x="8699500" y="10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99961</xdr:rowOff>
    </xdr:from>
    <xdr:to>
      <xdr:col>50</xdr:col>
      <xdr:colOff>114300</xdr:colOff>
      <xdr:row>63</xdr:row>
      <xdr:rowOff>100530</xdr:rowOff>
    </xdr:to>
    <xdr:cxnSp macro="">
      <xdr:nvCxnSpPr>
        <xdr:cNvPr id="226" name="直線コネクタ 225"/>
        <xdr:cNvCxnSpPr/>
      </xdr:nvCxnSpPr>
      <xdr:spPr>
        <a:xfrm flipV="1">
          <a:off x="8750300" y="10901311"/>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27" name="n_1aveValue【橋りょう・トンネル】&#10;一人当たり有形固定資産（償却資産）額"/>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28" name="n_2aveValue【橋りょう・トンネル】&#10;一人当たり有形固定資産（償却資産）額"/>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81687</xdr:rowOff>
    </xdr:from>
    <xdr:ext cx="599010" cy="259045"/>
    <xdr:sp macro="" textlink="">
      <xdr:nvSpPr>
        <xdr:cNvPr id="229" name="n_3aveValue【橋りょう・トンネル】&#10;一人当たり有形固定資産（償却資産）額"/>
        <xdr:cNvSpPr txBox="1"/>
      </xdr:nvSpPr>
      <xdr:spPr>
        <a:xfrm>
          <a:off x="7561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167288</xdr:rowOff>
    </xdr:from>
    <xdr:ext cx="599010" cy="259045"/>
    <xdr:sp macro="" textlink="">
      <xdr:nvSpPr>
        <xdr:cNvPr id="230" name="n_1mainValue【橋りょう・トンネル】&#10;一人当たり有形固定資産（償却資産）額"/>
        <xdr:cNvSpPr txBox="1"/>
      </xdr:nvSpPr>
      <xdr:spPr>
        <a:xfrm>
          <a:off x="9327095" y="1062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167857</xdr:rowOff>
    </xdr:from>
    <xdr:ext cx="599010" cy="259045"/>
    <xdr:sp macro="" textlink="">
      <xdr:nvSpPr>
        <xdr:cNvPr id="231" name="n_2mainValue【橋りょう・トンネル】&#10;一人当たり有形固定資産（償却資産）額"/>
        <xdr:cNvSpPr txBox="1"/>
      </xdr:nvSpPr>
      <xdr:spPr>
        <a:xfrm>
          <a:off x="8450795" y="1062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65" name="フローチャート: 判断 264"/>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71" name="楕円 270"/>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25416</xdr:rowOff>
    </xdr:from>
    <xdr:ext cx="405111" cy="259045"/>
    <xdr:sp macro="" textlink="">
      <xdr:nvSpPr>
        <xdr:cNvPr id="272" name="【公営住宅】&#10;有形固定資産減価償却率該当値テキスト"/>
        <xdr:cNvSpPr txBox="1"/>
      </xdr:nvSpPr>
      <xdr:spPr>
        <a:xfrm>
          <a:off x="46736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273" name="楕円 272"/>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53339</xdr:rowOff>
    </xdr:from>
    <xdr:to>
      <xdr:col>24</xdr:col>
      <xdr:colOff>63500</xdr:colOff>
      <xdr:row>82</xdr:row>
      <xdr:rowOff>91439</xdr:rowOff>
    </xdr:to>
    <xdr:cxnSp macro="">
      <xdr:nvCxnSpPr>
        <xdr:cNvPr id="274" name="直線コネクタ 273"/>
        <xdr:cNvCxnSpPr/>
      </xdr:nvCxnSpPr>
      <xdr:spPr>
        <a:xfrm flipV="1">
          <a:off x="3797300" y="14112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75" name="楕円 274"/>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133350</xdr:rowOff>
    </xdr:to>
    <xdr:cxnSp macro="">
      <xdr:nvCxnSpPr>
        <xdr:cNvPr id="276" name="直線コネクタ 275"/>
        <xdr:cNvCxnSpPr/>
      </xdr:nvCxnSpPr>
      <xdr:spPr>
        <a:xfrm flipV="1">
          <a:off x="2908300" y="14150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7"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8"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279"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280" name="n_1mainValue【公営住宅】&#10;有形固定資産減価償却率"/>
        <xdr:cNvSpPr txBox="1"/>
      </xdr:nvSpPr>
      <xdr:spPr>
        <a:xfrm>
          <a:off x="3582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81" name="n_2mainValue【公営住宅】&#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4" name="フローチャート: 判断 313"/>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126746</xdr:rowOff>
    </xdr:from>
    <xdr:to>
      <xdr:col>55</xdr:col>
      <xdr:colOff>50800</xdr:colOff>
      <xdr:row>85</xdr:row>
      <xdr:rowOff>56896</xdr:rowOff>
    </xdr:to>
    <xdr:sp macro="" textlink="">
      <xdr:nvSpPr>
        <xdr:cNvPr id="320" name="楕円 319"/>
        <xdr:cNvSpPr/>
      </xdr:nvSpPr>
      <xdr:spPr>
        <a:xfrm>
          <a:off x="104267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105173</xdr:rowOff>
    </xdr:from>
    <xdr:ext cx="469744" cy="259045"/>
    <xdr:sp macro="" textlink="">
      <xdr:nvSpPr>
        <xdr:cNvPr id="321" name="【公営住宅】&#10;一人当たり面積該当値テキスト"/>
        <xdr:cNvSpPr txBox="1"/>
      </xdr:nvSpPr>
      <xdr:spPr>
        <a:xfrm>
          <a:off x="10515600"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128270</xdr:rowOff>
    </xdr:from>
    <xdr:to>
      <xdr:col>50</xdr:col>
      <xdr:colOff>165100</xdr:colOff>
      <xdr:row>85</xdr:row>
      <xdr:rowOff>58420</xdr:rowOff>
    </xdr:to>
    <xdr:sp macro="" textlink="">
      <xdr:nvSpPr>
        <xdr:cNvPr id="322" name="楕円 321"/>
        <xdr:cNvSpPr/>
      </xdr:nvSpPr>
      <xdr:spPr>
        <a:xfrm>
          <a:off x="958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xdr:rowOff>
    </xdr:from>
    <xdr:to>
      <xdr:col>55</xdr:col>
      <xdr:colOff>0</xdr:colOff>
      <xdr:row>85</xdr:row>
      <xdr:rowOff>7620</xdr:rowOff>
    </xdr:to>
    <xdr:cxnSp macro="">
      <xdr:nvCxnSpPr>
        <xdr:cNvPr id="323" name="直線コネクタ 322"/>
        <xdr:cNvCxnSpPr/>
      </xdr:nvCxnSpPr>
      <xdr:spPr>
        <a:xfrm flipV="1">
          <a:off x="9639300" y="145793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24" name="楕円 323"/>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xdr:rowOff>
    </xdr:from>
    <xdr:to>
      <xdr:col>50</xdr:col>
      <xdr:colOff>114300</xdr:colOff>
      <xdr:row>85</xdr:row>
      <xdr:rowOff>8382</xdr:rowOff>
    </xdr:to>
    <xdr:cxnSp macro="">
      <xdr:nvCxnSpPr>
        <xdr:cNvPr id="325" name="直線コネクタ 324"/>
        <xdr:cNvCxnSpPr/>
      </xdr:nvCxnSpPr>
      <xdr:spPr>
        <a:xfrm flipV="1">
          <a:off x="8750300" y="145808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8"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49547</xdr:rowOff>
    </xdr:from>
    <xdr:ext cx="469744" cy="259045"/>
    <xdr:sp macro="" textlink="">
      <xdr:nvSpPr>
        <xdr:cNvPr id="329" name="n_1mainValue【公営住宅】&#10;一人当たり面積"/>
        <xdr:cNvSpPr txBox="1"/>
      </xdr:nvSpPr>
      <xdr:spPr>
        <a:xfrm>
          <a:off x="9391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30" name="n_2mainValue【公営住宅】&#10;一人当たり面積"/>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80" name="フローチャート: 判断 379"/>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386" name="楕円 385"/>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50182</xdr:rowOff>
    </xdr:from>
    <xdr:ext cx="405111" cy="259045"/>
    <xdr:sp macro="" textlink="">
      <xdr:nvSpPr>
        <xdr:cNvPr id="387" name="【認定こども園・幼稚園・保育所】&#10;有形固定資産減価償却率該当値テキスト"/>
        <xdr:cNvSpPr txBox="1"/>
      </xdr:nvSpPr>
      <xdr:spPr>
        <a:xfrm>
          <a:off x="16357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55880</xdr:rowOff>
    </xdr:from>
    <xdr:to>
      <xdr:col>81</xdr:col>
      <xdr:colOff>101600</xdr:colOff>
      <xdr:row>37</xdr:row>
      <xdr:rowOff>157480</xdr:rowOff>
    </xdr:to>
    <xdr:sp macro="" textlink="">
      <xdr:nvSpPr>
        <xdr:cNvPr id="388" name="楕円 387"/>
        <xdr:cNvSpPr/>
      </xdr:nvSpPr>
      <xdr:spPr>
        <a:xfrm>
          <a:off x="15430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106680</xdr:rowOff>
    </xdr:to>
    <xdr:cxnSp macro="">
      <xdr:nvCxnSpPr>
        <xdr:cNvPr id="389" name="直線コネクタ 388"/>
        <xdr:cNvCxnSpPr/>
      </xdr:nvCxnSpPr>
      <xdr:spPr>
        <a:xfrm flipV="1">
          <a:off x="15481300" y="64217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0" name="楕円 389"/>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106680</xdr:rowOff>
    </xdr:from>
    <xdr:to>
      <xdr:col>81</xdr:col>
      <xdr:colOff>50800</xdr:colOff>
      <xdr:row>37</xdr:row>
      <xdr:rowOff>133350</xdr:rowOff>
    </xdr:to>
    <xdr:cxnSp macro="">
      <xdr:nvCxnSpPr>
        <xdr:cNvPr id="391" name="直線コネクタ 390"/>
        <xdr:cNvCxnSpPr/>
      </xdr:nvCxnSpPr>
      <xdr:spPr>
        <a:xfrm flipV="1">
          <a:off x="14592300" y="6450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4"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2557</xdr:rowOff>
    </xdr:from>
    <xdr:ext cx="405111" cy="259045"/>
    <xdr:sp macro="" textlink="">
      <xdr:nvSpPr>
        <xdr:cNvPr id="395" name="n_1mainValue【認定こども園・幼稚園・保育所】&#10;有形固定資産減価償却率"/>
        <xdr:cNvSpPr txBox="1"/>
      </xdr:nvSpPr>
      <xdr:spPr>
        <a:xfrm>
          <a:off x="15266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96" name="n_2main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427" name="フローチャート: 判断 426"/>
        <xdr:cNvSpPr/>
      </xdr:nvSpPr>
      <xdr:spPr>
        <a:xfrm>
          <a:off x="19494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96266</xdr:rowOff>
    </xdr:from>
    <xdr:to>
      <xdr:col>116</xdr:col>
      <xdr:colOff>114300</xdr:colOff>
      <xdr:row>38</xdr:row>
      <xdr:rowOff>26415</xdr:rowOff>
    </xdr:to>
    <xdr:sp macro="" textlink="">
      <xdr:nvSpPr>
        <xdr:cNvPr id="433" name="楕円 432"/>
        <xdr:cNvSpPr/>
      </xdr:nvSpPr>
      <xdr:spPr>
        <a:xfrm>
          <a:off x="22110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119143</xdr:rowOff>
    </xdr:from>
    <xdr:ext cx="469744" cy="259045"/>
    <xdr:sp macro="" textlink="">
      <xdr:nvSpPr>
        <xdr:cNvPr id="434" name="【認定こども園・幼稚園・保育所】&#10;一人当たり面積該当値テキスト"/>
        <xdr:cNvSpPr txBox="1"/>
      </xdr:nvSpPr>
      <xdr:spPr>
        <a:xfrm>
          <a:off x="22199600"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35" name="楕円 434"/>
        <xdr:cNvSpPr/>
      </xdr:nvSpPr>
      <xdr:spPr>
        <a:xfrm>
          <a:off x="21272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147066</xdr:rowOff>
    </xdr:from>
    <xdr:to>
      <xdr:col>116</xdr:col>
      <xdr:colOff>63500</xdr:colOff>
      <xdr:row>37</xdr:row>
      <xdr:rowOff>151638</xdr:rowOff>
    </xdr:to>
    <xdr:cxnSp macro="">
      <xdr:nvCxnSpPr>
        <xdr:cNvPr id="436" name="直線コネクタ 435"/>
        <xdr:cNvCxnSpPr/>
      </xdr:nvCxnSpPr>
      <xdr:spPr>
        <a:xfrm flipV="1">
          <a:off x="21323300" y="64907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109982</xdr:rowOff>
    </xdr:from>
    <xdr:to>
      <xdr:col>107</xdr:col>
      <xdr:colOff>101600</xdr:colOff>
      <xdr:row>38</xdr:row>
      <xdr:rowOff>40132</xdr:rowOff>
    </xdr:to>
    <xdr:sp macro="" textlink="">
      <xdr:nvSpPr>
        <xdr:cNvPr id="437" name="楕円 436"/>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160782</xdr:rowOff>
    </xdr:to>
    <xdr:cxnSp macro="">
      <xdr:nvCxnSpPr>
        <xdr:cNvPr id="438" name="直線コネクタ 437"/>
        <xdr:cNvCxnSpPr/>
      </xdr:nvCxnSpPr>
      <xdr:spPr>
        <a:xfrm flipV="1">
          <a:off x="20434300" y="6495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441" name="n_3aveValue【認定こども園・幼稚園・保育所】&#10;一人当たり面積"/>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442" name="n_1main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443" name="n_2main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71"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13208</xdr:rowOff>
    </xdr:from>
    <xdr:to>
      <xdr:col>72</xdr:col>
      <xdr:colOff>38100</xdr:colOff>
      <xdr:row>61</xdr:row>
      <xdr:rowOff>114808</xdr:rowOff>
    </xdr:to>
    <xdr:sp macro="" textlink="">
      <xdr:nvSpPr>
        <xdr:cNvPr id="475" name="フローチャート: 判断 474"/>
        <xdr:cNvSpPr/>
      </xdr:nvSpPr>
      <xdr:spPr>
        <a:xfrm>
          <a:off x="1365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106934</xdr:rowOff>
    </xdr:from>
    <xdr:to>
      <xdr:col>85</xdr:col>
      <xdr:colOff>177800</xdr:colOff>
      <xdr:row>63</xdr:row>
      <xdr:rowOff>37084</xdr:rowOff>
    </xdr:to>
    <xdr:sp macro="" textlink="">
      <xdr:nvSpPr>
        <xdr:cNvPr id="481" name="楕円 480"/>
        <xdr:cNvSpPr/>
      </xdr:nvSpPr>
      <xdr:spPr>
        <a:xfrm>
          <a:off x="16268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85361</xdr:rowOff>
    </xdr:from>
    <xdr:ext cx="405111" cy="259045"/>
    <xdr:sp macro="" textlink="">
      <xdr:nvSpPr>
        <xdr:cNvPr id="482" name="【学校施設】&#10;有形固定資産減価償却率該当値テキスト"/>
        <xdr:cNvSpPr txBox="1"/>
      </xdr:nvSpPr>
      <xdr:spPr>
        <a:xfrm>
          <a:off x="16357600" y="1071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164084</xdr:rowOff>
    </xdr:from>
    <xdr:to>
      <xdr:col>81</xdr:col>
      <xdr:colOff>101600</xdr:colOff>
      <xdr:row>63</xdr:row>
      <xdr:rowOff>94234</xdr:rowOff>
    </xdr:to>
    <xdr:sp macro="" textlink="">
      <xdr:nvSpPr>
        <xdr:cNvPr id="483" name="楕円 482"/>
        <xdr:cNvSpPr/>
      </xdr:nvSpPr>
      <xdr:spPr>
        <a:xfrm>
          <a:off x="15430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157734</xdr:rowOff>
    </xdr:from>
    <xdr:to>
      <xdr:col>85</xdr:col>
      <xdr:colOff>127000</xdr:colOff>
      <xdr:row>63</xdr:row>
      <xdr:rowOff>43434</xdr:rowOff>
    </xdr:to>
    <xdr:cxnSp macro="">
      <xdr:nvCxnSpPr>
        <xdr:cNvPr id="484" name="直線コネクタ 483"/>
        <xdr:cNvCxnSpPr/>
      </xdr:nvCxnSpPr>
      <xdr:spPr>
        <a:xfrm flipV="1">
          <a:off x="15481300" y="1078763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36068</xdr:rowOff>
    </xdr:from>
    <xdr:to>
      <xdr:col>76</xdr:col>
      <xdr:colOff>165100</xdr:colOff>
      <xdr:row>63</xdr:row>
      <xdr:rowOff>137668</xdr:rowOff>
    </xdr:to>
    <xdr:sp macro="" textlink="">
      <xdr:nvSpPr>
        <xdr:cNvPr id="485" name="楕円 484"/>
        <xdr:cNvSpPr/>
      </xdr:nvSpPr>
      <xdr:spPr>
        <a:xfrm>
          <a:off x="14541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43434</xdr:rowOff>
    </xdr:from>
    <xdr:to>
      <xdr:col>81</xdr:col>
      <xdr:colOff>50800</xdr:colOff>
      <xdr:row>63</xdr:row>
      <xdr:rowOff>86868</xdr:rowOff>
    </xdr:to>
    <xdr:cxnSp macro="">
      <xdr:nvCxnSpPr>
        <xdr:cNvPr id="486" name="直線コネクタ 485"/>
        <xdr:cNvCxnSpPr/>
      </xdr:nvCxnSpPr>
      <xdr:spPr>
        <a:xfrm flipV="1">
          <a:off x="14592300" y="108447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87"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88"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131335</xdr:rowOff>
    </xdr:from>
    <xdr:ext cx="405111" cy="259045"/>
    <xdr:sp macro="" textlink="">
      <xdr:nvSpPr>
        <xdr:cNvPr id="489" name="n_3aveValue【学校施設】&#10;有形固定資産減価償却率"/>
        <xdr:cNvSpPr txBox="1"/>
      </xdr:nvSpPr>
      <xdr:spPr>
        <a:xfrm>
          <a:off x="13500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85361</xdr:rowOff>
    </xdr:from>
    <xdr:ext cx="405111" cy="259045"/>
    <xdr:sp macro="" textlink="">
      <xdr:nvSpPr>
        <xdr:cNvPr id="490" name="n_1mainValue【学校施設】&#10;有形固定資産減価償却率"/>
        <xdr:cNvSpPr txBox="1"/>
      </xdr:nvSpPr>
      <xdr:spPr>
        <a:xfrm>
          <a:off x="152660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128795</xdr:rowOff>
    </xdr:from>
    <xdr:ext cx="405111" cy="259045"/>
    <xdr:sp macro="" textlink="">
      <xdr:nvSpPr>
        <xdr:cNvPr id="491" name="n_2mainValue【学校施設】&#10;有形固定資産減価償却率"/>
        <xdr:cNvSpPr txBox="1"/>
      </xdr:nvSpPr>
      <xdr:spPr>
        <a:xfrm>
          <a:off x="14389744" y="1093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19"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23" name="フローチャート: 判断 522"/>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145338</xdr:rowOff>
    </xdr:from>
    <xdr:to>
      <xdr:col>116</xdr:col>
      <xdr:colOff>114300</xdr:colOff>
      <xdr:row>62</xdr:row>
      <xdr:rowOff>75488</xdr:rowOff>
    </xdr:to>
    <xdr:sp macro="" textlink="">
      <xdr:nvSpPr>
        <xdr:cNvPr id="529" name="楕円 528"/>
        <xdr:cNvSpPr/>
      </xdr:nvSpPr>
      <xdr:spPr>
        <a:xfrm>
          <a:off x="22110700" y="106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168215</xdr:rowOff>
    </xdr:from>
    <xdr:ext cx="469744" cy="259045"/>
    <xdr:sp macro="" textlink="">
      <xdr:nvSpPr>
        <xdr:cNvPr id="530" name="【学校施設】&#10;一人当たり面積該当値テキスト"/>
        <xdr:cNvSpPr txBox="1"/>
      </xdr:nvSpPr>
      <xdr:spPr>
        <a:xfrm>
          <a:off x="22199600" y="104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149454</xdr:rowOff>
    </xdr:from>
    <xdr:to>
      <xdr:col>112</xdr:col>
      <xdr:colOff>38100</xdr:colOff>
      <xdr:row>62</xdr:row>
      <xdr:rowOff>79604</xdr:rowOff>
    </xdr:to>
    <xdr:sp macro="" textlink="">
      <xdr:nvSpPr>
        <xdr:cNvPr id="531" name="楕円 530"/>
        <xdr:cNvSpPr/>
      </xdr:nvSpPr>
      <xdr:spPr>
        <a:xfrm>
          <a:off x="21272500" y="106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24688</xdr:rowOff>
    </xdr:from>
    <xdr:to>
      <xdr:col>116</xdr:col>
      <xdr:colOff>63500</xdr:colOff>
      <xdr:row>62</xdr:row>
      <xdr:rowOff>28804</xdr:rowOff>
    </xdr:to>
    <xdr:cxnSp macro="">
      <xdr:nvCxnSpPr>
        <xdr:cNvPr id="532" name="直線コネクタ 531"/>
        <xdr:cNvCxnSpPr/>
      </xdr:nvCxnSpPr>
      <xdr:spPr>
        <a:xfrm flipV="1">
          <a:off x="21323300" y="10654588"/>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151740</xdr:rowOff>
    </xdr:from>
    <xdr:to>
      <xdr:col>107</xdr:col>
      <xdr:colOff>101600</xdr:colOff>
      <xdr:row>62</xdr:row>
      <xdr:rowOff>81890</xdr:rowOff>
    </xdr:to>
    <xdr:sp macro="" textlink="">
      <xdr:nvSpPr>
        <xdr:cNvPr id="533" name="楕円 532"/>
        <xdr:cNvSpPr/>
      </xdr:nvSpPr>
      <xdr:spPr>
        <a:xfrm>
          <a:off x="203835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28804</xdr:rowOff>
    </xdr:from>
    <xdr:to>
      <xdr:col>111</xdr:col>
      <xdr:colOff>177800</xdr:colOff>
      <xdr:row>62</xdr:row>
      <xdr:rowOff>31090</xdr:rowOff>
    </xdr:to>
    <xdr:cxnSp macro="">
      <xdr:nvCxnSpPr>
        <xdr:cNvPr id="534" name="直線コネクタ 533"/>
        <xdr:cNvCxnSpPr/>
      </xdr:nvCxnSpPr>
      <xdr:spPr>
        <a:xfrm flipV="1">
          <a:off x="20434300" y="106587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535"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536"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537" name="n_3aveValue【学校施設】&#10;一人当たり面積"/>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96131</xdr:rowOff>
    </xdr:from>
    <xdr:ext cx="469744" cy="259045"/>
    <xdr:sp macro="" textlink="">
      <xdr:nvSpPr>
        <xdr:cNvPr id="538" name="n_1mainValue【学校施設】&#10;一人当たり面積"/>
        <xdr:cNvSpPr txBox="1"/>
      </xdr:nvSpPr>
      <xdr:spPr>
        <a:xfrm>
          <a:off x="21075727" y="1038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98417</xdr:rowOff>
    </xdr:from>
    <xdr:ext cx="469744" cy="259045"/>
    <xdr:sp macro="" textlink="">
      <xdr:nvSpPr>
        <xdr:cNvPr id="539" name="n_2mainValue【学校施設】&#10;一人当たり面積"/>
        <xdr:cNvSpPr txBox="1"/>
      </xdr:nvSpPr>
      <xdr:spPr>
        <a:xfrm>
          <a:off x="20199427" y="103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109764</xdr:rowOff>
    </xdr:from>
    <xdr:to>
      <xdr:col>72</xdr:col>
      <xdr:colOff>38100</xdr:colOff>
      <xdr:row>82</xdr:row>
      <xdr:rowOff>39914</xdr:rowOff>
    </xdr:to>
    <xdr:sp macro="" textlink="">
      <xdr:nvSpPr>
        <xdr:cNvPr id="574" name="フローチャート: 判断 573"/>
        <xdr:cNvSpPr/>
      </xdr:nvSpPr>
      <xdr:spPr>
        <a:xfrm>
          <a:off x="13652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42818</xdr:rowOff>
    </xdr:from>
    <xdr:to>
      <xdr:col>85</xdr:col>
      <xdr:colOff>177800</xdr:colOff>
      <xdr:row>79</xdr:row>
      <xdr:rowOff>144418</xdr:rowOff>
    </xdr:to>
    <xdr:sp macro="" textlink="">
      <xdr:nvSpPr>
        <xdr:cNvPr id="580" name="楕円 579"/>
        <xdr:cNvSpPr/>
      </xdr:nvSpPr>
      <xdr:spPr>
        <a:xfrm>
          <a:off x="162687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65695</xdr:rowOff>
    </xdr:from>
    <xdr:ext cx="405111" cy="259045"/>
    <xdr:sp macro="" textlink="">
      <xdr:nvSpPr>
        <xdr:cNvPr id="581" name="【児童館】&#10;有形固定資産減価償却率該当値テキスト"/>
        <xdr:cNvSpPr txBox="1"/>
      </xdr:nvSpPr>
      <xdr:spPr>
        <a:xfrm>
          <a:off x="16357600" y="1343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137523</xdr:rowOff>
    </xdr:from>
    <xdr:to>
      <xdr:col>81</xdr:col>
      <xdr:colOff>101600</xdr:colOff>
      <xdr:row>79</xdr:row>
      <xdr:rowOff>67673</xdr:rowOff>
    </xdr:to>
    <xdr:sp macro="" textlink="">
      <xdr:nvSpPr>
        <xdr:cNvPr id="582" name="楕円 581"/>
        <xdr:cNvSpPr/>
      </xdr:nvSpPr>
      <xdr:spPr>
        <a:xfrm>
          <a:off x="15430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16873</xdr:rowOff>
    </xdr:from>
    <xdr:to>
      <xdr:col>85</xdr:col>
      <xdr:colOff>127000</xdr:colOff>
      <xdr:row>79</xdr:row>
      <xdr:rowOff>93618</xdr:rowOff>
    </xdr:to>
    <xdr:cxnSp macro="">
      <xdr:nvCxnSpPr>
        <xdr:cNvPr id="583" name="直線コネクタ 582"/>
        <xdr:cNvCxnSpPr/>
      </xdr:nvCxnSpPr>
      <xdr:spPr>
        <a:xfrm>
          <a:off x="15481300" y="13561423"/>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165281</xdr:rowOff>
    </xdr:from>
    <xdr:to>
      <xdr:col>76</xdr:col>
      <xdr:colOff>165100</xdr:colOff>
      <xdr:row>79</xdr:row>
      <xdr:rowOff>95431</xdr:rowOff>
    </xdr:to>
    <xdr:sp macro="" textlink="">
      <xdr:nvSpPr>
        <xdr:cNvPr id="584" name="楕円 583"/>
        <xdr:cNvSpPr/>
      </xdr:nvSpPr>
      <xdr:spPr>
        <a:xfrm>
          <a:off x="145415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16873</xdr:rowOff>
    </xdr:from>
    <xdr:to>
      <xdr:col>81</xdr:col>
      <xdr:colOff>50800</xdr:colOff>
      <xdr:row>79</xdr:row>
      <xdr:rowOff>44631</xdr:rowOff>
    </xdr:to>
    <xdr:cxnSp macro="">
      <xdr:nvCxnSpPr>
        <xdr:cNvPr id="585" name="直線コネクタ 584"/>
        <xdr:cNvCxnSpPr/>
      </xdr:nvCxnSpPr>
      <xdr:spPr>
        <a:xfrm flipV="1">
          <a:off x="14592300" y="135614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56441</xdr:rowOff>
    </xdr:from>
    <xdr:ext cx="405111" cy="259045"/>
    <xdr:sp macro="" textlink="">
      <xdr:nvSpPr>
        <xdr:cNvPr id="588" name="n_3aveValue【児童館】&#10;有形固定資産減価償却率"/>
        <xdr:cNvSpPr txBox="1"/>
      </xdr:nvSpPr>
      <xdr:spPr>
        <a:xfrm>
          <a:off x="13500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84200</xdr:rowOff>
    </xdr:from>
    <xdr:ext cx="405111" cy="259045"/>
    <xdr:sp macro="" textlink="">
      <xdr:nvSpPr>
        <xdr:cNvPr id="589" name="n_1mainValue【児童館】&#10;有形固定資産減価償却率"/>
        <xdr:cNvSpPr txBox="1"/>
      </xdr:nvSpPr>
      <xdr:spPr>
        <a:xfrm>
          <a:off x="152660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111958</xdr:rowOff>
    </xdr:from>
    <xdr:ext cx="405111" cy="259045"/>
    <xdr:sp macro="" textlink="">
      <xdr:nvSpPr>
        <xdr:cNvPr id="590" name="n_2mainValue【児童館】&#10;有形固定資産減価償却率"/>
        <xdr:cNvSpPr txBox="1"/>
      </xdr:nvSpPr>
      <xdr:spPr>
        <a:xfrm>
          <a:off x="14389744" y="1331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1" name="フローチャート: 判断 620"/>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27" name="楕円 626"/>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628" name="【児童館】&#10;一人当たり面積該当値テキスト"/>
        <xdr:cNvSpPr txBox="1"/>
      </xdr:nvSpPr>
      <xdr:spPr>
        <a:xfrm>
          <a:off x="22199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170180</xdr:rowOff>
    </xdr:from>
    <xdr:to>
      <xdr:col>112</xdr:col>
      <xdr:colOff>38100</xdr:colOff>
      <xdr:row>81</xdr:row>
      <xdr:rowOff>100330</xdr:rowOff>
    </xdr:to>
    <xdr:sp macro="" textlink="">
      <xdr:nvSpPr>
        <xdr:cNvPr id="629" name="楕円 628"/>
        <xdr:cNvSpPr/>
      </xdr:nvSpPr>
      <xdr:spPr>
        <a:xfrm>
          <a:off x="2127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49530</xdr:rowOff>
    </xdr:from>
    <xdr:to>
      <xdr:col>116</xdr:col>
      <xdr:colOff>63500</xdr:colOff>
      <xdr:row>83</xdr:row>
      <xdr:rowOff>72389</xdr:rowOff>
    </xdr:to>
    <xdr:cxnSp macro="">
      <xdr:nvCxnSpPr>
        <xdr:cNvPr id="630" name="直線コネクタ 629"/>
        <xdr:cNvCxnSpPr/>
      </xdr:nvCxnSpPr>
      <xdr:spPr>
        <a:xfrm>
          <a:off x="21323300" y="13936980"/>
          <a:ext cx="8382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170180</xdr:rowOff>
    </xdr:from>
    <xdr:to>
      <xdr:col>107</xdr:col>
      <xdr:colOff>101600</xdr:colOff>
      <xdr:row>81</xdr:row>
      <xdr:rowOff>100330</xdr:rowOff>
    </xdr:to>
    <xdr:sp macro="" textlink="">
      <xdr:nvSpPr>
        <xdr:cNvPr id="631" name="楕円 630"/>
        <xdr:cNvSpPr/>
      </xdr:nvSpPr>
      <xdr:spPr>
        <a:xfrm>
          <a:off x="2038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49530</xdr:rowOff>
    </xdr:from>
    <xdr:to>
      <xdr:col>111</xdr:col>
      <xdr:colOff>177800</xdr:colOff>
      <xdr:row>81</xdr:row>
      <xdr:rowOff>49530</xdr:rowOff>
    </xdr:to>
    <xdr:cxnSp macro="">
      <xdr:nvCxnSpPr>
        <xdr:cNvPr id="632" name="直線コネクタ 631"/>
        <xdr:cNvCxnSpPr/>
      </xdr:nvCxnSpPr>
      <xdr:spPr>
        <a:xfrm>
          <a:off x="20434300" y="1393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33"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34"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5"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116857</xdr:rowOff>
    </xdr:from>
    <xdr:ext cx="469744" cy="259045"/>
    <xdr:sp macro="" textlink="">
      <xdr:nvSpPr>
        <xdr:cNvPr id="636" name="n_1mainValue【児童館】&#10;一人当たり面積"/>
        <xdr:cNvSpPr txBox="1"/>
      </xdr:nvSpPr>
      <xdr:spPr>
        <a:xfrm>
          <a:off x="21075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116857</xdr:rowOff>
    </xdr:from>
    <xdr:ext cx="469744" cy="259045"/>
    <xdr:sp macro="" textlink="">
      <xdr:nvSpPr>
        <xdr:cNvPr id="637" name="n_2mainValue【児童館】&#10;一人当たり面積"/>
        <xdr:cNvSpPr txBox="1"/>
      </xdr:nvSpPr>
      <xdr:spPr>
        <a:xfrm>
          <a:off x="20199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672" name="フローチャート: 判断 671"/>
        <xdr:cNvSpPr/>
      </xdr:nvSpPr>
      <xdr:spPr>
        <a:xfrm>
          <a:off x="13652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78" name="楕円 677"/>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679" name="【公民館】&#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680" name="楕円 679"/>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63137</xdr:rowOff>
    </xdr:to>
    <xdr:cxnSp macro="">
      <xdr:nvCxnSpPr>
        <xdr:cNvPr id="681" name="直線コネクタ 680"/>
        <xdr:cNvCxnSpPr/>
      </xdr:nvCxnSpPr>
      <xdr:spPr>
        <a:xfrm flipV="1">
          <a:off x="15481300" y="176784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682" name="楕円 681"/>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63137</xdr:rowOff>
    </xdr:from>
    <xdr:to>
      <xdr:col>81</xdr:col>
      <xdr:colOff>50800</xdr:colOff>
      <xdr:row>103</xdr:row>
      <xdr:rowOff>110489</xdr:rowOff>
    </xdr:to>
    <xdr:cxnSp macro="">
      <xdr:nvCxnSpPr>
        <xdr:cNvPr id="683" name="直線コネクタ 682"/>
        <xdr:cNvCxnSpPr/>
      </xdr:nvCxnSpPr>
      <xdr:spPr>
        <a:xfrm flipV="1">
          <a:off x="14592300" y="1772248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85"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84745</xdr:rowOff>
    </xdr:from>
    <xdr:ext cx="405111" cy="259045"/>
    <xdr:sp macro="" textlink="">
      <xdr:nvSpPr>
        <xdr:cNvPr id="686" name="n_3aveValue【公民館】&#10;有形固定資産減価償却率"/>
        <xdr:cNvSpPr txBox="1"/>
      </xdr:nvSpPr>
      <xdr:spPr>
        <a:xfrm>
          <a:off x="13500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687" name="n_1mainValue【公民館】&#10;有形固定資産減価償却率"/>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688" name="n_2mainValue【公民館】&#10;有形固定資産減価償却率"/>
        <xdr:cNvSpPr txBox="1"/>
      </xdr:nvSpPr>
      <xdr:spPr>
        <a:xfrm>
          <a:off x="14389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21" name="フローチャート: 判断 720"/>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17780</xdr:rowOff>
    </xdr:from>
    <xdr:to>
      <xdr:col>116</xdr:col>
      <xdr:colOff>114300</xdr:colOff>
      <xdr:row>108</xdr:row>
      <xdr:rowOff>119380</xdr:rowOff>
    </xdr:to>
    <xdr:sp macro="" textlink="">
      <xdr:nvSpPr>
        <xdr:cNvPr id="727" name="楕円 726"/>
        <xdr:cNvSpPr/>
      </xdr:nvSpPr>
      <xdr:spPr>
        <a:xfrm>
          <a:off x="22110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728" name="【公民館】&#10;一人当たり面積該当値テキスト"/>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729" name="楕円 728"/>
        <xdr:cNvSpPr/>
      </xdr:nvSpPr>
      <xdr:spPr>
        <a:xfrm>
          <a:off x="21272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68580</xdr:rowOff>
    </xdr:from>
    <xdr:to>
      <xdr:col>116</xdr:col>
      <xdr:colOff>63500</xdr:colOff>
      <xdr:row>108</xdr:row>
      <xdr:rowOff>68580</xdr:rowOff>
    </xdr:to>
    <xdr:cxnSp macro="">
      <xdr:nvCxnSpPr>
        <xdr:cNvPr id="730" name="直線コネクタ 729"/>
        <xdr:cNvCxnSpPr/>
      </xdr:nvCxnSpPr>
      <xdr:spPr>
        <a:xfrm>
          <a:off x="21323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17780</xdr:rowOff>
    </xdr:from>
    <xdr:to>
      <xdr:col>107</xdr:col>
      <xdr:colOff>101600</xdr:colOff>
      <xdr:row>108</xdr:row>
      <xdr:rowOff>119380</xdr:rowOff>
    </xdr:to>
    <xdr:sp macro="" textlink="">
      <xdr:nvSpPr>
        <xdr:cNvPr id="731" name="楕円 730"/>
        <xdr:cNvSpPr/>
      </xdr:nvSpPr>
      <xdr:spPr>
        <a:xfrm>
          <a:off x="20383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68580</xdr:rowOff>
    </xdr:to>
    <xdr:cxnSp macro="">
      <xdr:nvCxnSpPr>
        <xdr:cNvPr id="732" name="直線コネクタ 731"/>
        <xdr:cNvCxnSpPr/>
      </xdr:nvCxnSpPr>
      <xdr:spPr>
        <a:xfrm>
          <a:off x="20434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35"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736" name="n_1mainValue【公民館】&#10;一人当たり面積"/>
        <xdr:cNvSpPr txBox="1"/>
      </xdr:nvSpPr>
      <xdr:spPr>
        <a:xfrm>
          <a:off x="21075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110507</xdr:rowOff>
    </xdr:from>
    <xdr:ext cx="469744" cy="259045"/>
    <xdr:sp macro="" textlink="">
      <xdr:nvSpPr>
        <xdr:cNvPr id="737" name="n_2mainValue【公民館】&#10;一人当たり面積"/>
        <xdr:cNvSpPr txBox="1"/>
      </xdr:nvSpPr>
      <xdr:spPr>
        <a:xfrm>
          <a:off x="20199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上記のうち類似団体と比較して有形固定資産減価償却率が特に高くなっているのは児童館であり、逆に低くなっているのは学校施設である。</a:t>
          </a:r>
        </a:p>
        <a:p>
          <a:r>
            <a:rPr kumimoji="1" lang="ja-JP" altLang="en-US" sz="1300">
              <a:latin typeface="ＭＳ Ｐゴシック" panose="020B0600070205080204" pitchFamily="50" charset="-128"/>
              <a:ea typeface="ＭＳ Ｐゴシック" panose="020B0600070205080204" pitchFamily="50" charset="-128"/>
            </a:rPr>
            <a:t>　児童館については、老朽化が進行していることから有形固定資産減価償却率が高くなっているが、平成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堀岡児童館を解体し、堀岡コミュニティセンター内にその機能を移転したため、有形固定資産減価償却率が前年度より低くなっている。今後も老朽化している単独館は廃止し、児童館機能はコミュニティセンター整備時に移転する等、施設の縮減に努める。</a:t>
          </a:r>
        </a:p>
        <a:p>
          <a:r>
            <a:rPr kumimoji="1" lang="ja-JP" altLang="en-US" sz="1300">
              <a:latin typeface="ＭＳ Ｐゴシック" panose="020B0600070205080204" pitchFamily="50" charset="-128"/>
              <a:ea typeface="ＭＳ Ｐゴシック" panose="020B0600070205080204" pitchFamily="50" charset="-128"/>
            </a:rPr>
            <a:t>　学校施設については、小学校は全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校のうち平成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校、中学校は全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校のうち平成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年にそれぞれ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校を新たに整備したことにより、経過年数が短い施設の割合が高くなり有形固定資産減価償却率が低くなっている。全体的には建築後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年を経過している小・中学校は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校のうち</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校あり老朽化が進んでいるが、歌の森小学校及び小杉南中学校、大門中学校において大規模改修に着手している。今後も、施設の長寿命化及び生徒数の推移等を踏まえて規模・配置の適正化に努める。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93,084
90,663
109.43
41,419,068
40,267,414
942,033
24,727,911
60,135,671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2" name="楕円 71"/>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3"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4" name="楕円 73"/>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105592</xdr:rowOff>
    </xdr:to>
    <xdr:cxnSp macro="">
      <xdr:nvCxnSpPr>
        <xdr:cNvPr id="75" name="直線コネクタ 74"/>
        <xdr:cNvCxnSpPr/>
      </xdr:nvCxnSpPr>
      <xdr:spPr>
        <a:xfrm flipV="1">
          <a:off x="3797300" y="643944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105592</xdr:rowOff>
    </xdr:from>
    <xdr:to>
      <xdr:col>19</xdr:col>
      <xdr:colOff>177800</xdr:colOff>
      <xdr:row>37</xdr:row>
      <xdr:rowOff>130084</xdr:rowOff>
    </xdr:to>
    <xdr:cxnSp macro="">
      <xdr:nvCxnSpPr>
        <xdr:cNvPr id="77" name="直線コネクタ 76"/>
        <xdr:cNvCxnSpPr/>
      </xdr:nvCxnSpPr>
      <xdr:spPr>
        <a:xfrm flipV="1">
          <a:off x="2908300" y="644924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1469</xdr:rowOff>
    </xdr:from>
    <xdr:ext cx="405111" cy="259045"/>
    <xdr:sp macro="" textlink="">
      <xdr:nvSpPr>
        <xdr:cNvPr id="81" name="n_1mainValue【図書館】&#10;有形固定資産減価償却率"/>
        <xdr:cNvSpPr txBox="1"/>
      </xdr:nvSpPr>
      <xdr:spPr>
        <a:xfrm>
          <a:off x="3582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2" name="n_2main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121" name="楕円 120"/>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168927</xdr:rowOff>
    </xdr:from>
    <xdr:ext cx="469744" cy="259045"/>
    <xdr:sp macro="" textlink="">
      <xdr:nvSpPr>
        <xdr:cNvPr id="122" name="【図書館】&#10;一人当たり面積該当値テキスト"/>
        <xdr:cNvSpPr txBox="1"/>
      </xdr:nvSpPr>
      <xdr:spPr>
        <a:xfrm>
          <a:off x="1051560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23" name="楕円 122"/>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25400</xdr:rowOff>
    </xdr:from>
    <xdr:to>
      <xdr:col>55</xdr:col>
      <xdr:colOff>0</xdr:colOff>
      <xdr:row>38</xdr:row>
      <xdr:rowOff>38100</xdr:rowOff>
    </xdr:to>
    <xdr:cxnSp macro="">
      <xdr:nvCxnSpPr>
        <xdr:cNvPr id="124" name="直線コネクタ 123"/>
        <xdr:cNvCxnSpPr/>
      </xdr:nvCxnSpPr>
      <xdr:spPr>
        <a:xfrm flipV="1">
          <a:off x="9639300" y="654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25" name="楕円 124"/>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38100</xdr:rowOff>
    </xdr:to>
    <xdr:cxnSp macro="">
      <xdr:nvCxnSpPr>
        <xdr:cNvPr id="126" name="直線コネクタ 125"/>
        <xdr:cNvCxnSpPr/>
      </xdr:nvCxnSpPr>
      <xdr:spPr>
        <a:xfrm>
          <a:off x="8750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8"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30"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31" name="n_2mainValue【図書館】&#10;一人当たり面積"/>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5" name="フローチャート: 判断 164"/>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1" name="楕円 170"/>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172" name="【体育館・プール】&#10;有形固定資産減価償却率該当値テキスト"/>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73" name="楕円 172"/>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17145</xdr:rowOff>
    </xdr:to>
    <xdr:cxnSp macro="">
      <xdr:nvCxnSpPr>
        <xdr:cNvPr id="174" name="直線コネクタ 173"/>
        <xdr:cNvCxnSpPr/>
      </xdr:nvCxnSpPr>
      <xdr:spPr>
        <a:xfrm flipV="1">
          <a:off x="3797300" y="102736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75" name="楕円 174"/>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17145</xdr:rowOff>
    </xdr:from>
    <xdr:to>
      <xdr:col>19</xdr:col>
      <xdr:colOff>177800</xdr:colOff>
      <xdr:row>60</xdr:row>
      <xdr:rowOff>57150</xdr:rowOff>
    </xdr:to>
    <xdr:cxnSp macro="">
      <xdr:nvCxnSpPr>
        <xdr:cNvPr id="176" name="直線コネクタ 175"/>
        <xdr:cNvCxnSpPr/>
      </xdr:nvCxnSpPr>
      <xdr:spPr>
        <a:xfrm flipV="1">
          <a:off x="2908300" y="1030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77"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78"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7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59072</xdr:rowOff>
    </xdr:from>
    <xdr:ext cx="405111" cy="259045"/>
    <xdr:sp macro="" textlink="">
      <xdr:nvSpPr>
        <xdr:cNvPr id="180" name="n_1main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1" name="n_2mainValue【体育館・プー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0"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13970</xdr:rowOff>
    </xdr:from>
    <xdr:to>
      <xdr:col>41</xdr:col>
      <xdr:colOff>101600</xdr:colOff>
      <xdr:row>60</xdr:row>
      <xdr:rowOff>115570</xdr:rowOff>
    </xdr:to>
    <xdr:sp macro="" textlink="">
      <xdr:nvSpPr>
        <xdr:cNvPr id="214" name="フローチャート: 判断 213"/>
        <xdr:cNvSpPr/>
      </xdr:nvSpPr>
      <xdr:spPr>
        <a:xfrm>
          <a:off x="781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220" name="楕円 219"/>
        <xdr:cNvSpPr/>
      </xdr:nvSpPr>
      <xdr:spPr>
        <a:xfrm>
          <a:off x="104267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82567</xdr:rowOff>
    </xdr:from>
    <xdr:ext cx="469744" cy="259045"/>
    <xdr:sp macro="" textlink="">
      <xdr:nvSpPr>
        <xdr:cNvPr id="221" name="【体育館・プール】&#10;一人当たり面積該当値テキスト"/>
        <xdr:cNvSpPr txBox="1"/>
      </xdr:nvSpPr>
      <xdr:spPr>
        <a:xfrm>
          <a:off x="10515600" y="951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48260</xdr:rowOff>
    </xdr:from>
    <xdr:to>
      <xdr:col>50</xdr:col>
      <xdr:colOff>165100</xdr:colOff>
      <xdr:row>56</xdr:row>
      <xdr:rowOff>149860</xdr:rowOff>
    </xdr:to>
    <xdr:sp macro="" textlink="">
      <xdr:nvSpPr>
        <xdr:cNvPr id="222" name="楕円 221"/>
        <xdr:cNvSpPr/>
      </xdr:nvSpPr>
      <xdr:spPr>
        <a:xfrm>
          <a:off x="9588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99060</xdr:rowOff>
    </xdr:from>
    <xdr:to>
      <xdr:col>55</xdr:col>
      <xdr:colOff>0</xdr:colOff>
      <xdr:row>56</xdr:row>
      <xdr:rowOff>110490</xdr:rowOff>
    </xdr:to>
    <xdr:cxnSp macro="">
      <xdr:nvCxnSpPr>
        <xdr:cNvPr id="223" name="直線コネクタ 222"/>
        <xdr:cNvCxnSpPr/>
      </xdr:nvCxnSpPr>
      <xdr:spPr>
        <a:xfrm>
          <a:off x="9639300" y="97002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52070</xdr:rowOff>
    </xdr:from>
    <xdr:to>
      <xdr:col>46</xdr:col>
      <xdr:colOff>38100</xdr:colOff>
      <xdr:row>56</xdr:row>
      <xdr:rowOff>153670</xdr:rowOff>
    </xdr:to>
    <xdr:sp macro="" textlink="">
      <xdr:nvSpPr>
        <xdr:cNvPr id="224" name="楕円 223"/>
        <xdr:cNvSpPr/>
      </xdr:nvSpPr>
      <xdr:spPr>
        <a:xfrm>
          <a:off x="8699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99060</xdr:rowOff>
    </xdr:from>
    <xdr:to>
      <xdr:col>50</xdr:col>
      <xdr:colOff>114300</xdr:colOff>
      <xdr:row>56</xdr:row>
      <xdr:rowOff>102870</xdr:rowOff>
    </xdr:to>
    <xdr:cxnSp macro="">
      <xdr:nvCxnSpPr>
        <xdr:cNvPr id="225" name="直線コネクタ 224"/>
        <xdr:cNvCxnSpPr/>
      </xdr:nvCxnSpPr>
      <xdr:spPr>
        <a:xfrm flipV="1">
          <a:off x="8750300" y="9700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26"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27"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132097</xdr:rowOff>
    </xdr:from>
    <xdr:ext cx="469744" cy="259045"/>
    <xdr:sp macro="" textlink="">
      <xdr:nvSpPr>
        <xdr:cNvPr id="228" name="n_3aveValue【体育館・プール】&#10;一人当たり面積"/>
        <xdr:cNvSpPr txBox="1"/>
      </xdr:nvSpPr>
      <xdr:spPr>
        <a:xfrm>
          <a:off x="7626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166387</xdr:rowOff>
    </xdr:from>
    <xdr:ext cx="469744" cy="259045"/>
    <xdr:sp macro="" textlink="">
      <xdr:nvSpPr>
        <xdr:cNvPr id="229" name="n_1mainValue【体育館・プール】&#10;一人当たり面積"/>
        <xdr:cNvSpPr txBox="1"/>
      </xdr:nvSpPr>
      <xdr:spPr>
        <a:xfrm>
          <a:off x="9391727" y="94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170197</xdr:rowOff>
    </xdr:from>
    <xdr:ext cx="469744" cy="259045"/>
    <xdr:sp macro="" textlink="">
      <xdr:nvSpPr>
        <xdr:cNvPr id="230" name="n_2mainValue【体育館・プール】&#10;一人当たり面積"/>
        <xdr:cNvSpPr txBox="1"/>
      </xdr:nvSpPr>
      <xdr:spPr>
        <a:xfrm>
          <a:off x="85154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62" name="フローチャート: 判断 261"/>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23876</xdr:rowOff>
    </xdr:from>
    <xdr:to>
      <xdr:col>24</xdr:col>
      <xdr:colOff>114300</xdr:colOff>
      <xdr:row>80</xdr:row>
      <xdr:rowOff>125476</xdr:rowOff>
    </xdr:to>
    <xdr:sp macro="" textlink="">
      <xdr:nvSpPr>
        <xdr:cNvPr id="268" name="楕円 267"/>
        <xdr:cNvSpPr/>
      </xdr:nvSpPr>
      <xdr:spPr>
        <a:xfrm>
          <a:off x="45847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46753</xdr:rowOff>
    </xdr:from>
    <xdr:ext cx="405111" cy="259045"/>
    <xdr:sp macro="" textlink="">
      <xdr:nvSpPr>
        <xdr:cNvPr id="269" name="【福祉施設】&#10;有形固定資産減価償却率該当値テキスト"/>
        <xdr:cNvSpPr txBox="1"/>
      </xdr:nvSpPr>
      <xdr:spPr>
        <a:xfrm>
          <a:off x="4673600" y="1359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83313</xdr:rowOff>
    </xdr:from>
    <xdr:to>
      <xdr:col>20</xdr:col>
      <xdr:colOff>38100</xdr:colOff>
      <xdr:row>81</xdr:row>
      <xdr:rowOff>13463</xdr:rowOff>
    </xdr:to>
    <xdr:sp macro="" textlink="">
      <xdr:nvSpPr>
        <xdr:cNvPr id="270" name="楕円 269"/>
        <xdr:cNvSpPr/>
      </xdr:nvSpPr>
      <xdr:spPr>
        <a:xfrm>
          <a:off x="3746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74676</xdr:rowOff>
    </xdr:from>
    <xdr:to>
      <xdr:col>24</xdr:col>
      <xdr:colOff>63500</xdr:colOff>
      <xdr:row>80</xdr:row>
      <xdr:rowOff>134113</xdr:rowOff>
    </xdr:to>
    <xdr:cxnSp macro="">
      <xdr:nvCxnSpPr>
        <xdr:cNvPr id="271" name="直線コネクタ 270"/>
        <xdr:cNvCxnSpPr/>
      </xdr:nvCxnSpPr>
      <xdr:spPr>
        <a:xfrm flipV="1">
          <a:off x="3797300" y="137906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140463</xdr:rowOff>
    </xdr:from>
    <xdr:to>
      <xdr:col>15</xdr:col>
      <xdr:colOff>101600</xdr:colOff>
      <xdr:row>81</xdr:row>
      <xdr:rowOff>70613</xdr:rowOff>
    </xdr:to>
    <xdr:sp macro="" textlink="">
      <xdr:nvSpPr>
        <xdr:cNvPr id="272" name="楕円 271"/>
        <xdr:cNvSpPr/>
      </xdr:nvSpPr>
      <xdr:spPr>
        <a:xfrm>
          <a:off x="28575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134113</xdr:rowOff>
    </xdr:from>
    <xdr:to>
      <xdr:col>19</xdr:col>
      <xdr:colOff>177800</xdr:colOff>
      <xdr:row>81</xdr:row>
      <xdr:rowOff>19813</xdr:rowOff>
    </xdr:to>
    <xdr:cxnSp macro="">
      <xdr:nvCxnSpPr>
        <xdr:cNvPr id="273" name="直線コネクタ 272"/>
        <xdr:cNvCxnSpPr/>
      </xdr:nvCxnSpPr>
      <xdr:spPr>
        <a:xfrm flipV="1">
          <a:off x="2908300" y="138501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76"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29990</xdr:rowOff>
    </xdr:from>
    <xdr:ext cx="405111" cy="259045"/>
    <xdr:sp macro="" textlink="">
      <xdr:nvSpPr>
        <xdr:cNvPr id="277" name="n_1mainValue【福祉施設】&#10;有形固定資産減価償却率"/>
        <xdr:cNvSpPr txBox="1"/>
      </xdr:nvSpPr>
      <xdr:spPr>
        <a:xfrm>
          <a:off x="35820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87140</xdr:rowOff>
    </xdr:from>
    <xdr:ext cx="405111" cy="259045"/>
    <xdr:sp macro="" textlink="">
      <xdr:nvSpPr>
        <xdr:cNvPr id="278" name="n_2mainValue【福祉施設】&#10;有形固定資産減価償却率"/>
        <xdr:cNvSpPr txBox="1"/>
      </xdr:nvSpPr>
      <xdr:spPr>
        <a:xfrm>
          <a:off x="27057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0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101600</xdr:rowOff>
    </xdr:from>
    <xdr:to>
      <xdr:col>41</xdr:col>
      <xdr:colOff>101600</xdr:colOff>
      <xdr:row>83</xdr:row>
      <xdr:rowOff>31750</xdr:rowOff>
    </xdr:to>
    <xdr:sp macro="" textlink="">
      <xdr:nvSpPr>
        <xdr:cNvPr id="307" name="フローチャート: 判断 306"/>
        <xdr:cNvSpPr/>
      </xdr:nvSpPr>
      <xdr:spPr>
        <a:xfrm>
          <a:off x="781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13" name="楕円 312"/>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14" name="【福祉施設】&#10;一人当たり面積該当値テキスト"/>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15" name="楕円 314"/>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16" name="直線コネクタ 315"/>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17" name="楕円 316"/>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18" name="直線コネクタ 317"/>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9"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0"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21" name="n_3aveValue【福祉施設】&#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22" name="n_1mainValue【福祉施設】&#10;一人当たり面積"/>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23" name="n_2mainValue【福祉施設】&#10;一人当たり面積"/>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58" name="フローチャート: 判断 35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62956</xdr:rowOff>
    </xdr:from>
    <xdr:to>
      <xdr:col>24</xdr:col>
      <xdr:colOff>114300</xdr:colOff>
      <xdr:row>103</xdr:row>
      <xdr:rowOff>164556</xdr:rowOff>
    </xdr:to>
    <xdr:sp macro="" textlink="">
      <xdr:nvSpPr>
        <xdr:cNvPr id="364" name="楕円 363"/>
        <xdr:cNvSpPr/>
      </xdr:nvSpPr>
      <xdr:spPr>
        <a:xfrm>
          <a:off x="4584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85833</xdr:rowOff>
    </xdr:from>
    <xdr:ext cx="405111" cy="259045"/>
    <xdr:sp macro="" textlink="">
      <xdr:nvSpPr>
        <xdr:cNvPr id="365" name="【市民会館】&#10;有形固定資産減価償却率該当値テキスト"/>
        <xdr:cNvSpPr txBox="1"/>
      </xdr:nvSpPr>
      <xdr:spPr>
        <a:xfrm>
          <a:off x="4673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100512</xdr:rowOff>
    </xdr:from>
    <xdr:to>
      <xdr:col>20</xdr:col>
      <xdr:colOff>38100</xdr:colOff>
      <xdr:row>104</xdr:row>
      <xdr:rowOff>30662</xdr:rowOff>
    </xdr:to>
    <xdr:sp macro="" textlink="">
      <xdr:nvSpPr>
        <xdr:cNvPr id="366" name="楕円 365"/>
        <xdr:cNvSpPr/>
      </xdr:nvSpPr>
      <xdr:spPr>
        <a:xfrm>
          <a:off x="3746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113756</xdr:rowOff>
    </xdr:from>
    <xdr:to>
      <xdr:col>24</xdr:col>
      <xdr:colOff>63500</xdr:colOff>
      <xdr:row>103</xdr:row>
      <xdr:rowOff>151312</xdr:rowOff>
    </xdr:to>
    <xdr:cxnSp macro="">
      <xdr:nvCxnSpPr>
        <xdr:cNvPr id="367" name="直線コネクタ 366"/>
        <xdr:cNvCxnSpPr/>
      </xdr:nvCxnSpPr>
      <xdr:spPr>
        <a:xfrm flipV="1">
          <a:off x="3797300" y="177731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134801</xdr:rowOff>
    </xdr:from>
    <xdr:to>
      <xdr:col>15</xdr:col>
      <xdr:colOff>101600</xdr:colOff>
      <xdr:row>104</xdr:row>
      <xdr:rowOff>64951</xdr:rowOff>
    </xdr:to>
    <xdr:sp macro="" textlink="">
      <xdr:nvSpPr>
        <xdr:cNvPr id="368" name="楕円 367"/>
        <xdr:cNvSpPr/>
      </xdr:nvSpPr>
      <xdr:spPr>
        <a:xfrm>
          <a:off x="2857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151312</xdr:rowOff>
    </xdr:from>
    <xdr:to>
      <xdr:col>19</xdr:col>
      <xdr:colOff>177800</xdr:colOff>
      <xdr:row>104</xdr:row>
      <xdr:rowOff>14151</xdr:rowOff>
    </xdr:to>
    <xdr:cxnSp macro="">
      <xdr:nvCxnSpPr>
        <xdr:cNvPr id="369" name="直線コネクタ 368"/>
        <xdr:cNvCxnSpPr/>
      </xdr:nvCxnSpPr>
      <xdr:spPr>
        <a:xfrm flipV="1">
          <a:off x="2908300" y="1781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1"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72"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47189</xdr:rowOff>
    </xdr:from>
    <xdr:ext cx="405111" cy="259045"/>
    <xdr:sp macro="" textlink="">
      <xdr:nvSpPr>
        <xdr:cNvPr id="373" name="n_1mainValue【市民会館】&#10;有形固定資産減価償却率"/>
        <xdr:cNvSpPr txBox="1"/>
      </xdr:nvSpPr>
      <xdr:spPr>
        <a:xfrm>
          <a:off x="35820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74" name="n_2mainValue【市民会館】&#10;有形固定資産減価償却率"/>
        <xdr:cNvSpPr txBox="1"/>
      </xdr:nvSpPr>
      <xdr:spPr>
        <a:xfrm>
          <a:off x="2705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3"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101600</xdr:rowOff>
    </xdr:from>
    <xdr:to>
      <xdr:col>41</xdr:col>
      <xdr:colOff>101600</xdr:colOff>
      <xdr:row>106</xdr:row>
      <xdr:rowOff>31750</xdr:rowOff>
    </xdr:to>
    <xdr:sp macro="" textlink="">
      <xdr:nvSpPr>
        <xdr:cNvPr id="407" name="フローチャート: 判断 406"/>
        <xdr:cNvSpPr/>
      </xdr:nvSpPr>
      <xdr:spPr>
        <a:xfrm>
          <a:off x="7810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413" name="楕円 412"/>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414" name="【市民会館】&#10;一人当たり面積該当値テキスト"/>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xdr:rowOff>
    </xdr:from>
    <xdr:to>
      <xdr:col>50</xdr:col>
      <xdr:colOff>165100</xdr:colOff>
      <xdr:row>104</xdr:row>
      <xdr:rowOff>107950</xdr:rowOff>
    </xdr:to>
    <xdr:sp macro="" textlink="">
      <xdr:nvSpPr>
        <xdr:cNvPr id="415" name="楕円 414"/>
        <xdr:cNvSpPr/>
      </xdr:nvSpPr>
      <xdr:spPr>
        <a:xfrm>
          <a:off x="9588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53339</xdr:rowOff>
    </xdr:from>
    <xdr:to>
      <xdr:col>55</xdr:col>
      <xdr:colOff>0</xdr:colOff>
      <xdr:row>104</xdr:row>
      <xdr:rowOff>57150</xdr:rowOff>
    </xdr:to>
    <xdr:cxnSp macro="">
      <xdr:nvCxnSpPr>
        <xdr:cNvPr id="416" name="直線コネクタ 415"/>
        <xdr:cNvCxnSpPr/>
      </xdr:nvCxnSpPr>
      <xdr:spPr>
        <a:xfrm flipV="1">
          <a:off x="9639300" y="17884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10161</xdr:rowOff>
    </xdr:from>
    <xdr:to>
      <xdr:col>46</xdr:col>
      <xdr:colOff>38100</xdr:colOff>
      <xdr:row>104</xdr:row>
      <xdr:rowOff>111761</xdr:rowOff>
    </xdr:to>
    <xdr:sp macro="" textlink="">
      <xdr:nvSpPr>
        <xdr:cNvPr id="417" name="楕円 416"/>
        <xdr:cNvSpPr/>
      </xdr:nvSpPr>
      <xdr:spPr>
        <a:xfrm>
          <a:off x="8699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57150</xdr:rowOff>
    </xdr:from>
    <xdr:to>
      <xdr:col>50</xdr:col>
      <xdr:colOff>114300</xdr:colOff>
      <xdr:row>104</xdr:row>
      <xdr:rowOff>60961</xdr:rowOff>
    </xdr:to>
    <xdr:cxnSp macro="">
      <xdr:nvCxnSpPr>
        <xdr:cNvPr id="418" name="直線コネクタ 417"/>
        <xdr:cNvCxnSpPr/>
      </xdr:nvCxnSpPr>
      <xdr:spPr>
        <a:xfrm flipV="1">
          <a:off x="8750300" y="17887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19"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0"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48277</xdr:rowOff>
    </xdr:from>
    <xdr:ext cx="469744" cy="259045"/>
    <xdr:sp macro="" textlink="">
      <xdr:nvSpPr>
        <xdr:cNvPr id="421" name="n_3aveValue【市民会館】&#10;一人当たり面積"/>
        <xdr:cNvSpPr txBox="1"/>
      </xdr:nvSpPr>
      <xdr:spPr>
        <a:xfrm>
          <a:off x="7626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124477</xdr:rowOff>
    </xdr:from>
    <xdr:ext cx="469744" cy="259045"/>
    <xdr:sp macro="" textlink="">
      <xdr:nvSpPr>
        <xdr:cNvPr id="422" name="n_1mainValue【市民会館】&#10;一人当たり面積"/>
        <xdr:cNvSpPr txBox="1"/>
      </xdr:nvSpPr>
      <xdr:spPr>
        <a:xfrm>
          <a:off x="9391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128288</xdr:rowOff>
    </xdr:from>
    <xdr:ext cx="469744" cy="259045"/>
    <xdr:sp macro="" textlink="">
      <xdr:nvSpPr>
        <xdr:cNvPr id="423" name="n_2mainValue【市民会館】&#10;一人当たり面積"/>
        <xdr:cNvSpPr txBox="1"/>
      </xdr:nvSpPr>
      <xdr:spPr>
        <a:xfrm>
          <a:off x="8515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58" name="フローチャート: 判断 457"/>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56424</xdr:rowOff>
    </xdr:from>
    <xdr:to>
      <xdr:col>85</xdr:col>
      <xdr:colOff>177800</xdr:colOff>
      <xdr:row>36</xdr:row>
      <xdr:rowOff>158024</xdr:rowOff>
    </xdr:to>
    <xdr:sp macro="" textlink="">
      <xdr:nvSpPr>
        <xdr:cNvPr id="464" name="楕円 463"/>
        <xdr:cNvSpPr/>
      </xdr:nvSpPr>
      <xdr:spPr>
        <a:xfrm>
          <a:off x="162687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79301</xdr:rowOff>
    </xdr:from>
    <xdr:ext cx="405111" cy="259045"/>
    <xdr:sp macro="" textlink="">
      <xdr:nvSpPr>
        <xdr:cNvPr id="465" name="【一般廃棄物処理施設】&#10;有形固定資産減価償却率該当値テキスト"/>
        <xdr:cNvSpPr txBox="1"/>
      </xdr:nvSpPr>
      <xdr:spPr>
        <a:xfrm>
          <a:off x="16357600"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107043</xdr:rowOff>
    </xdr:from>
    <xdr:to>
      <xdr:col>81</xdr:col>
      <xdr:colOff>101600</xdr:colOff>
      <xdr:row>37</xdr:row>
      <xdr:rowOff>37193</xdr:rowOff>
    </xdr:to>
    <xdr:sp macro="" textlink="">
      <xdr:nvSpPr>
        <xdr:cNvPr id="466" name="楕円 465"/>
        <xdr:cNvSpPr/>
      </xdr:nvSpPr>
      <xdr:spPr>
        <a:xfrm>
          <a:off x="15430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107224</xdr:rowOff>
    </xdr:from>
    <xdr:to>
      <xdr:col>85</xdr:col>
      <xdr:colOff>127000</xdr:colOff>
      <xdr:row>36</xdr:row>
      <xdr:rowOff>157843</xdr:rowOff>
    </xdr:to>
    <xdr:cxnSp macro="">
      <xdr:nvCxnSpPr>
        <xdr:cNvPr id="467" name="直線コネクタ 466"/>
        <xdr:cNvCxnSpPr/>
      </xdr:nvCxnSpPr>
      <xdr:spPr>
        <a:xfrm flipV="1">
          <a:off x="15481300" y="627942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68" name="楕円 467"/>
        <xdr:cNvSpPr/>
      </xdr:nvSpPr>
      <xdr:spPr>
        <a:xfrm>
          <a:off x="14541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157843</xdr:rowOff>
    </xdr:from>
    <xdr:to>
      <xdr:col>81</xdr:col>
      <xdr:colOff>50800</xdr:colOff>
      <xdr:row>37</xdr:row>
      <xdr:rowOff>38644</xdr:rowOff>
    </xdr:to>
    <xdr:cxnSp macro="">
      <xdr:nvCxnSpPr>
        <xdr:cNvPr id="469" name="直線コネクタ 468"/>
        <xdr:cNvCxnSpPr/>
      </xdr:nvCxnSpPr>
      <xdr:spPr>
        <a:xfrm flipV="1">
          <a:off x="14592300" y="63300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70"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71"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72"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28320</xdr:rowOff>
    </xdr:from>
    <xdr:ext cx="405111" cy="259045"/>
    <xdr:sp macro="" textlink="">
      <xdr:nvSpPr>
        <xdr:cNvPr id="473" name="n_1mainValue【一般廃棄物処理施設】&#10;有形固定資産減価償却率"/>
        <xdr:cNvSpPr txBox="1"/>
      </xdr:nvSpPr>
      <xdr:spPr>
        <a:xfrm>
          <a:off x="152660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474" name="n_2mainValue【一般廃棄物処理施設】&#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03"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70351</xdr:rowOff>
    </xdr:from>
    <xdr:to>
      <xdr:col>102</xdr:col>
      <xdr:colOff>165100</xdr:colOff>
      <xdr:row>39</xdr:row>
      <xdr:rowOff>501</xdr:rowOff>
    </xdr:to>
    <xdr:sp macro="" textlink="">
      <xdr:nvSpPr>
        <xdr:cNvPr id="507" name="フローチャート: 判断 506"/>
        <xdr:cNvSpPr/>
      </xdr:nvSpPr>
      <xdr:spPr>
        <a:xfrm>
          <a:off x="19494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11981</xdr:rowOff>
    </xdr:from>
    <xdr:to>
      <xdr:col>116</xdr:col>
      <xdr:colOff>114300</xdr:colOff>
      <xdr:row>40</xdr:row>
      <xdr:rowOff>113581</xdr:rowOff>
    </xdr:to>
    <xdr:sp macro="" textlink="">
      <xdr:nvSpPr>
        <xdr:cNvPr id="513" name="楕円 512"/>
        <xdr:cNvSpPr/>
      </xdr:nvSpPr>
      <xdr:spPr>
        <a:xfrm>
          <a:off x="22110700" y="68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161858</xdr:rowOff>
    </xdr:from>
    <xdr:ext cx="534377" cy="259045"/>
    <xdr:sp macro="" textlink="">
      <xdr:nvSpPr>
        <xdr:cNvPr id="514" name="【一般廃棄物処理施設】&#10;一人当たり有形固定資産（償却資産）額該当値テキスト"/>
        <xdr:cNvSpPr txBox="1"/>
      </xdr:nvSpPr>
      <xdr:spPr>
        <a:xfrm>
          <a:off x="22199600" y="68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13826</xdr:rowOff>
    </xdr:from>
    <xdr:to>
      <xdr:col>112</xdr:col>
      <xdr:colOff>38100</xdr:colOff>
      <xdr:row>40</xdr:row>
      <xdr:rowOff>115426</xdr:rowOff>
    </xdr:to>
    <xdr:sp macro="" textlink="">
      <xdr:nvSpPr>
        <xdr:cNvPr id="515" name="楕円 514"/>
        <xdr:cNvSpPr/>
      </xdr:nvSpPr>
      <xdr:spPr>
        <a:xfrm>
          <a:off x="21272500" y="68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62781</xdr:rowOff>
    </xdr:from>
    <xdr:to>
      <xdr:col>116</xdr:col>
      <xdr:colOff>63500</xdr:colOff>
      <xdr:row>40</xdr:row>
      <xdr:rowOff>64626</xdr:rowOff>
    </xdr:to>
    <xdr:cxnSp macro="">
      <xdr:nvCxnSpPr>
        <xdr:cNvPr id="516" name="直線コネクタ 515"/>
        <xdr:cNvCxnSpPr/>
      </xdr:nvCxnSpPr>
      <xdr:spPr>
        <a:xfrm flipV="1">
          <a:off x="21323300" y="6920781"/>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15143</xdr:rowOff>
    </xdr:from>
    <xdr:to>
      <xdr:col>107</xdr:col>
      <xdr:colOff>101600</xdr:colOff>
      <xdr:row>40</xdr:row>
      <xdr:rowOff>116743</xdr:rowOff>
    </xdr:to>
    <xdr:sp macro="" textlink="">
      <xdr:nvSpPr>
        <xdr:cNvPr id="517" name="楕円 516"/>
        <xdr:cNvSpPr/>
      </xdr:nvSpPr>
      <xdr:spPr>
        <a:xfrm>
          <a:off x="20383500" y="68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64626</xdr:rowOff>
    </xdr:from>
    <xdr:to>
      <xdr:col>111</xdr:col>
      <xdr:colOff>177800</xdr:colOff>
      <xdr:row>40</xdr:row>
      <xdr:rowOff>65943</xdr:rowOff>
    </xdr:to>
    <xdr:cxnSp macro="">
      <xdr:nvCxnSpPr>
        <xdr:cNvPr id="518" name="直線コネクタ 517"/>
        <xdr:cNvCxnSpPr/>
      </xdr:nvCxnSpPr>
      <xdr:spPr>
        <a:xfrm flipV="1">
          <a:off x="20434300" y="6922626"/>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19"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20"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17027</xdr:rowOff>
    </xdr:from>
    <xdr:ext cx="534377" cy="259045"/>
    <xdr:sp macro="" textlink="">
      <xdr:nvSpPr>
        <xdr:cNvPr id="521" name="n_3aveValue【一般廃棄物処理施設】&#10;一人当たり有形固定資産（償却資産）額"/>
        <xdr:cNvSpPr txBox="1"/>
      </xdr:nvSpPr>
      <xdr:spPr>
        <a:xfrm>
          <a:off x="19278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106553</xdr:rowOff>
    </xdr:from>
    <xdr:ext cx="534377" cy="259045"/>
    <xdr:sp macro="" textlink="">
      <xdr:nvSpPr>
        <xdr:cNvPr id="522" name="n_1mainValue【一般廃棄物処理施設】&#10;一人当たり有形固定資産（償却資産）額"/>
        <xdr:cNvSpPr txBox="1"/>
      </xdr:nvSpPr>
      <xdr:spPr>
        <a:xfrm>
          <a:off x="21043411" y="696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107870</xdr:rowOff>
    </xdr:from>
    <xdr:ext cx="534377" cy="259045"/>
    <xdr:sp macro="" textlink="">
      <xdr:nvSpPr>
        <xdr:cNvPr id="523" name="n_2mainValue【一般廃棄物処理施設】&#10;一人当たり有形固定資産（償却資産）額"/>
        <xdr:cNvSpPr txBox="1"/>
      </xdr:nvSpPr>
      <xdr:spPr>
        <a:xfrm>
          <a:off x="20167111" y="69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58" name="フローチャート: 判断 557"/>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64" name="楕円 563"/>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109237</xdr:rowOff>
    </xdr:from>
    <xdr:ext cx="405111" cy="259045"/>
    <xdr:sp macro="" textlink="">
      <xdr:nvSpPr>
        <xdr:cNvPr id="565" name="【保健センター・保健所】&#10;有形固定資産減価償却率該当値テキスト"/>
        <xdr:cNvSpPr txBox="1"/>
      </xdr:nvSpPr>
      <xdr:spPr>
        <a:xfrm>
          <a:off x="16357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566" name="楕円 565"/>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3266</xdr:rowOff>
    </xdr:to>
    <xdr:cxnSp macro="">
      <xdr:nvCxnSpPr>
        <xdr:cNvPr id="567" name="直線コネクタ 566"/>
        <xdr:cNvCxnSpPr/>
      </xdr:nvCxnSpPr>
      <xdr:spPr>
        <a:xfrm flipV="1">
          <a:off x="15481300" y="1042416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568" name="楕円 567"/>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17962</xdr:rowOff>
    </xdr:to>
    <xdr:cxnSp macro="">
      <xdr:nvCxnSpPr>
        <xdr:cNvPr id="569" name="直線コネクタ 568"/>
        <xdr:cNvCxnSpPr/>
      </xdr:nvCxnSpPr>
      <xdr:spPr>
        <a:xfrm flipV="1">
          <a:off x="14592300" y="104617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72"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70593</xdr:rowOff>
    </xdr:from>
    <xdr:ext cx="405111" cy="259045"/>
    <xdr:sp macro="" textlink="">
      <xdr:nvSpPr>
        <xdr:cNvPr id="573" name="n_1mainValue【保健センター・保健所】&#10;有形固定資産減価償却率"/>
        <xdr:cNvSpPr txBox="1"/>
      </xdr:nvSpPr>
      <xdr:spPr>
        <a:xfrm>
          <a:off x="152660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85289</xdr:rowOff>
    </xdr:from>
    <xdr:ext cx="405111" cy="259045"/>
    <xdr:sp macro="" textlink="">
      <xdr:nvSpPr>
        <xdr:cNvPr id="574" name="n_2mainValue【保健センター・保健所】&#10;有形固定資産減価償却率"/>
        <xdr:cNvSpPr txBox="1"/>
      </xdr:nvSpPr>
      <xdr:spPr>
        <a:xfrm>
          <a:off x="14389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1"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605" name="フローチャート: 判断 604"/>
        <xdr:cNvSpPr/>
      </xdr:nvSpPr>
      <xdr:spPr>
        <a:xfrm>
          <a:off x="19494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611" name="楕円 610"/>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612"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70358</xdr:rowOff>
    </xdr:from>
    <xdr:to>
      <xdr:col>112</xdr:col>
      <xdr:colOff>38100</xdr:colOff>
      <xdr:row>64</xdr:row>
      <xdr:rowOff>508</xdr:rowOff>
    </xdr:to>
    <xdr:sp macro="" textlink="">
      <xdr:nvSpPr>
        <xdr:cNvPr id="613" name="楕円 612"/>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121158</xdr:rowOff>
    </xdr:to>
    <xdr:cxnSp macro="">
      <xdr:nvCxnSpPr>
        <xdr:cNvPr id="614" name="直線コネクタ 613"/>
        <xdr:cNvCxnSpPr/>
      </xdr:nvCxnSpPr>
      <xdr:spPr>
        <a:xfrm>
          <a:off x="21323300" y="109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70358</xdr:rowOff>
    </xdr:from>
    <xdr:to>
      <xdr:col>107</xdr:col>
      <xdr:colOff>101600</xdr:colOff>
      <xdr:row>64</xdr:row>
      <xdr:rowOff>508</xdr:rowOff>
    </xdr:to>
    <xdr:sp macro="" textlink="">
      <xdr:nvSpPr>
        <xdr:cNvPr id="615" name="楕円 614"/>
        <xdr:cNvSpPr/>
      </xdr:nvSpPr>
      <xdr:spPr>
        <a:xfrm>
          <a:off x="20383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121158</xdr:rowOff>
    </xdr:from>
    <xdr:to>
      <xdr:col>111</xdr:col>
      <xdr:colOff>177800</xdr:colOff>
      <xdr:row>63</xdr:row>
      <xdr:rowOff>121158</xdr:rowOff>
    </xdr:to>
    <xdr:cxnSp macro="">
      <xdr:nvCxnSpPr>
        <xdr:cNvPr id="616" name="直線コネクタ 615"/>
        <xdr:cNvCxnSpPr/>
      </xdr:nvCxnSpPr>
      <xdr:spPr>
        <a:xfrm>
          <a:off x="20434300" y="109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7"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18"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51325</xdr:rowOff>
    </xdr:from>
    <xdr:ext cx="469744" cy="259045"/>
    <xdr:sp macro="" textlink="">
      <xdr:nvSpPr>
        <xdr:cNvPr id="619" name="n_3aveValue【保健センター・保健所】&#10;一人当たり面積"/>
        <xdr:cNvSpPr txBox="1"/>
      </xdr:nvSpPr>
      <xdr:spPr>
        <a:xfrm>
          <a:off x="19310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163085</xdr:rowOff>
    </xdr:from>
    <xdr:ext cx="469744" cy="259045"/>
    <xdr:sp macro="" textlink="">
      <xdr:nvSpPr>
        <xdr:cNvPr id="620" name="n_1mainValue【保健センター・保健所】&#10;一人当たり面積"/>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163085</xdr:rowOff>
    </xdr:from>
    <xdr:ext cx="469744" cy="259045"/>
    <xdr:sp macro="" textlink="">
      <xdr:nvSpPr>
        <xdr:cNvPr id="621" name="n_2mainValue【保健センター・保健所】&#10;一人当たり面積"/>
        <xdr:cNvSpPr txBox="1"/>
      </xdr:nvSpPr>
      <xdr:spPr>
        <a:xfrm>
          <a:off x="20199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62" name="楕円 661"/>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57166</xdr:rowOff>
    </xdr:from>
    <xdr:ext cx="405111" cy="259045"/>
    <xdr:sp macro="" textlink="">
      <xdr:nvSpPr>
        <xdr:cNvPr id="663" name="【消防施設】&#10;有形固定資産減価償却率該当値テキスト"/>
        <xdr:cNvSpPr txBox="1"/>
      </xdr:nvSpPr>
      <xdr:spPr>
        <a:xfrm>
          <a:off x="16357600"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93436</xdr:rowOff>
    </xdr:from>
    <xdr:to>
      <xdr:col>81</xdr:col>
      <xdr:colOff>101600</xdr:colOff>
      <xdr:row>81</xdr:row>
      <xdr:rowOff>23586</xdr:rowOff>
    </xdr:to>
    <xdr:sp macro="" textlink="">
      <xdr:nvSpPr>
        <xdr:cNvPr id="664" name="楕円 663"/>
        <xdr:cNvSpPr/>
      </xdr:nvSpPr>
      <xdr:spPr>
        <a:xfrm>
          <a:off x="15430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144236</xdr:rowOff>
    </xdr:to>
    <xdr:cxnSp macro="">
      <xdr:nvCxnSpPr>
        <xdr:cNvPr id="665" name="直線コネクタ 664"/>
        <xdr:cNvCxnSpPr/>
      </xdr:nvCxnSpPr>
      <xdr:spPr>
        <a:xfrm flipV="1">
          <a:off x="15481300" y="13845539"/>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666" name="楕円 665"/>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144236</xdr:rowOff>
    </xdr:from>
    <xdr:to>
      <xdr:col>81</xdr:col>
      <xdr:colOff>50800</xdr:colOff>
      <xdr:row>81</xdr:row>
      <xdr:rowOff>16873</xdr:rowOff>
    </xdr:to>
    <xdr:cxnSp macro="">
      <xdr:nvCxnSpPr>
        <xdr:cNvPr id="667" name="直線コネクタ 666"/>
        <xdr:cNvCxnSpPr/>
      </xdr:nvCxnSpPr>
      <xdr:spPr>
        <a:xfrm flipV="1">
          <a:off x="14592300" y="138602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14713</xdr:rowOff>
    </xdr:from>
    <xdr:ext cx="405111" cy="259045"/>
    <xdr:sp macro="" textlink="">
      <xdr:nvSpPr>
        <xdr:cNvPr id="671" name="n_1mainValue【消防施設】&#10;有形固定資産減価償却率"/>
        <xdr:cNvSpPr txBox="1"/>
      </xdr:nvSpPr>
      <xdr:spPr>
        <a:xfrm>
          <a:off x="15266044" y="1390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58800</xdr:rowOff>
    </xdr:from>
    <xdr:ext cx="405111" cy="259045"/>
    <xdr:sp macro="" textlink="">
      <xdr:nvSpPr>
        <xdr:cNvPr id="672" name="n_2mainValue【消防施設】&#10;有形固定資産減価償却率"/>
        <xdr:cNvSpPr txBox="1"/>
      </xdr:nvSpPr>
      <xdr:spPr>
        <a:xfrm>
          <a:off x="14389744" y="1394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9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03" name="フローチャート: 判断 702"/>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09" name="楕円 708"/>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10" name="【消防施設】&#10;一人当たり面積該当値テキスト"/>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11" name="楕円 710"/>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26670</xdr:rowOff>
    </xdr:to>
    <xdr:cxnSp macro="">
      <xdr:nvCxnSpPr>
        <xdr:cNvPr id="712" name="直線コネクタ 711"/>
        <xdr:cNvCxnSpPr/>
      </xdr:nvCxnSpPr>
      <xdr:spPr>
        <a:xfrm flipV="1">
          <a:off x="21323300" y="14247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713" name="楕円 712"/>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31242</xdr:rowOff>
    </xdr:to>
    <xdr:cxnSp macro="">
      <xdr:nvCxnSpPr>
        <xdr:cNvPr id="714" name="直線コネクタ 713"/>
        <xdr:cNvCxnSpPr/>
      </xdr:nvCxnSpPr>
      <xdr:spPr>
        <a:xfrm flipV="1">
          <a:off x="20434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15"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16"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1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18" name="n_1mainValue【消防施設】&#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719" name="n_2mainValue【消防施設】&#10;一人当たり面積"/>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50"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54" name="フローチャート: 判断 753"/>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85816</xdr:rowOff>
    </xdr:from>
    <xdr:to>
      <xdr:col>85</xdr:col>
      <xdr:colOff>177800</xdr:colOff>
      <xdr:row>108</xdr:row>
      <xdr:rowOff>15966</xdr:rowOff>
    </xdr:to>
    <xdr:sp macro="" textlink="">
      <xdr:nvSpPr>
        <xdr:cNvPr id="760" name="楕円 759"/>
        <xdr:cNvSpPr/>
      </xdr:nvSpPr>
      <xdr:spPr>
        <a:xfrm>
          <a:off x="16268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64243</xdr:rowOff>
    </xdr:from>
    <xdr:ext cx="405111" cy="259045"/>
    <xdr:sp macro="" textlink="">
      <xdr:nvSpPr>
        <xdr:cNvPr id="761" name="【庁舎】&#10;有形固定資産減価償却率該当値テキスト"/>
        <xdr:cNvSpPr txBox="1"/>
      </xdr:nvSpPr>
      <xdr:spPr>
        <a:xfrm>
          <a:off x="16357600"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142966</xdr:rowOff>
    </xdr:from>
    <xdr:to>
      <xdr:col>81</xdr:col>
      <xdr:colOff>101600</xdr:colOff>
      <xdr:row>108</xdr:row>
      <xdr:rowOff>73116</xdr:rowOff>
    </xdr:to>
    <xdr:sp macro="" textlink="">
      <xdr:nvSpPr>
        <xdr:cNvPr id="762" name="楕円 761"/>
        <xdr:cNvSpPr/>
      </xdr:nvSpPr>
      <xdr:spPr>
        <a:xfrm>
          <a:off x="15430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136616</xdr:rowOff>
    </xdr:from>
    <xdr:to>
      <xdr:col>85</xdr:col>
      <xdr:colOff>127000</xdr:colOff>
      <xdr:row>108</xdr:row>
      <xdr:rowOff>22316</xdr:rowOff>
    </xdr:to>
    <xdr:cxnSp macro="">
      <xdr:nvCxnSpPr>
        <xdr:cNvPr id="763" name="直線コネクタ 762"/>
        <xdr:cNvCxnSpPr/>
      </xdr:nvCxnSpPr>
      <xdr:spPr>
        <a:xfrm flipV="1">
          <a:off x="15481300" y="1848176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30299</xdr:rowOff>
    </xdr:from>
    <xdr:to>
      <xdr:col>76</xdr:col>
      <xdr:colOff>165100</xdr:colOff>
      <xdr:row>108</xdr:row>
      <xdr:rowOff>131899</xdr:rowOff>
    </xdr:to>
    <xdr:sp macro="" textlink="">
      <xdr:nvSpPr>
        <xdr:cNvPr id="764" name="楕円 763"/>
        <xdr:cNvSpPr/>
      </xdr:nvSpPr>
      <xdr:spPr>
        <a:xfrm>
          <a:off x="14541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22316</xdr:rowOff>
    </xdr:from>
    <xdr:to>
      <xdr:col>81</xdr:col>
      <xdr:colOff>50800</xdr:colOff>
      <xdr:row>108</xdr:row>
      <xdr:rowOff>81099</xdr:rowOff>
    </xdr:to>
    <xdr:cxnSp macro="">
      <xdr:nvCxnSpPr>
        <xdr:cNvPr id="765" name="直線コネクタ 764"/>
        <xdr:cNvCxnSpPr/>
      </xdr:nvCxnSpPr>
      <xdr:spPr>
        <a:xfrm flipV="1">
          <a:off x="14592300" y="1853891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66"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767"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68"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64243</xdr:rowOff>
    </xdr:from>
    <xdr:ext cx="405111" cy="259045"/>
    <xdr:sp macro="" textlink="">
      <xdr:nvSpPr>
        <xdr:cNvPr id="769" name="n_1mainValue【庁舎】&#10;有形固定資産減価償却率"/>
        <xdr:cNvSpPr txBox="1"/>
      </xdr:nvSpPr>
      <xdr:spPr>
        <a:xfrm>
          <a:off x="152660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123026</xdr:rowOff>
    </xdr:from>
    <xdr:ext cx="340478" cy="259045"/>
    <xdr:sp macro="" textlink="">
      <xdr:nvSpPr>
        <xdr:cNvPr id="770" name="n_2mainValue【庁舎】&#10;有形固定資産減価償却率"/>
        <xdr:cNvSpPr txBox="1"/>
      </xdr:nvSpPr>
      <xdr:spPr>
        <a:xfrm>
          <a:off x="14422061" y="186396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01"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136434</xdr:rowOff>
    </xdr:from>
    <xdr:to>
      <xdr:col>102</xdr:col>
      <xdr:colOff>165100</xdr:colOff>
      <xdr:row>105</xdr:row>
      <xdr:rowOff>66584</xdr:rowOff>
    </xdr:to>
    <xdr:sp macro="" textlink="">
      <xdr:nvSpPr>
        <xdr:cNvPr id="805" name="フローチャート: 判断 804"/>
        <xdr:cNvSpPr/>
      </xdr:nvSpPr>
      <xdr:spPr>
        <a:xfrm>
          <a:off x="19494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113574</xdr:rowOff>
    </xdr:from>
    <xdr:to>
      <xdr:col>116</xdr:col>
      <xdr:colOff>114300</xdr:colOff>
      <xdr:row>105</xdr:row>
      <xdr:rowOff>43724</xdr:rowOff>
    </xdr:to>
    <xdr:sp macro="" textlink="">
      <xdr:nvSpPr>
        <xdr:cNvPr id="811" name="楕円 810"/>
        <xdr:cNvSpPr/>
      </xdr:nvSpPr>
      <xdr:spPr>
        <a:xfrm>
          <a:off x="22110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136451</xdr:rowOff>
    </xdr:from>
    <xdr:ext cx="469744" cy="259045"/>
    <xdr:sp macro="" textlink="">
      <xdr:nvSpPr>
        <xdr:cNvPr id="812" name="【庁舎】&#10;一人当たり面積該当値テキスト"/>
        <xdr:cNvSpPr txBox="1"/>
      </xdr:nvSpPr>
      <xdr:spPr>
        <a:xfrm>
          <a:off x="22199600"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13" name="楕円 812"/>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164374</xdr:rowOff>
    </xdr:from>
    <xdr:to>
      <xdr:col>116</xdr:col>
      <xdr:colOff>63500</xdr:colOff>
      <xdr:row>104</xdr:row>
      <xdr:rowOff>167639</xdr:rowOff>
    </xdr:to>
    <xdr:cxnSp macro="">
      <xdr:nvCxnSpPr>
        <xdr:cNvPr id="814" name="直線コネクタ 813"/>
        <xdr:cNvCxnSpPr/>
      </xdr:nvCxnSpPr>
      <xdr:spPr>
        <a:xfrm flipV="1">
          <a:off x="21323300" y="179951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15" name="楕円 814"/>
        <xdr:cNvSpPr/>
      </xdr:nvSpPr>
      <xdr:spPr>
        <a:xfrm>
          <a:off x="20383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170906</xdr:rowOff>
    </xdr:to>
    <xdr:cxnSp macro="">
      <xdr:nvCxnSpPr>
        <xdr:cNvPr id="816" name="直線コネクタ 815"/>
        <xdr:cNvCxnSpPr/>
      </xdr:nvCxnSpPr>
      <xdr:spPr>
        <a:xfrm flipV="1">
          <a:off x="20434300" y="179984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17"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18"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83111</xdr:rowOff>
    </xdr:from>
    <xdr:ext cx="469744" cy="259045"/>
    <xdr:sp macro="" textlink="">
      <xdr:nvSpPr>
        <xdr:cNvPr id="819" name="n_3aveValue【庁舎】&#10;一人当たり面積"/>
        <xdr:cNvSpPr txBox="1"/>
      </xdr:nvSpPr>
      <xdr:spPr>
        <a:xfrm>
          <a:off x="19310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20" name="n_1main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21" name="n_2mainValue【庁舎】&#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上記のうち類似団体と比較して有形固定資産減価償却率が特に高くなっているのは福祉施設であり、逆に低くなっているのは庁舎である。</a:t>
          </a:r>
        </a:p>
        <a:p>
          <a:r>
            <a:rPr kumimoji="1" lang="ja-JP" altLang="en-US" sz="1300">
              <a:latin typeface="ＭＳ Ｐゴシック" panose="020B0600070205080204" pitchFamily="50" charset="-128"/>
              <a:ea typeface="ＭＳ Ｐゴシック" panose="020B0600070205080204" pitchFamily="50" charset="-128"/>
            </a:rPr>
            <a:t>　福祉施設については、平成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堀岡コミュニティセンター整備時に堀岡福祉センターを解体したが、全体的に老朽化が進行しているため、有形固定資産減価償却率は高い状態にある。今後は、足洗老人福祉センター敷地の民間活用に伴い建物を解体し、小杉社会福祉会館を改修改築するなど、施設の長寿命化に努め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年度に統合庁舎が整備されたことで全体の有形固定資産減価償却率が低くなっている。耐震安全性が確保されていない旧庁舎（新湊、小杉、下）は廃止することとし、平成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年度に旧小杉庁舎、平成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年度に旧新湊庁舎の解体が完了した。</a:t>
          </a:r>
        </a:p>
        <a:p>
          <a:r>
            <a:rPr kumimoji="1" lang="ja-JP" altLang="en-US" sz="1300">
              <a:latin typeface="ＭＳ Ｐゴシック" panose="020B0600070205080204" pitchFamily="50" charset="-128"/>
              <a:ea typeface="ＭＳ Ｐゴシック" panose="020B0600070205080204" pitchFamily="50" charset="-128"/>
            </a:rPr>
            <a:t>　また、一人当たり面積で特に大きい施設は体育館・プールである。主要体育館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施設（新湊総合体育館、小杉総合体育センター、小杉体育館、大門総合体育館、大島体育館、下村体育館）のうち、大島体育館以外は建築後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今後はコスト面のほか利用状況や市民ニーズを分析するとともに、施設利用方法の見直し、施設の機能集約の検討、利用者の分散方法などを整理し、使い勝手の良い拠点型施設への移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93,084
90,663
109.43
41,419,068
40,267,414
942,033
24,727,911
60,135,671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財政力指数は類似団体平均を下回りながら、横ばい傾向で推移している。</a:t>
          </a:r>
        </a:p>
        <a:p>
          <a:r>
            <a:rPr kumimoji="1" lang="ja-JP" altLang="en-US" sz="1100">
              <a:latin typeface="ＭＳ Ｐゴシック" panose="020B0600070205080204" pitchFamily="50" charset="-128"/>
              <a:ea typeface="ＭＳ Ｐゴシック" panose="020B0600070205080204" pitchFamily="50" charset="-128"/>
            </a:rPr>
            <a:t>　市税の徴収強化や使用料・手数料に係る受益者負担割合の見直しによる歳入確保、定員適正化計画の推進、公共施設等総合管理計画に基づく施設の再編・長寿命化、必要性や効果を十分に検証した投資的経費の執行など、徹底した行財政改革を推進し、健全な財政運営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においては義務的経費（人件費、扶助費、公債費）の減少、歳入においては地方消費税交付金、臨時財政対策債の増により、経常収支比率は前年度と比較して減少しており、類似団体平均及び県平均を下回っている。</a:t>
          </a:r>
        </a:p>
        <a:p>
          <a:r>
            <a:rPr kumimoji="1" lang="ja-JP" altLang="en-US" sz="1100">
              <a:latin typeface="ＭＳ Ｐゴシック" panose="020B0600070205080204" pitchFamily="50" charset="-128"/>
              <a:ea typeface="ＭＳ Ｐゴシック" panose="020B0600070205080204" pitchFamily="50" charset="-128"/>
            </a:rPr>
            <a:t>　これは定員適正化計画の推進や市債の繰上償還及び利率見直しの効果によるものである。引き続き、公共施設等総合管理計画を踏まえた公共施設の再編・長寿命化によるトータルコストの抑制、使用料・手数料に係る受益者負担割合の見直しなど、これまで以上に行財政改革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60</xdr:row>
      <xdr:rowOff>121920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5583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8382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089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102616</xdr:rowOff>
    </xdr:from>
    <xdr:to>
      <xdr:col>15</xdr:col>
      <xdr:colOff>82550</xdr:colOff>
      <xdr:row>61</xdr:row>
      <xdr:rowOff>8382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896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102616</xdr:rowOff>
    </xdr:from>
    <xdr:to>
      <xdr:col>11</xdr:col>
      <xdr:colOff>31750</xdr:colOff>
      <xdr:row>60</xdr:row>
      <xdr:rowOff>170180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896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68089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18034</xdr:rowOff>
    </xdr:from>
    <xdr:to>
      <xdr:col>23</xdr:col>
      <xdr:colOff>184150</xdr:colOff>
      <xdr:row>60</xdr:row>
      <xdr:rowOff>119634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34561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129032</xdr:rowOff>
    </xdr:from>
    <xdr:to>
      <xdr:col>15</xdr:col>
      <xdr:colOff>133350</xdr:colOff>
      <xdr:row>61</xdr:row>
      <xdr:rowOff>59182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69359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51816</xdr:rowOff>
    </xdr:from>
    <xdr:to>
      <xdr:col>11</xdr:col>
      <xdr:colOff>82550</xdr:colOff>
      <xdr:row>60</xdr:row>
      <xdr:rowOff>153416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163593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に比べ高くなっているのは、主に物件費が要因あるが、統合庁舎建設による旧庁舎解体が終了したことにより前年度に比べ決算額は減少し、類似団体平均との差も小さくなった。また、人件費についても定員適正化計画の推進による人員削減により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職員数の適正化、事業の見直し、指定管理者制度の積極的な導入等を進めるとともに、公共施設等総合管理計画を踏まえ類似公共施設の再編、施設機能の複合化を進め効果的・効率的な施設管理を行い、関係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141869</xdr:rowOff>
    </xdr:from>
    <xdr:to>
      <xdr:col>23</xdr:col>
      <xdr:colOff>133350</xdr:colOff>
      <xdr:row>85</xdr:row>
      <xdr:rowOff>83496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543669"/>
          <a:ext cx="838200" cy="1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80063</xdr:rowOff>
    </xdr:from>
    <xdr:to>
      <xdr:col>19</xdr:col>
      <xdr:colOff>133350</xdr:colOff>
      <xdr:row>85</xdr:row>
      <xdr:rowOff>83496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53313"/>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167997</xdr:rowOff>
    </xdr:from>
    <xdr:to>
      <xdr:col>15</xdr:col>
      <xdr:colOff>82550</xdr:colOff>
      <xdr:row>85</xdr:row>
      <xdr:rowOff>80063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69797"/>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167997</xdr:rowOff>
    </xdr:from>
    <xdr:to>
      <xdr:col>11</xdr:col>
      <xdr:colOff>31750</xdr:colOff>
      <xdr:row>85</xdr:row>
      <xdr:rowOff>4604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569797"/>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132587</xdr:rowOff>
    </xdr:from>
    <xdr:to>
      <xdr:col>11</xdr:col>
      <xdr:colOff>82550</xdr:colOff>
      <xdr:row>85</xdr:row>
      <xdr:rowOff>62737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47514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6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23895</xdr:rowOff>
    </xdr:from>
    <xdr:to>
      <xdr:col>7</xdr:col>
      <xdr:colOff>31750</xdr:colOff>
      <xdr:row>84</xdr:row>
      <xdr:rowOff>125495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4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135672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9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91069</xdr:rowOff>
    </xdr:from>
    <xdr:to>
      <xdr:col>23</xdr:col>
      <xdr:colOff>184150</xdr:colOff>
      <xdr:row>85</xdr:row>
      <xdr:rowOff>21219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63146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6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32696</xdr:rowOff>
    </xdr:from>
    <xdr:to>
      <xdr:col>19</xdr:col>
      <xdr:colOff>184150</xdr:colOff>
      <xdr:row>85</xdr:row>
      <xdr:rowOff>134296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119073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9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29263</xdr:rowOff>
    </xdr:from>
    <xdr:to>
      <xdr:col>15</xdr:col>
      <xdr:colOff>133350</xdr:colOff>
      <xdr:row>85</xdr:row>
      <xdr:rowOff>130863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115640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8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117197</xdr:rowOff>
    </xdr:from>
    <xdr:to>
      <xdr:col>11</xdr:col>
      <xdr:colOff>82550</xdr:colOff>
      <xdr:row>85</xdr:row>
      <xdr:rowOff>47347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57524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125254</xdr:rowOff>
    </xdr:from>
    <xdr:to>
      <xdr:col>7</xdr:col>
      <xdr:colOff>31750</xdr:colOff>
      <xdr:row>85</xdr:row>
      <xdr:rowOff>55404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40181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全国市平均及び類似団体平均を下回っているのは、これまで職務・職責に応じた適切な給与支給、職員数の適正化、人件費の縮減に努めたことによるものである。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今後とも、職務・職責や人事評価に応じた給与制度の適正な運用に努める。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133350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9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83</xdr:row>
      <xdr:rowOff>64407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84</xdr:row>
      <xdr:rowOff>30843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913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84</xdr:row>
      <xdr:rowOff>30843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775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に基づき、組織機構のスリム化・効率化や保育園の民営化推進等により、職員数の適正化に取り組んできた結果、類似団体の平均を上回っているものの、全国平均及び富山県平均を下回っている。　</a:t>
          </a:r>
        </a:p>
        <a:p>
          <a:r>
            <a:rPr kumimoji="1" lang="ja-JP" altLang="en-US" sz="1100">
              <a:latin typeface="ＭＳ Ｐゴシック" panose="020B0600070205080204" pitchFamily="50" charset="-128"/>
              <a:ea typeface="ＭＳ Ｐゴシック" panose="020B0600070205080204" pitchFamily="50" charset="-128"/>
            </a:rPr>
            <a:t>　今後も定員適正化計画や行財政改革プランに基づき、事業の見直しによる効率化や民間活力の活用等、適切な定員管理に努める。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123402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47668"/>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123402</xdr:rowOff>
    </xdr:from>
    <xdr:to>
      <xdr:col>77</xdr:col>
      <xdr:colOff>44450</xdr:colOff>
      <xdr:row>61</xdr:row>
      <xdr:rowOff>131445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818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141499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898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141499</xdr:rowOff>
    </xdr:from>
    <xdr:to>
      <xdr:col>68</xdr:col>
      <xdr:colOff>152400</xdr:colOff>
      <xdr:row>61</xdr:row>
      <xdr:rowOff>149543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999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38418</xdr:rowOff>
    </xdr:from>
    <xdr:to>
      <xdr:col>81</xdr:col>
      <xdr:colOff>95250</xdr:colOff>
      <xdr:row>61</xdr:row>
      <xdr:rowOff>140018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10495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6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72602</xdr:rowOff>
    </xdr:from>
    <xdr:to>
      <xdr:col>77</xdr:col>
      <xdr:colOff>95250</xdr:colOff>
      <xdr:row>62</xdr:row>
      <xdr:rowOff>2752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158979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90699</xdr:rowOff>
    </xdr:from>
    <xdr:to>
      <xdr:col>68</xdr:col>
      <xdr:colOff>203200</xdr:colOff>
      <xdr:row>62</xdr:row>
      <xdr:rowOff>20849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31026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98743</xdr:rowOff>
    </xdr:from>
    <xdr:to>
      <xdr:col>64</xdr:col>
      <xdr:colOff>152400</xdr:colOff>
      <xdr:row>62</xdr:row>
      <xdr:rowOff>28893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13670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町村合併以降、学校施設の耐震化・大規模改造事業、公共施設の統廃合等の推進による大型事業の市債の償還により、実質公債費比率は類似団体平均を上回っている状況にあるが、借入起債のほとんどが合併特例事業債、緊急防災・減災事業債、臨時財政対策債といった交付税措置率が極めて高いものに限られていることから、指標は大幅に改善してきている。</a:t>
          </a:r>
        </a:p>
        <a:p>
          <a:r>
            <a:rPr kumimoji="1" lang="ja-JP" altLang="en-US" sz="1100">
              <a:latin typeface="ＭＳ Ｐゴシック" panose="020B0600070205080204" pitchFamily="50" charset="-128"/>
              <a:ea typeface="ＭＳ Ｐゴシック" panose="020B0600070205080204" pitchFamily="50" charset="-128"/>
            </a:rPr>
            <a:t>　今後は、斎場整備などの大型事業に伴う償還額の増が見込まれるが、財政見通しに基づき新規起債の抑制を図るとともに、引き続き、計画的な繰上償還を実施し、実質公債費比率の上昇抑制に努める。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39878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1664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59182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4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112268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600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170180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131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57421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市町村合併以降、学校施設の耐震化・大規模改造事業、公共施設の統廃合等の大型事業を推進してきたことにより、類似団体と比較して地方債残高が大きいことから、将来負担比率は大きくなっている。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しかし、これらの事業は合併特例事業債、緊急防災・減災事業債、臨時財政対策債といったの交付税措置率が極めて高い起債を活用しており、将来負担比率は大幅に改善してきている。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引き続き、地方債の繰上償還や交付税措置率の高い有利な起債の活用、充当可能基金の積み増し等により、将来の市民負担が少しでも軽減するよう、財政の健全化に努める。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64160</xdr:rowOff>
    </xdr:from>
    <xdr:to>
      <xdr:col>81</xdr:col>
      <xdr:colOff>44450</xdr:colOff>
      <xdr:row>19</xdr:row>
      <xdr:rowOff>144272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321710"/>
          <a:ext cx="8382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144272</xdr:rowOff>
    </xdr:from>
    <xdr:to>
      <xdr:col>77</xdr:col>
      <xdr:colOff>44450</xdr:colOff>
      <xdr:row>20</xdr:row>
      <xdr:rowOff>12395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401822"/>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12395</xdr:rowOff>
    </xdr:from>
    <xdr:to>
      <xdr:col>72</xdr:col>
      <xdr:colOff>203200</xdr:colOff>
      <xdr:row>20</xdr:row>
      <xdr:rowOff>32664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441395"/>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32664</xdr:rowOff>
    </xdr:from>
    <xdr:to>
      <xdr:col>68</xdr:col>
      <xdr:colOff>152400</xdr:colOff>
      <xdr:row>20</xdr:row>
      <xdr:rowOff>74168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461664"/>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17120</xdr:rowOff>
    </xdr:from>
    <xdr:to>
      <xdr:col>68</xdr:col>
      <xdr:colOff>203200</xdr:colOff>
      <xdr:row>16</xdr:row>
      <xdr:rowOff>118720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128897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85649</xdr:rowOff>
    </xdr:from>
    <xdr:to>
      <xdr:col>64</xdr:col>
      <xdr:colOff>152400</xdr:colOff>
      <xdr:row>17</xdr:row>
      <xdr:rowOff>15799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25976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13360</xdr:rowOff>
    </xdr:from>
    <xdr:to>
      <xdr:col>81</xdr:col>
      <xdr:colOff>95250</xdr:colOff>
      <xdr:row>19</xdr:row>
      <xdr:rowOff>114960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156887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24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93472</xdr:rowOff>
    </xdr:from>
    <xdr:to>
      <xdr:col>77</xdr:col>
      <xdr:colOff>95250</xdr:colOff>
      <xdr:row>20</xdr:row>
      <xdr:rowOff>23622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3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8399</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43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133045</xdr:rowOff>
    </xdr:from>
    <xdr:to>
      <xdr:col>73</xdr:col>
      <xdr:colOff>44450</xdr:colOff>
      <xdr:row>20</xdr:row>
      <xdr:rowOff>63195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47972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4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153314</xdr:rowOff>
    </xdr:from>
    <xdr:to>
      <xdr:col>68</xdr:col>
      <xdr:colOff>203200</xdr:colOff>
      <xdr:row>20</xdr:row>
      <xdr:rowOff>83464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4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68241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4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23368</xdr:rowOff>
    </xdr:from>
    <xdr:to>
      <xdr:col>64</xdr:col>
      <xdr:colOff>152400</xdr:colOff>
      <xdr:row>20</xdr:row>
      <xdr:rowOff>124968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4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109745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53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93,084
90,663
109.43
41,419,068
40,267,414
942,033
24,727,911
60,135,671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ポイントと大きく下回っている。</a:t>
          </a:r>
        </a:p>
        <a:p>
          <a:r>
            <a:rPr kumimoji="1" lang="ja-JP" altLang="en-US" sz="1100">
              <a:latin typeface="ＭＳ Ｐゴシック" panose="020B0600070205080204" pitchFamily="50" charset="-128"/>
              <a:ea typeface="ＭＳ Ｐゴシック" panose="020B0600070205080204" pitchFamily="50" charset="-128"/>
            </a:rPr>
            <a:t>　定員適正化計画の推進により人件費は減少傾向にあるが、今後は、再任用職員、会計年度任用職員制度等により人件費の減少は見込めないことも想定されており、引き続き、行財政改革への取組を通じて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8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35</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2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類似団体平均とほぼ同水準で推移している。</a:t>
          </a:r>
        </a:p>
        <a:p>
          <a:r>
            <a:rPr kumimoji="1" lang="ja-JP" altLang="en-US" sz="1100">
              <a:latin typeface="ＭＳ Ｐゴシック" panose="020B0600070205080204" pitchFamily="50" charset="-128"/>
              <a:ea typeface="ＭＳ Ｐゴシック" panose="020B0600070205080204" pitchFamily="50" charset="-128"/>
            </a:rPr>
            <a:t>　引き続き、公共施設等総合管理計画に基づく類似公共施設の統廃合、施設機能の複合化を進めるとともに、事業の見直しを進め物件費の縮減に努める。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76708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10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94996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4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169926</xdr:rowOff>
    </xdr:from>
    <xdr:to>
      <xdr:col>69</xdr:col>
      <xdr:colOff>142875</xdr:colOff>
      <xdr:row>16</xdr:row>
      <xdr:rowOff>100076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84853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20845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児童手当受給者の減により児童手当給付費が減となった一方で、自立支援給付費等が増加しており、今後も社会保障関係費の増が見込まれる。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市単独事業の見直し及び受益者負担の適正化等による財源の確保に努める。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87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54</xdr:row>
      <xdr:rowOff>18143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76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18143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2012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後期高齢医療事業特別会計と介護保険事業特別会計の各繰出金が減となったが、今後も高齢化の進行の影響により、更なる増加が見込まれる。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健康寿命延伸につながる施策等に積極的に取り組むなど、一般会計繰出金の圧縮につながるよう努める。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7801</xdr:rowOff>
    </xdr:from>
    <xdr:to>
      <xdr:col>82</xdr:col>
      <xdr:colOff>107950</xdr:colOff>
      <xdr:row>55</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375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153126</xdr:rowOff>
    </xdr:from>
    <xdr:to>
      <xdr:col>78</xdr:col>
      <xdr:colOff>69850</xdr:colOff>
      <xdr:row>55</xdr:row>
      <xdr:rowOff>20865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114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120469</xdr:rowOff>
    </xdr:from>
    <xdr:to>
      <xdr:col>73</xdr:col>
      <xdr:colOff>180975</xdr:colOff>
      <xdr:row>54</xdr:row>
      <xdr:rowOff>153126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78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120469</xdr:rowOff>
    </xdr:from>
    <xdr:to>
      <xdr:col>69</xdr:col>
      <xdr:colOff>92075</xdr:colOff>
      <xdr:row>54</xdr:row>
      <xdr:rowOff>153126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78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35214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128451</xdr:rowOff>
    </xdr:from>
    <xdr:to>
      <xdr:col>82</xdr:col>
      <xdr:colOff>158750</xdr:colOff>
      <xdr:row>55</xdr:row>
      <xdr:rowOff>58601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144978</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3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102326</xdr:rowOff>
    </xdr:from>
    <xdr:to>
      <xdr:col>74</xdr:col>
      <xdr:colOff>31750</xdr:colOff>
      <xdr:row>55</xdr:row>
      <xdr:rowOff>32476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42653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69669</xdr:rowOff>
    </xdr:from>
    <xdr:to>
      <xdr:col>69</xdr:col>
      <xdr:colOff>142875</xdr:colOff>
      <xdr:row>54</xdr:row>
      <xdr:rowOff>171269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9996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102326</xdr:rowOff>
    </xdr:from>
    <xdr:to>
      <xdr:col>65</xdr:col>
      <xdr:colOff>53975</xdr:colOff>
      <xdr:row>55</xdr:row>
      <xdr:rowOff>32476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42653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は、ここ数年減少傾向になり、類似団体平均とほぼ同水準となっている。公営企業会計への繰出金による影響が大きい。引き続き、独立採算の原則に基づき、繰出基準による適切な繰り出しに努める。</a:t>
          </a:r>
        </a:p>
        <a:p>
          <a:r>
            <a:rPr kumimoji="1" lang="ja-JP" altLang="en-US" sz="1100">
              <a:latin typeface="ＭＳ Ｐゴシック" panose="020B0600070205080204" pitchFamily="50" charset="-128"/>
              <a:ea typeface="ＭＳ Ｐゴシック" panose="020B0600070205080204" pitchFamily="50" charset="-128"/>
            </a:rPr>
            <a:t>　また、市単独の各種補助金については、交付する事業の目的や費用対効果、さらには、経費負担のあり方を検証し、見直しや廃止に努める。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95976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135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95976</xdr:rowOff>
    </xdr:from>
    <xdr:to>
      <xdr:col>78</xdr:col>
      <xdr:colOff>69850</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396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82913</xdr:rowOff>
    </xdr:from>
    <xdr:to>
      <xdr:col>73</xdr:col>
      <xdr:colOff>180975</xdr:colOff>
      <xdr:row>37</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26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82913</xdr:rowOff>
    </xdr:from>
    <xdr:to>
      <xdr:col>69</xdr:col>
      <xdr:colOff>92075</xdr:colOff>
      <xdr:row>37</xdr:row>
      <xdr:rowOff>109039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265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85997</xdr:rowOff>
    </xdr:from>
    <xdr:to>
      <xdr:col>69</xdr:col>
      <xdr:colOff>142875</xdr:colOff>
      <xdr:row>37</xdr:row>
      <xdr:rowOff>16147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26324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138249</xdr:rowOff>
    </xdr:from>
    <xdr:to>
      <xdr:col>65</xdr:col>
      <xdr:colOff>53975</xdr:colOff>
      <xdr:row>37</xdr:row>
      <xdr:rowOff>68399</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78576</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45176</xdr:rowOff>
    </xdr:from>
    <xdr:to>
      <xdr:col>78</xdr:col>
      <xdr:colOff>120650</xdr:colOff>
      <xdr:row>37</xdr:row>
      <xdr:rowOff>146776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131553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32113</xdr:rowOff>
    </xdr:from>
    <xdr:to>
      <xdr:col>69</xdr:col>
      <xdr:colOff>142875</xdr:colOff>
      <xdr:row>37</xdr:row>
      <xdr:rowOff>133713</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58239</xdr:rowOff>
    </xdr:from>
    <xdr:to>
      <xdr:col>65</xdr:col>
      <xdr:colOff>53975</xdr:colOff>
      <xdr:row>37</xdr:row>
      <xdr:rowOff>159838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144615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市町村合併前後の期間に集中した大型事業の市債の償還により、類似団体平均を</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ポイント上回っているが、借入起債のほとんどが合併特例債、緊急防災・減災事業債、臨時財政対策債といった交付税措置が高いものに限られていることから、実質的な財政負担は少ない。</a:t>
          </a:r>
        </a:p>
        <a:p>
          <a:r>
            <a:rPr kumimoji="1" lang="ja-JP" altLang="en-US" sz="1100">
              <a:latin typeface="ＭＳ Ｐゴシック" panose="020B0600070205080204" pitchFamily="50" charset="-128"/>
              <a:ea typeface="ＭＳ Ｐゴシック" panose="020B0600070205080204" pitchFamily="50" charset="-128"/>
            </a:rPr>
            <a:t>　今後も、計画的な繰上償還の実施を行うとともに、交付税措置の高い有利な起債の活用に努め、実質負担の更なる抑制に努める。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78</xdr:row>
      <xdr:rowOff>159004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275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42418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5321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42418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564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19558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108204</xdr:rowOff>
    </xdr:from>
    <xdr:to>
      <xdr:col>20</xdr:col>
      <xdr:colOff>38100</xdr:colOff>
      <xdr:row>79</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23131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人件費の削減等の努力により、類似団体平均を</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ポイントと大きく下回っている。</a:t>
          </a:r>
        </a:p>
        <a:p>
          <a:r>
            <a:rPr kumimoji="1" lang="ja-JP" altLang="en-US" sz="1100">
              <a:latin typeface="ＭＳ Ｐゴシック" panose="020B0600070205080204" pitchFamily="50" charset="-128"/>
              <a:ea typeface="ＭＳ Ｐゴシック" panose="020B0600070205080204" pitchFamily="50" charset="-128"/>
            </a:rPr>
            <a:t>　今後も行財政改革の推進による財政運営のさらなる効率化を図り、健全な財政運営に努める。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14986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8280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873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14986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823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33274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8234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169943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162662</xdr:rowOff>
    </xdr:from>
    <xdr:to>
      <xdr:col>29</xdr:col>
      <xdr:colOff>127000</xdr:colOff>
      <xdr:row>18</xdr:row>
      <xdr:rowOff>168872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96387"/>
          <a:ext cx="647700" cy="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162014</xdr:rowOff>
    </xdr:from>
    <xdr:to>
      <xdr:col>26</xdr:col>
      <xdr:colOff>50800</xdr:colOff>
      <xdr:row>18</xdr:row>
      <xdr:rowOff>168872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95739"/>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127343</xdr:rowOff>
    </xdr:from>
    <xdr:to>
      <xdr:col>22</xdr:col>
      <xdr:colOff>114300</xdr:colOff>
      <xdr:row>18</xdr:row>
      <xdr:rowOff>162014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61068"/>
          <a:ext cx="698500" cy="3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98977</xdr:rowOff>
    </xdr:from>
    <xdr:to>
      <xdr:col>18</xdr:col>
      <xdr:colOff>177800</xdr:colOff>
      <xdr:row>18</xdr:row>
      <xdr:rowOff>127343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32702"/>
          <a:ext cx="6985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103651</xdr:rowOff>
    </xdr:from>
    <xdr:to>
      <xdr:col>19</xdr:col>
      <xdr:colOff>38100</xdr:colOff>
      <xdr:row>17</xdr:row>
      <xdr:rowOff>33801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43978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115176</xdr:rowOff>
    </xdr:from>
    <xdr:to>
      <xdr:col>15</xdr:col>
      <xdr:colOff>101600</xdr:colOff>
      <xdr:row>17</xdr:row>
      <xdr:rowOff>45326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55503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111862</xdr:rowOff>
    </xdr:from>
    <xdr:to>
      <xdr:col>29</xdr:col>
      <xdr:colOff>177800</xdr:colOff>
      <xdr:row>19</xdr:row>
      <xdr:rowOff>42011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455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20439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118072</xdr:rowOff>
    </xdr:from>
    <xdr:to>
      <xdr:col>26</xdr:col>
      <xdr:colOff>101600</xdr:colOff>
      <xdr:row>19</xdr:row>
      <xdr:rowOff>48222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5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32999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38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111214</xdr:rowOff>
    </xdr:from>
    <xdr:to>
      <xdr:col>22</xdr:col>
      <xdr:colOff>165100</xdr:colOff>
      <xdr:row>19</xdr:row>
      <xdr:rowOff>41364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26141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76543</xdr:rowOff>
    </xdr:from>
    <xdr:to>
      <xdr:col>19</xdr:col>
      <xdr:colOff>38100</xdr:colOff>
      <xdr:row>19</xdr:row>
      <xdr:rowOff>6693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162920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48177</xdr:rowOff>
    </xdr:from>
    <xdr:to>
      <xdr:col>15</xdr:col>
      <xdr:colOff>101600</xdr:colOff>
      <xdr:row>18</xdr:row>
      <xdr:rowOff>149778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190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134554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36540</xdr:rowOff>
    </xdr:from>
    <xdr:to>
      <xdr:col>29</xdr:col>
      <xdr:colOff>127000</xdr:colOff>
      <xdr:row>35</xdr:row>
      <xdr:rowOff>39087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46890"/>
          <a:ext cx="6477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301454</xdr:rowOff>
    </xdr:from>
    <xdr:to>
      <xdr:col>26</xdr:col>
      <xdr:colOff>50800</xdr:colOff>
      <xdr:row>35</xdr:row>
      <xdr:rowOff>39087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68904"/>
          <a:ext cx="6985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283983</xdr:rowOff>
    </xdr:from>
    <xdr:to>
      <xdr:col>22</xdr:col>
      <xdr:colOff>114300</xdr:colOff>
      <xdr:row>34</xdr:row>
      <xdr:rowOff>301454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51433"/>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283983</xdr:rowOff>
    </xdr:from>
    <xdr:to>
      <xdr:col>18</xdr:col>
      <xdr:colOff>177800</xdr:colOff>
      <xdr:row>34</xdr:row>
      <xdr:rowOff>321767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51433"/>
          <a:ext cx="698500" cy="37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173844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328640</xdr:rowOff>
    </xdr:from>
    <xdr:to>
      <xdr:col>29</xdr:col>
      <xdr:colOff>177800</xdr:colOff>
      <xdr:row>35</xdr:row>
      <xdr:rowOff>87340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9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173717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4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331187</xdr:rowOff>
    </xdr:from>
    <xdr:to>
      <xdr:col>26</xdr:col>
      <xdr:colOff>101600</xdr:colOff>
      <xdr:row>35</xdr:row>
      <xdr:rowOff>89887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100064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6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250654</xdr:rowOff>
    </xdr:from>
    <xdr:to>
      <xdr:col>22</xdr:col>
      <xdr:colOff>165100</xdr:colOff>
      <xdr:row>35</xdr:row>
      <xdr:rowOff>9354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1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19531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8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233183</xdr:rowOff>
    </xdr:from>
    <xdr:to>
      <xdr:col>19</xdr:col>
      <xdr:colOff>38100</xdr:colOff>
      <xdr:row>34</xdr:row>
      <xdr:rowOff>334783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0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6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270967</xdr:rowOff>
    </xdr:from>
    <xdr:to>
      <xdr:col>15</xdr:col>
      <xdr:colOff>101600</xdr:colOff>
      <xdr:row>35</xdr:row>
      <xdr:rowOff>29667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3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39844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0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93,084
90,663
109.43
41,419,068
40,267,414
942,033
24,727,911
60,135,671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132175</xdr:rowOff>
    </xdr:from>
    <xdr:to>
      <xdr:col>24</xdr:col>
      <xdr:colOff>63500</xdr:colOff>
      <xdr:row>37</xdr:row>
      <xdr:rowOff>138043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75825"/>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125356</xdr:rowOff>
    </xdr:from>
    <xdr:to>
      <xdr:col>19</xdr:col>
      <xdr:colOff>177800</xdr:colOff>
      <xdr:row>37</xdr:row>
      <xdr:rowOff>132175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69006"/>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58433</xdr:rowOff>
    </xdr:from>
    <xdr:to>
      <xdr:col>15</xdr:col>
      <xdr:colOff>50800</xdr:colOff>
      <xdr:row>37</xdr:row>
      <xdr:rowOff>125356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2083"/>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51251</xdr:rowOff>
    </xdr:from>
    <xdr:to>
      <xdr:col>10</xdr:col>
      <xdr:colOff>114300</xdr:colOff>
      <xdr:row>37</xdr:row>
      <xdr:rowOff>58433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4901"/>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80975</xdr:rowOff>
    </xdr:from>
    <xdr:to>
      <xdr:col>10</xdr:col>
      <xdr:colOff>165100</xdr:colOff>
      <xdr:row>37</xdr:row>
      <xdr:rowOff>11125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27652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122809</xdr:rowOff>
    </xdr:from>
    <xdr:to>
      <xdr:col>6</xdr:col>
      <xdr:colOff>38100</xdr:colOff>
      <xdr:row>37</xdr:row>
      <xdr:rowOff>52959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69486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87243</xdr:rowOff>
    </xdr:from>
    <xdr:to>
      <xdr:col>24</xdr:col>
      <xdr:colOff>114300</xdr:colOff>
      <xdr:row>38</xdr:row>
      <xdr:rowOff>17393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81375</xdr:rowOff>
    </xdr:from>
    <xdr:to>
      <xdr:col>20</xdr:col>
      <xdr:colOff>38100</xdr:colOff>
      <xdr:row>38</xdr:row>
      <xdr:rowOff>11525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74556</xdr:rowOff>
    </xdr:from>
    <xdr:to>
      <xdr:col>15</xdr:col>
      <xdr:colOff>101600</xdr:colOff>
      <xdr:row>38</xdr:row>
      <xdr:rowOff>4705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82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167282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7633</xdr:rowOff>
    </xdr:from>
    <xdr:to>
      <xdr:col>10</xdr:col>
      <xdr:colOff>165100</xdr:colOff>
      <xdr:row>37</xdr:row>
      <xdr:rowOff>109233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100360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451</xdr:rowOff>
    </xdr:from>
    <xdr:to>
      <xdr:col>6</xdr:col>
      <xdr:colOff>38100</xdr:colOff>
      <xdr:row>37</xdr:row>
      <xdr:rowOff>102051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93178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52626</xdr:rowOff>
    </xdr:from>
    <xdr:to>
      <xdr:col>24</xdr:col>
      <xdr:colOff>63500</xdr:colOff>
      <xdr:row>53</xdr:row>
      <xdr:rowOff>108999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139476"/>
          <a:ext cx="8382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107376</xdr:rowOff>
    </xdr:from>
    <xdr:to>
      <xdr:col>19</xdr:col>
      <xdr:colOff>177800</xdr:colOff>
      <xdr:row>53</xdr:row>
      <xdr:rowOff>52626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022776"/>
          <a:ext cx="8890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107376</xdr:rowOff>
    </xdr:from>
    <xdr:to>
      <xdr:col>15</xdr:col>
      <xdr:colOff>50800</xdr:colOff>
      <xdr:row>53</xdr:row>
      <xdr:rowOff>119766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022776"/>
          <a:ext cx="889000" cy="1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119766</xdr:rowOff>
    </xdr:from>
    <xdr:to>
      <xdr:col>10</xdr:col>
      <xdr:colOff>114300</xdr:colOff>
      <xdr:row>53</xdr:row>
      <xdr:rowOff>127127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20661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100947</xdr:rowOff>
    </xdr:from>
    <xdr:to>
      <xdr:col>10</xdr:col>
      <xdr:colOff>165100</xdr:colOff>
      <xdr:row>54</xdr:row>
      <xdr:rowOff>31097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22224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56621</xdr:rowOff>
    </xdr:from>
    <xdr:to>
      <xdr:col>6</xdr:col>
      <xdr:colOff>38100</xdr:colOff>
      <xdr:row>54</xdr:row>
      <xdr:rowOff>158221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3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149348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58199</xdr:rowOff>
    </xdr:from>
    <xdr:to>
      <xdr:col>24</xdr:col>
      <xdr:colOff>114300</xdr:colOff>
      <xdr:row>53</xdr:row>
      <xdr:rowOff>159799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81076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1826</xdr:rowOff>
    </xdr:from>
    <xdr:to>
      <xdr:col>20</xdr:col>
      <xdr:colOff>38100</xdr:colOff>
      <xdr:row>53</xdr:row>
      <xdr:rowOff>103426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0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119953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56576</xdr:rowOff>
    </xdr:from>
    <xdr:to>
      <xdr:col>15</xdr:col>
      <xdr:colOff>101600</xdr:colOff>
      <xdr:row>52</xdr:row>
      <xdr:rowOff>158176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9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3253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7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68966</xdr:rowOff>
    </xdr:from>
    <xdr:to>
      <xdr:col>10</xdr:col>
      <xdr:colOff>165100</xdr:colOff>
      <xdr:row>53</xdr:row>
      <xdr:rowOff>170566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1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15643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76327</xdr:rowOff>
    </xdr:from>
    <xdr:to>
      <xdr:col>6</xdr:col>
      <xdr:colOff>38100</xdr:colOff>
      <xdr:row>54</xdr:row>
      <xdr:rowOff>6477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23004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9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44008</xdr:rowOff>
    </xdr:from>
    <xdr:to>
      <xdr:col>24</xdr:col>
      <xdr:colOff>63500</xdr:colOff>
      <xdr:row>76</xdr:row>
      <xdr:rowOff>143814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902758"/>
          <a:ext cx="838200" cy="27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44008</xdr:rowOff>
    </xdr:from>
    <xdr:to>
      <xdr:col>19</xdr:col>
      <xdr:colOff>177800</xdr:colOff>
      <xdr:row>76</xdr:row>
      <xdr:rowOff>135722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02758"/>
          <a:ext cx="889000" cy="2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135722</xdr:rowOff>
    </xdr:from>
    <xdr:to>
      <xdr:col>15</xdr:col>
      <xdr:colOff>50800</xdr:colOff>
      <xdr:row>76</xdr:row>
      <xdr:rowOff>143952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659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143952</xdr:rowOff>
    </xdr:from>
    <xdr:to>
      <xdr:col>10</xdr:col>
      <xdr:colOff>114300</xdr:colOff>
      <xdr:row>77</xdr:row>
      <xdr:rowOff>3226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74152"/>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85471</xdr:rowOff>
    </xdr:from>
    <xdr:to>
      <xdr:col>10</xdr:col>
      <xdr:colOff>165100</xdr:colOff>
      <xdr:row>78</xdr:row>
      <xdr:rowOff>15621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94889</xdr:rowOff>
    </xdr:from>
    <xdr:to>
      <xdr:col>6</xdr:col>
      <xdr:colOff>38100</xdr:colOff>
      <xdr:row>78</xdr:row>
      <xdr:rowOff>25039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16166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8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93014</xdr:rowOff>
    </xdr:from>
    <xdr:to>
      <xdr:col>24</xdr:col>
      <xdr:colOff>114300</xdr:colOff>
      <xdr:row>77</xdr:row>
      <xdr:rowOff>23164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115891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7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164658</xdr:rowOff>
    </xdr:from>
    <xdr:to>
      <xdr:col>20</xdr:col>
      <xdr:colOff>38100</xdr:colOff>
      <xdr:row>75</xdr:row>
      <xdr:rowOff>94808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5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111335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62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84922</xdr:rowOff>
    </xdr:from>
    <xdr:to>
      <xdr:col>15</xdr:col>
      <xdr:colOff>101600</xdr:colOff>
      <xdr:row>77</xdr:row>
      <xdr:rowOff>15072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31600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89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93152</xdr:rowOff>
    </xdr:from>
    <xdr:to>
      <xdr:col>10</xdr:col>
      <xdr:colOff>165100</xdr:colOff>
      <xdr:row>77</xdr:row>
      <xdr:rowOff>23302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2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39829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89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123876</xdr:rowOff>
    </xdr:from>
    <xdr:to>
      <xdr:col>6</xdr:col>
      <xdr:colOff>38100</xdr:colOff>
      <xdr:row>77</xdr:row>
      <xdr:rowOff>54026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70553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92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108031</xdr:rowOff>
    </xdr:from>
    <xdr:to>
      <xdr:col>24</xdr:col>
      <xdr:colOff>63500</xdr:colOff>
      <xdr:row>97</xdr:row>
      <xdr:rowOff>129778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738681"/>
          <a:ext cx="838200" cy="2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108031</xdr:rowOff>
    </xdr:from>
    <xdr:to>
      <xdr:col>19</xdr:col>
      <xdr:colOff>177800</xdr:colOff>
      <xdr:row>97</xdr:row>
      <xdr:rowOff>123272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3868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123272</xdr:rowOff>
    </xdr:from>
    <xdr:to>
      <xdr:col>15</xdr:col>
      <xdr:colOff>50800</xdr:colOff>
      <xdr:row>97</xdr:row>
      <xdr:rowOff>158826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53922"/>
          <a:ext cx="889000" cy="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158826</xdr:rowOff>
    </xdr:from>
    <xdr:to>
      <xdr:col>10</xdr:col>
      <xdr:colOff>114300</xdr:colOff>
      <xdr:row>98</xdr:row>
      <xdr:rowOff>23191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89476"/>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43210</xdr:rowOff>
    </xdr:from>
    <xdr:to>
      <xdr:col>10</xdr:col>
      <xdr:colOff>165100</xdr:colOff>
      <xdr:row>97</xdr:row>
      <xdr:rowOff>144810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161337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76495</xdr:rowOff>
    </xdr:from>
    <xdr:to>
      <xdr:col>6</xdr:col>
      <xdr:colOff>38100</xdr:colOff>
      <xdr:row>98</xdr:row>
      <xdr:rowOff>6645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0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23172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78978</xdr:rowOff>
    </xdr:from>
    <xdr:to>
      <xdr:col>24</xdr:col>
      <xdr:colOff>114300</xdr:colOff>
      <xdr:row>98</xdr:row>
      <xdr:rowOff>9128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57405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57231</xdr:rowOff>
    </xdr:from>
    <xdr:to>
      <xdr:col>20</xdr:col>
      <xdr:colOff>38100</xdr:colOff>
      <xdr:row>97</xdr:row>
      <xdr:rowOff>158831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149958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8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72472</xdr:rowOff>
    </xdr:from>
    <xdr:to>
      <xdr:col>15</xdr:col>
      <xdr:colOff>101600</xdr:colOff>
      <xdr:row>98</xdr:row>
      <xdr:rowOff>2622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165199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108026</xdr:rowOff>
    </xdr:from>
    <xdr:to>
      <xdr:col>10</xdr:col>
      <xdr:colOff>165100</xdr:colOff>
      <xdr:row>98</xdr:row>
      <xdr:rowOff>38176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3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29303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3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143841</xdr:rowOff>
    </xdr:from>
    <xdr:to>
      <xdr:col>6</xdr:col>
      <xdr:colOff>38100</xdr:colOff>
      <xdr:row>98</xdr:row>
      <xdr:rowOff>73991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65118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42974</xdr:rowOff>
    </xdr:from>
    <xdr:to>
      <xdr:col>55</xdr:col>
      <xdr:colOff>0</xdr:colOff>
      <xdr:row>35</xdr:row>
      <xdr:rowOff>50132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043724"/>
          <a:ext cx="8382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42974</xdr:rowOff>
    </xdr:from>
    <xdr:to>
      <xdr:col>50</xdr:col>
      <xdr:colOff>114300</xdr:colOff>
      <xdr:row>35</xdr:row>
      <xdr:rowOff>143572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043724"/>
          <a:ext cx="889000" cy="10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103596</xdr:rowOff>
    </xdr:from>
    <xdr:to>
      <xdr:col>45</xdr:col>
      <xdr:colOff>177800</xdr:colOff>
      <xdr:row>35</xdr:row>
      <xdr:rowOff>143572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04346"/>
          <a:ext cx="889000" cy="3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103596</xdr:rowOff>
    </xdr:from>
    <xdr:to>
      <xdr:col>41</xdr:col>
      <xdr:colOff>50800</xdr:colOff>
      <xdr:row>36</xdr:row>
      <xdr:rowOff>40073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04346"/>
          <a:ext cx="889000" cy="10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148093</xdr:rowOff>
    </xdr:from>
    <xdr:to>
      <xdr:col>41</xdr:col>
      <xdr:colOff>101600</xdr:colOff>
      <xdr:row>36</xdr:row>
      <xdr:rowOff>78243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69370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156394</xdr:rowOff>
    </xdr:from>
    <xdr:to>
      <xdr:col>36</xdr:col>
      <xdr:colOff>165100</xdr:colOff>
      <xdr:row>36</xdr:row>
      <xdr:rowOff>86544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5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103071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170782</xdr:rowOff>
    </xdr:from>
    <xdr:to>
      <xdr:col>55</xdr:col>
      <xdr:colOff>50800</xdr:colOff>
      <xdr:row>35</xdr:row>
      <xdr:rowOff>100932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22209</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163624</xdr:rowOff>
    </xdr:from>
    <xdr:to>
      <xdr:col>50</xdr:col>
      <xdr:colOff>165100</xdr:colOff>
      <xdr:row>35</xdr:row>
      <xdr:rowOff>93774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9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110301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7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92772</xdr:rowOff>
    </xdr:from>
    <xdr:to>
      <xdr:col>46</xdr:col>
      <xdr:colOff>38100</xdr:colOff>
      <xdr:row>36</xdr:row>
      <xdr:rowOff>22922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39449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8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52796</xdr:rowOff>
    </xdr:from>
    <xdr:to>
      <xdr:col>41</xdr:col>
      <xdr:colOff>101600</xdr:colOff>
      <xdr:row>35</xdr:row>
      <xdr:rowOff>154396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170923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8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160723</xdr:rowOff>
    </xdr:from>
    <xdr:to>
      <xdr:col>36</xdr:col>
      <xdr:colOff>165100</xdr:colOff>
      <xdr:row>36</xdr:row>
      <xdr:rowOff>90873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82000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2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16265</xdr:rowOff>
    </xdr:from>
    <xdr:to>
      <xdr:col>55</xdr:col>
      <xdr:colOff>0</xdr:colOff>
      <xdr:row>57</xdr:row>
      <xdr:rowOff>65524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88915"/>
          <a:ext cx="838200" cy="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66497</xdr:rowOff>
    </xdr:from>
    <xdr:to>
      <xdr:col>50</xdr:col>
      <xdr:colOff>114300</xdr:colOff>
      <xdr:row>57</xdr:row>
      <xdr:rowOff>65524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67697"/>
          <a:ext cx="889000" cy="17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66497</xdr:rowOff>
    </xdr:from>
    <xdr:to>
      <xdr:col>45</xdr:col>
      <xdr:colOff>177800</xdr:colOff>
      <xdr:row>56</xdr:row>
      <xdr:rowOff>170223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67697"/>
          <a:ext cx="889000" cy="10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66342</xdr:rowOff>
    </xdr:from>
    <xdr:to>
      <xdr:col>41</xdr:col>
      <xdr:colOff>50800</xdr:colOff>
      <xdr:row>56</xdr:row>
      <xdr:rowOff>170223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67542"/>
          <a:ext cx="889000" cy="10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12424</xdr:rowOff>
    </xdr:from>
    <xdr:to>
      <xdr:col>41</xdr:col>
      <xdr:colOff>101600</xdr:colOff>
      <xdr:row>57</xdr:row>
      <xdr:rowOff>114024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105151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166880</xdr:rowOff>
    </xdr:from>
    <xdr:to>
      <xdr:col>36</xdr:col>
      <xdr:colOff>165100</xdr:colOff>
      <xdr:row>57</xdr:row>
      <xdr:rowOff>97030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6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88157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86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136915</xdr:rowOff>
    </xdr:from>
    <xdr:to>
      <xdr:col>55</xdr:col>
      <xdr:colOff>50800</xdr:colOff>
      <xdr:row>57</xdr:row>
      <xdr:rowOff>67065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159792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14724</xdr:rowOff>
    </xdr:from>
    <xdr:to>
      <xdr:col>50</xdr:col>
      <xdr:colOff>165100</xdr:colOff>
      <xdr:row>57</xdr:row>
      <xdr:rowOff>116324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132851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15697</xdr:rowOff>
    </xdr:from>
    <xdr:to>
      <xdr:col>46</xdr:col>
      <xdr:colOff>38100</xdr:colOff>
      <xdr:row>56</xdr:row>
      <xdr:rowOff>117297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133824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9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119423</xdr:rowOff>
    </xdr:from>
    <xdr:to>
      <xdr:col>41</xdr:col>
      <xdr:colOff>101600</xdr:colOff>
      <xdr:row>57</xdr:row>
      <xdr:rowOff>49573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66100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4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15542</xdr:rowOff>
    </xdr:from>
    <xdr:to>
      <xdr:col>36</xdr:col>
      <xdr:colOff>165100</xdr:colOff>
      <xdr:row>56</xdr:row>
      <xdr:rowOff>117142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1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133669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9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171182</xdr:rowOff>
    </xdr:from>
    <xdr:to>
      <xdr:col>55</xdr:col>
      <xdr:colOff>0</xdr:colOff>
      <xdr:row>79</xdr:row>
      <xdr:rowOff>41500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44282"/>
          <a:ext cx="8382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157128</xdr:rowOff>
    </xdr:from>
    <xdr:to>
      <xdr:col>50</xdr:col>
      <xdr:colOff>114300</xdr:colOff>
      <xdr:row>78</xdr:row>
      <xdr:rowOff>171182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30228"/>
          <a:ext cx="889000" cy="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83051</xdr:rowOff>
    </xdr:from>
    <xdr:to>
      <xdr:col>45</xdr:col>
      <xdr:colOff>177800</xdr:colOff>
      <xdr:row>78</xdr:row>
      <xdr:rowOff>157128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13251"/>
          <a:ext cx="889000" cy="4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83051</xdr:rowOff>
    </xdr:from>
    <xdr:to>
      <xdr:col>41</xdr:col>
      <xdr:colOff>50800</xdr:colOff>
      <xdr:row>76</xdr:row>
      <xdr:rowOff>114140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13251"/>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161779</xdr:rowOff>
    </xdr:from>
    <xdr:to>
      <xdr:col>41</xdr:col>
      <xdr:colOff>101600</xdr:colOff>
      <xdr:row>78</xdr:row>
      <xdr:rowOff>91929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83056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164861</xdr:rowOff>
    </xdr:from>
    <xdr:to>
      <xdr:col>36</xdr:col>
      <xdr:colOff>165100</xdr:colOff>
      <xdr:row>78</xdr:row>
      <xdr:rowOff>95011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6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86138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162150</xdr:rowOff>
    </xdr:from>
    <xdr:to>
      <xdr:col>55</xdr:col>
      <xdr:colOff>50800</xdr:colOff>
      <xdr:row>79</xdr:row>
      <xdr:rowOff>92300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77077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120382</xdr:rowOff>
    </xdr:from>
    <xdr:to>
      <xdr:col>50</xdr:col>
      <xdr:colOff>165100</xdr:colOff>
      <xdr:row>79</xdr:row>
      <xdr:rowOff>50532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41659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8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106328</xdr:rowOff>
    </xdr:from>
    <xdr:to>
      <xdr:col>46</xdr:col>
      <xdr:colOff>38100</xdr:colOff>
      <xdr:row>79</xdr:row>
      <xdr:rowOff>36478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27605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7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32251</xdr:rowOff>
    </xdr:from>
    <xdr:to>
      <xdr:col>41</xdr:col>
      <xdr:colOff>101600</xdr:colOff>
      <xdr:row>76</xdr:row>
      <xdr:rowOff>133851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150378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63340</xdr:rowOff>
    </xdr:from>
    <xdr:to>
      <xdr:col>36</xdr:col>
      <xdr:colOff>165100</xdr:colOff>
      <xdr:row>76</xdr:row>
      <xdr:rowOff>164940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10017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52178</xdr:rowOff>
    </xdr:from>
    <xdr:to>
      <xdr:col>55</xdr:col>
      <xdr:colOff>0</xdr:colOff>
      <xdr:row>96</xdr:row>
      <xdr:rowOff>76231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339928"/>
          <a:ext cx="838200" cy="19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74304</xdr:rowOff>
    </xdr:from>
    <xdr:to>
      <xdr:col>50</xdr:col>
      <xdr:colOff>114300</xdr:colOff>
      <xdr:row>96</xdr:row>
      <xdr:rowOff>76231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847704"/>
          <a:ext cx="889000" cy="68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74304</xdr:rowOff>
    </xdr:from>
    <xdr:to>
      <xdr:col>45</xdr:col>
      <xdr:colOff>177800</xdr:colOff>
      <xdr:row>98</xdr:row>
      <xdr:rowOff>124727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847704"/>
          <a:ext cx="889000" cy="107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162201</xdr:rowOff>
    </xdr:from>
    <xdr:to>
      <xdr:col>41</xdr:col>
      <xdr:colOff>50800</xdr:colOff>
      <xdr:row>98</xdr:row>
      <xdr:rowOff>124727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449951"/>
          <a:ext cx="889000" cy="4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1378</xdr:rowOff>
    </xdr:from>
    <xdr:to>
      <xdr:col>55</xdr:col>
      <xdr:colOff>50800</xdr:colOff>
      <xdr:row>95</xdr:row>
      <xdr:rowOff>102978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24255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4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25431</xdr:rowOff>
    </xdr:from>
    <xdr:to>
      <xdr:col>50</xdr:col>
      <xdr:colOff>165100</xdr:colOff>
      <xdr:row>96</xdr:row>
      <xdr:rowOff>127031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143558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23504</xdr:rowOff>
    </xdr:from>
    <xdr:to>
      <xdr:col>46</xdr:col>
      <xdr:colOff>38100</xdr:colOff>
      <xdr:row>92</xdr:row>
      <xdr:rowOff>125104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7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141631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5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73927</xdr:rowOff>
    </xdr:from>
    <xdr:to>
      <xdr:col>41</xdr:col>
      <xdr:colOff>101600</xdr:colOff>
      <xdr:row>99</xdr:row>
      <xdr:rowOff>4077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166654</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111401</xdr:rowOff>
    </xdr:from>
    <xdr:to>
      <xdr:col>36</xdr:col>
      <xdr:colOff>165100</xdr:colOff>
      <xdr:row>96</xdr:row>
      <xdr:rowOff>41551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58078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7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27267</xdr:rowOff>
    </xdr:from>
    <xdr:to>
      <xdr:col>85</xdr:col>
      <xdr:colOff>127000</xdr:colOff>
      <xdr:row>39</xdr:row>
      <xdr:rowOff>33058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381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33058</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19608"/>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41135</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768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37020</xdr:rowOff>
    </xdr:from>
    <xdr:to>
      <xdr:col>71</xdr:col>
      <xdr:colOff>177800</xdr:colOff>
      <xdr:row>39</xdr:row>
      <xdr:rowOff>41135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357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110122</xdr:rowOff>
    </xdr:from>
    <xdr:to>
      <xdr:col>72</xdr:col>
      <xdr:colOff>38100</xdr:colOff>
      <xdr:row>39</xdr:row>
      <xdr:rowOff>40272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56799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157137</xdr:rowOff>
    </xdr:from>
    <xdr:to>
      <xdr:col>67</xdr:col>
      <xdr:colOff>101600</xdr:colOff>
      <xdr:row>39</xdr:row>
      <xdr:rowOff>87287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103814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147917</xdr:rowOff>
    </xdr:from>
    <xdr:to>
      <xdr:col>85</xdr:col>
      <xdr:colOff>177800</xdr:colOff>
      <xdr:row>39</xdr:row>
      <xdr:rowOff>78067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153708</xdr:rowOff>
    </xdr:from>
    <xdr:to>
      <xdr:col>81</xdr:col>
      <xdr:colOff>101600</xdr:colOff>
      <xdr:row>39</xdr:row>
      <xdr:rowOff>83858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74985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161785</xdr:rowOff>
    </xdr:from>
    <xdr:to>
      <xdr:col>72</xdr:col>
      <xdr:colOff>38100</xdr:colOff>
      <xdr:row>39</xdr:row>
      <xdr:rowOff>91935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83062</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69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157670</xdr:rowOff>
    </xdr:from>
    <xdr:to>
      <xdr:col>67</xdr:col>
      <xdr:colOff>101600</xdr:colOff>
      <xdr:row>39</xdr:row>
      <xdr:rowOff>87820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78947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65505</xdr:rowOff>
    </xdr:from>
    <xdr:to>
      <xdr:col>85</xdr:col>
      <xdr:colOff>127000</xdr:colOff>
      <xdr:row>74</xdr:row>
      <xdr:rowOff>134085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75280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48217</xdr:rowOff>
    </xdr:from>
    <xdr:to>
      <xdr:col>81</xdr:col>
      <xdr:colOff>50800</xdr:colOff>
      <xdr:row>74</xdr:row>
      <xdr:rowOff>65505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735517"/>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48217</xdr:rowOff>
    </xdr:from>
    <xdr:to>
      <xdr:col>76</xdr:col>
      <xdr:colOff>114300</xdr:colOff>
      <xdr:row>74</xdr:row>
      <xdr:rowOff>87150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35517"/>
          <a:ext cx="889000" cy="3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87150</xdr:rowOff>
    </xdr:from>
    <xdr:to>
      <xdr:col>71</xdr:col>
      <xdr:colOff>177800</xdr:colOff>
      <xdr:row>74</xdr:row>
      <xdr:rowOff>136471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774450"/>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15591</xdr:rowOff>
    </xdr:from>
    <xdr:to>
      <xdr:col>72</xdr:col>
      <xdr:colOff>38100</xdr:colOff>
      <xdr:row>76</xdr:row>
      <xdr:rowOff>117191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108318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161367</xdr:rowOff>
    </xdr:from>
    <xdr:to>
      <xdr:col>67</xdr:col>
      <xdr:colOff>101600</xdr:colOff>
      <xdr:row>76</xdr:row>
      <xdr:rowOff>91517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83285</xdr:rowOff>
    </xdr:from>
    <xdr:to>
      <xdr:col>85</xdr:col>
      <xdr:colOff>177800</xdr:colOff>
      <xdr:row>75</xdr:row>
      <xdr:rowOff>13435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106162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14705</xdr:rowOff>
    </xdr:from>
    <xdr:to>
      <xdr:col>81</xdr:col>
      <xdr:colOff>101600</xdr:colOff>
      <xdr:row>74</xdr:row>
      <xdr:rowOff>116305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132832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4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168867</xdr:rowOff>
    </xdr:from>
    <xdr:to>
      <xdr:col>76</xdr:col>
      <xdr:colOff>165100</xdr:colOff>
      <xdr:row>74</xdr:row>
      <xdr:rowOff>99017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6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115544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45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36350</xdr:rowOff>
    </xdr:from>
    <xdr:to>
      <xdr:col>72</xdr:col>
      <xdr:colOff>38100</xdr:colOff>
      <xdr:row>74</xdr:row>
      <xdr:rowOff>137950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154477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49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85671</xdr:rowOff>
    </xdr:from>
    <xdr:to>
      <xdr:col>67</xdr:col>
      <xdr:colOff>101600</xdr:colOff>
      <xdr:row>75</xdr:row>
      <xdr:rowOff>15821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32348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4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101715</xdr:rowOff>
    </xdr:from>
    <xdr:to>
      <xdr:col>85</xdr:col>
      <xdr:colOff>127000</xdr:colOff>
      <xdr:row>99</xdr:row>
      <xdr:rowOff>1015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732365"/>
          <a:ext cx="838200" cy="2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122670</xdr:rowOff>
    </xdr:from>
    <xdr:to>
      <xdr:col>81</xdr:col>
      <xdr:colOff>50800</xdr:colOff>
      <xdr:row>99</xdr:row>
      <xdr:rowOff>1015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753320"/>
          <a:ext cx="889000" cy="2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109506</xdr:rowOff>
    </xdr:from>
    <xdr:to>
      <xdr:col>76</xdr:col>
      <xdr:colOff>114300</xdr:colOff>
      <xdr:row>97</xdr:row>
      <xdr:rowOff>122670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40156"/>
          <a:ext cx="8890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109506</xdr:rowOff>
    </xdr:from>
    <xdr:to>
      <xdr:col>71</xdr:col>
      <xdr:colOff>177800</xdr:colOff>
      <xdr:row>97</xdr:row>
      <xdr:rowOff>111297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4015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86919</xdr:rowOff>
    </xdr:from>
    <xdr:to>
      <xdr:col>72</xdr:col>
      <xdr:colOff>38100</xdr:colOff>
      <xdr:row>98</xdr:row>
      <xdr:rowOff>17069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1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144087</xdr:rowOff>
    </xdr:from>
    <xdr:to>
      <xdr:col>67</xdr:col>
      <xdr:colOff>101600</xdr:colOff>
      <xdr:row>98</xdr:row>
      <xdr:rowOff>74237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65364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50915</xdr:rowOff>
    </xdr:from>
    <xdr:to>
      <xdr:col>85</xdr:col>
      <xdr:colOff>177800</xdr:colOff>
      <xdr:row>97</xdr:row>
      <xdr:rowOff>152515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73792</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121665</xdr:rowOff>
    </xdr:from>
    <xdr:to>
      <xdr:col>81</xdr:col>
      <xdr:colOff>101600</xdr:colOff>
      <xdr:row>99</xdr:row>
      <xdr:rowOff>51815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42942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1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71870</xdr:rowOff>
    </xdr:from>
    <xdr:to>
      <xdr:col>76</xdr:col>
      <xdr:colOff>165100</xdr:colOff>
      <xdr:row>98</xdr:row>
      <xdr:rowOff>2020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18547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4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58706</xdr:rowOff>
    </xdr:from>
    <xdr:to>
      <xdr:col>72</xdr:col>
      <xdr:colOff>38100</xdr:colOff>
      <xdr:row>97</xdr:row>
      <xdr:rowOff>160306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5383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4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60497</xdr:rowOff>
    </xdr:from>
    <xdr:to>
      <xdr:col>67</xdr:col>
      <xdr:colOff>101600</xdr:colOff>
      <xdr:row>97</xdr:row>
      <xdr:rowOff>162097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7174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4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94416</xdr:rowOff>
    </xdr:from>
    <xdr:to>
      <xdr:col>116</xdr:col>
      <xdr:colOff>63500</xdr:colOff>
      <xdr:row>34</xdr:row>
      <xdr:rowOff>160492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5923716"/>
          <a:ext cx="838200" cy="6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160492</xdr:rowOff>
    </xdr:from>
    <xdr:to>
      <xdr:col>111</xdr:col>
      <xdr:colOff>177800</xdr:colOff>
      <xdr:row>35</xdr:row>
      <xdr:rowOff>64044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5989792"/>
          <a:ext cx="889000" cy="7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1343</xdr:rowOff>
    </xdr:from>
    <xdr:to>
      <xdr:col>107</xdr:col>
      <xdr:colOff>50800</xdr:colOff>
      <xdr:row>35</xdr:row>
      <xdr:rowOff>64044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002093"/>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1343</xdr:rowOff>
    </xdr:from>
    <xdr:to>
      <xdr:col>102</xdr:col>
      <xdr:colOff>114300</xdr:colOff>
      <xdr:row>35</xdr:row>
      <xdr:rowOff>19957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002093"/>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13136</xdr:rowOff>
    </xdr:from>
    <xdr:to>
      <xdr:col>102</xdr:col>
      <xdr:colOff>165100</xdr:colOff>
      <xdr:row>38</xdr:row>
      <xdr:rowOff>114736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105863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147901</xdr:rowOff>
    </xdr:from>
    <xdr:to>
      <xdr:col>98</xdr:col>
      <xdr:colOff>38100</xdr:colOff>
      <xdr:row>37</xdr:row>
      <xdr:rowOff>78051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2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69178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1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43616</xdr:rowOff>
    </xdr:from>
    <xdr:to>
      <xdr:col>116</xdr:col>
      <xdr:colOff>114300</xdr:colOff>
      <xdr:row>34</xdr:row>
      <xdr:rowOff>145216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8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66493</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72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109692</xdr:rowOff>
    </xdr:from>
    <xdr:to>
      <xdr:col>112</xdr:col>
      <xdr:colOff>38100</xdr:colOff>
      <xdr:row>35</xdr:row>
      <xdr:rowOff>39842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9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56369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71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13244</xdr:rowOff>
    </xdr:from>
    <xdr:to>
      <xdr:col>107</xdr:col>
      <xdr:colOff>101600</xdr:colOff>
      <xdr:row>35</xdr:row>
      <xdr:rowOff>114844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131371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121993</xdr:rowOff>
    </xdr:from>
    <xdr:to>
      <xdr:col>102</xdr:col>
      <xdr:colOff>165100</xdr:colOff>
      <xdr:row>35</xdr:row>
      <xdr:rowOff>52143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595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68670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572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140607</xdr:rowOff>
    </xdr:from>
    <xdr:to>
      <xdr:col>98</xdr:col>
      <xdr:colOff>38100</xdr:colOff>
      <xdr:row>35</xdr:row>
      <xdr:rowOff>70757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59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87284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574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68034</xdr:rowOff>
    </xdr:from>
    <xdr:to>
      <xdr:col>116</xdr:col>
      <xdr:colOff>63500</xdr:colOff>
      <xdr:row>57</xdr:row>
      <xdr:rowOff>116840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840684"/>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163017</xdr:rowOff>
    </xdr:from>
    <xdr:to>
      <xdr:col>111</xdr:col>
      <xdr:colOff>177800</xdr:colOff>
      <xdr:row>57</xdr:row>
      <xdr:rowOff>68034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76421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157797</xdr:rowOff>
    </xdr:from>
    <xdr:to>
      <xdr:col>107</xdr:col>
      <xdr:colOff>50800</xdr:colOff>
      <xdr:row>56</xdr:row>
      <xdr:rowOff>163017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758997"/>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132118</xdr:rowOff>
    </xdr:from>
    <xdr:to>
      <xdr:col>102</xdr:col>
      <xdr:colOff>114300</xdr:colOff>
      <xdr:row>56</xdr:row>
      <xdr:rowOff>157797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733318"/>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50639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8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66040</xdr:rowOff>
    </xdr:from>
    <xdr:to>
      <xdr:col>116</xdr:col>
      <xdr:colOff>114300</xdr:colOff>
      <xdr:row>57</xdr:row>
      <xdr:rowOff>167640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88917</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69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17234</xdr:rowOff>
    </xdr:from>
    <xdr:to>
      <xdr:col>112</xdr:col>
      <xdr:colOff>38100</xdr:colOff>
      <xdr:row>57</xdr:row>
      <xdr:rowOff>118834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7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135361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56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112217</xdr:rowOff>
    </xdr:from>
    <xdr:to>
      <xdr:col>107</xdr:col>
      <xdr:colOff>101600</xdr:colOff>
      <xdr:row>57</xdr:row>
      <xdr:rowOff>42367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58894</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106997</xdr:rowOff>
    </xdr:from>
    <xdr:to>
      <xdr:col>102</xdr:col>
      <xdr:colOff>165100</xdr:colOff>
      <xdr:row>57</xdr:row>
      <xdr:rowOff>37147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7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53674</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4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81318</xdr:rowOff>
    </xdr:from>
    <xdr:to>
      <xdr:col>98</xdr:col>
      <xdr:colOff>38100</xdr:colOff>
      <xdr:row>57</xdr:row>
      <xdr:rowOff>11468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6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27995</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4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42683</xdr:rowOff>
    </xdr:from>
    <xdr:to>
      <xdr:col>116</xdr:col>
      <xdr:colOff>63500</xdr:colOff>
      <xdr:row>77</xdr:row>
      <xdr:rowOff>43025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44333"/>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42683</xdr:rowOff>
    </xdr:from>
    <xdr:to>
      <xdr:col>111</xdr:col>
      <xdr:colOff>177800</xdr:colOff>
      <xdr:row>77</xdr:row>
      <xdr:rowOff>70914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44333"/>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55987</xdr:rowOff>
    </xdr:from>
    <xdr:to>
      <xdr:col>107</xdr:col>
      <xdr:colOff>50800</xdr:colOff>
      <xdr:row>77</xdr:row>
      <xdr:rowOff>70914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57637"/>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55987</xdr:rowOff>
    </xdr:from>
    <xdr:to>
      <xdr:col>102</xdr:col>
      <xdr:colOff>114300</xdr:colOff>
      <xdr:row>77</xdr:row>
      <xdr:rowOff>91945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57637"/>
          <a:ext cx="889000" cy="3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106983</xdr:rowOff>
    </xdr:from>
    <xdr:to>
      <xdr:col>102</xdr:col>
      <xdr:colOff>165100</xdr:colOff>
      <xdr:row>76</xdr:row>
      <xdr:rowOff>37133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53660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46472</xdr:rowOff>
    </xdr:from>
    <xdr:to>
      <xdr:col>98</xdr:col>
      <xdr:colOff>38100</xdr:colOff>
      <xdr:row>75</xdr:row>
      <xdr:rowOff>148072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164599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163675</xdr:rowOff>
    </xdr:from>
    <xdr:to>
      <xdr:col>116</xdr:col>
      <xdr:colOff>114300</xdr:colOff>
      <xdr:row>77</xdr:row>
      <xdr:rowOff>93825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142102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7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163333</xdr:rowOff>
    </xdr:from>
    <xdr:to>
      <xdr:col>112</xdr:col>
      <xdr:colOff>38100</xdr:colOff>
      <xdr:row>77</xdr:row>
      <xdr:rowOff>93483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84610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20114</xdr:rowOff>
    </xdr:from>
    <xdr:to>
      <xdr:col>107</xdr:col>
      <xdr:colOff>101600</xdr:colOff>
      <xdr:row>77</xdr:row>
      <xdr:rowOff>121714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112841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1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5187</xdr:rowOff>
    </xdr:from>
    <xdr:to>
      <xdr:col>102</xdr:col>
      <xdr:colOff>165100</xdr:colOff>
      <xdr:row>77</xdr:row>
      <xdr:rowOff>106787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97914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41145</xdr:rowOff>
    </xdr:from>
    <xdr:to>
      <xdr:col>98</xdr:col>
      <xdr:colOff>38100</xdr:colOff>
      <xdr:row>77</xdr:row>
      <xdr:rowOff>142745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133872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436,229</a:t>
          </a:r>
          <a:r>
            <a:rPr kumimoji="1" lang="ja-JP" altLang="en-US" sz="1200">
              <a:latin typeface="ＭＳ Ｐゴシック" panose="020B0600070205080204" pitchFamily="50" charset="-128"/>
              <a:ea typeface="ＭＳ Ｐゴシック" panose="020B0600070205080204" pitchFamily="50" charset="-128"/>
            </a:rPr>
            <a:t>円となっている。主な構成項目の一つである人件費は、住民一人当たり</a:t>
          </a:r>
          <a:r>
            <a:rPr kumimoji="1" lang="en-US" altLang="ja-JP" sz="1200">
              <a:latin typeface="ＭＳ Ｐゴシック" panose="020B0600070205080204" pitchFamily="50" charset="-128"/>
              <a:ea typeface="ＭＳ Ｐゴシック" panose="020B0600070205080204" pitchFamily="50" charset="-128"/>
            </a:rPr>
            <a:t>53,087</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年度から逓減している。定員適正化計画や行財政改革の推進など、これまでの取組の成果が表れていると言える。</a:t>
          </a:r>
        </a:p>
        <a:p>
          <a:r>
            <a:rPr kumimoji="1" lang="ja-JP" altLang="en-US" sz="1200">
              <a:latin typeface="ＭＳ Ｐゴシック" panose="020B0600070205080204" pitchFamily="50" charset="-128"/>
              <a:ea typeface="ＭＳ Ｐゴシック" panose="020B0600070205080204" pitchFamily="50" charset="-128"/>
            </a:rPr>
            <a:t>扶助費は住民一人当たり</a:t>
          </a:r>
          <a:r>
            <a:rPr kumimoji="1" lang="en-US" altLang="ja-JP" sz="1200">
              <a:latin typeface="ＭＳ Ｐゴシック" panose="020B0600070205080204" pitchFamily="50" charset="-128"/>
              <a:ea typeface="ＭＳ Ｐゴシック" panose="020B0600070205080204" pitchFamily="50" charset="-128"/>
            </a:rPr>
            <a:t>71,901</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前年度からは、臨時福祉給付金の終了等により減少となっているが、一方で生活保護費や自立支援給付費等の障がい者福祉、高齢者福祉に係る経費の増による影響が大きく</a:t>
          </a:r>
          <a:r>
            <a:rPr kumimoji="1" lang="ja-JP" altLang="en-US" sz="1200" b="0">
              <a:latin typeface="ＭＳ Ｐゴシック" panose="020B0600070205080204" pitchFamily="50" charset="-128"/>
              <a:ea typeface="ＭＳ Ｐゴシック" panose="020B0600070205080204" pitchFamily="50" charset="-128"/>
            </a:rPr>
            <a:t>、今後も社会保障関係費の増加が見込まれる。</a:t>
          </a:r>
        </a:p>
        <a:p>
          <a:r>
            <a:rPr kumimoji="1" lang="ja-JP" altLang="en-US" sz="1200" b="0">
              <a:latin typeface="ＭＳ Ｐゴシック" panose="020B0600070205080204" pitchFamily="50" charset="-128"/>
              <a:ea typeface="ＭＳ Ｐゴシック" panose="020B0600070205080204" pitchFamily="50" charset="-128"/>
            </a:rPr>
            <a:t>物件費は住民一人当た</a:t>
          </a:r>
          <a:r>
            <a:rPr kumimoji="1" lang="en-US" altLang="ja-JP" sz="1200" b="0">
              <a:latin typeface="ＭＳ Ｐゴシック" panose="020B0600070205080204" pitchFamily="50" charset="-128"/>
              <a:ea typeface="ＭＳ Ｐゴシック" panose="020B0600070205080204" pitchFamily="50" charset="-128"/>
            </a:rPr>
            <a:t>58,843</a:t>
          </a:r>
          <a:r>
            <a:rPr kumimoji="1" lang="ja-JP" altLang="en-US" sz="1200" b="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類似施設の維持管理費によることが主な要因であり、今後は、公共施設等総合管理計画に基づき、施設の統廃合等により維持管理費を縮減していく。</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64,498</a:t>
          </a:r>
          <a:r>
            <a:rPr kumimoji="1" lang="ja-JP" altLang="en-US" sz="1200">
              <a:latin typeface="ＭＳ Ｐゴシック" panose="020B0600070205080204" pitchFamily="50" charset="-128"/>
              <a:ea typeface="ＭＳ Ｐゴシック" panose="020B0600070205080204" pitchFamily="50" charset="-128"/>
            </a:rPr>
            <a:t>円となっている。これは、小・中学校の整備事業をはじめ、社会福祉施設改修・改築事業の着手及び斎場整備に係る造土地造成等によるものであり、類似団体と比較して一人当たりコストが高い状況となってい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60,393</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非常に高い状況となっている。これは、過去に行った小中学校等公共施設の耐震化といった大型整備事業の影響が大きいが、近年の借入起債のほとんどが合併特例事業債、緊急防災・減災事業債、臨時財政対策債といった交付税措置率の高いものに限られていることから、実質的な財政負担は少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93,084
90,663
109.43
41,419,068
40,267,414
942,033
24,727,911
60,135,671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xdr:rowOff>
    </xdr:from>
    <xdr:to>
      <xdr:col>24</xdr:col>
      <xdr:colOff>63500</xdr:colOff>
      <xdr:row>36</xdr:row>
      <xdr:rowOff>18542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73825"/>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xdr:rowOff>
    </xdr:from>
    <xdr:to>
      <xdr:col>19</xdr:col>
      <xdr:colOff>177800</xdr:colOff>
      <xdr:row>36</xdr:row>
      <xdr:rowOff>4826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7382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49175</xdr:rowOff>
    </xdr:from>
    <xdr:to>
      <xdr:col>15</xdr:col>
      <xdr:colOff>50800</xdr:colOff>
      <xdr:row>36</xdr:row>
      <xdr:rowOff>4826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9925"/>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49175</xdr:rowOff>
    </xdr:from>
    <xdr:to>
      <xdr:col>10</xdr:col>
      <xdr:colOff>114300</xdr:colOff>
      <xdr:row>35</xdr:row>
      <xdr:rowOff>131928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49925"/>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96672</xdr:rowOff>
    </xdr:from>
    <xdr:to>
      <xdr:col>6</xdr:col>
      <xdr:colOff>38100</xdr:colOff>
      <xdr:row>35</xdr:row>
      <xdr:rowOff>26822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2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43349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139192</xdr:rowOff>
    </xdr:from>
    <xdr:to>
      <xdr:col>24</xdr:col>
      <xdr:colOff>114300</xdr:colOff>
      <xdr:row>36</xdr:row>
      <xdr:rowOff>69342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117619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122275</xdr:rowOff>
    </xdr:from>
    <xdr:to>
      <xdr:col>20</xdr:col>
      <xdr:colOff>38100</xdr:colOff>
      <xdr:row>36</xdr:row>
      <xdr:rowOff>52425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43552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125476</xdr:rowOff>
    </xdr:from>
    <xdr:to>
      <xdr:col>15</xdr:col>
      <xdr:colOff>101600</xdr:colOff>
      <xdr:row>36</xdr:row>
      <xdr:rowOff>55626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46753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169825</xdr:rowOff>
    </xdr:from>
    <xdr:to>
      <xdr:col>10</xdr:col>
      <xdr:colOff>165100</xdr:colOff>
      <xdr:row>35</xdr:row>
      <xdr:rowOff>99975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91102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81128</xdr:rowOff>
    </xdr:from>
    <xdr:to>
      <xdr:col>6</xdr:col>
      <xdr:colOff>38100</xdr:colOff>
      <xdr:row>36</xdr:row>
      <xdr:rowOff>11278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143325</xdr:rowOff>
    </xdr:from>
    <xdr:to>
      <xdr:col>24</xdr:col>
      <xdr:colOff>63500</xdr:colOff>
      <xdr:row>56</xdr:row>
      <xdr:rowOff>111958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73075"/>
          <a:ext cx="838200" cy="1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59543</xdr:rowOff>
    </xdr:from>
    <xdr:to>
      <xdr:col>19</xdr:col>
      <xdr:colOff>177800</xdr:colOff>
      <xdr:row>56</xdr:row>
      <xdr:rowOff>111958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03493"/>
          <a:ext cx="889000" cy="9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59543</xdr:rowOff>
    </xdr:from>
    <xdr:to>
      <xdr:col>15</xdr:col>
      <xdr:colOff>50800</xdr:colOff>
      <xdr:row>53</xdr:row>
      <xdr:rowOff>120775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03493"/>
          <a:ext cx="889000" cy="40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120775</xdr:rowOff>
    </xdr:from>
    <xdr:to>
      <xdr:col>10</xdr:col>
      <xdr:colOff>114300</xdr:colOff>
      <xdr:row>55</xdr:row>
      <xdr:rowOff>113313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207625"/>
          <a:ext cx="889000" cy="3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3910</xdr:rowOff>
    </xdr:from>
    <xdr:to>
      <xdr:col>10</xdr:col>
      <xdr:colOff>165100</xdr:colOff>
      <xdr:row>56</xdr:row>
      <xdr:rowOff>105510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96637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9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88459</xdr:rowOff>
    </xdr:from>
    <xdr:to>
      <xdr:col>6</xdr:col>
      <xdr:colOff>38100</xdr:colOff>
      <xdr:row>57</xdr:row>
      <xdr:rowOff>18609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92525</xdr:rowOff>
    </xdr:from>
    <xdr:to>
      <xdr:col>24</xdr:col>
      <xdr:colOff>114300</xdr:colOff>
      <xdr:row>56</xdr:row>
      <xdr:rowOff>22675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115402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61158</xdr:rowOff>
    </xdr:from>
    <xdr:to>
      <xdr:col>20</xdr:col>
      <xdr:colOff>38100</xdr:colOff>
      <xdr:row>56</xdr:row>
      <xdr:rowOff>162758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7835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8743</xdr:rowOff>
    </xdr:from>
    <xdr:to>
      <xdr:col>15</xdr:col>
      <xdr:colOff>101600</xdr:colOff>
      <xdr:row>51</xdr:row>
      <xdr:rowOff>110343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126870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52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69975</xdr:rowOff>
    </xdr:from>
    <xdr:to>
      <xdr:col>10</xdr:col>
      <xdr:colOff>165100</xdr:colOff>
      <xdr:row>54</xdr:row>
      <xdr:rowOff>125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1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16652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89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62513</xdr:rowOff>
    </xdr:from>
    <xdr:to>
      <xdr:col>6</xdr:col>
      <xdr:colOff>38100</xdr:colOff>
      <xdr:row>55</xdr:row>
      <xdr:rowOff>164113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9190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26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165684</xdr:rowOff>
    </xdr:from>
    <xdr:to>
      <xdr:col>24</xdr:col>
      <xdr:colOff>63500</xdr:colOff>
      <xdr:row>77</xdr:row>
      <xdr:rowOff>24943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95884"/>
          <a:ext cx="8382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162342</xdr:rowOff>
    </xdr:from>
    <xdr:to>
      <xdr:col>19</xdr:col>
      <xdr:colOff>177800</xdr:colOff>
      <xdr:row>77</xdr:row>
      <xdr:rowOff>24943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192542"/>
          <a:ext cx="8890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162342</xdr:rowOff>
    </xdr:from>
    <xdr:to>
      <xdr:col>15</xdr:col>
      <xdr:colOff>50800</xdr:colOff>
      <xdr:row>77</xdr:row>
      <xdr:rowOff>79797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92542"/>
          <a:ext cx="889000" cy="8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46715</xdr:rowOff>
    </xdr:from>
    <xdr:to>
      <xdr:col>10</xdr:col>
      <xdr:colOff>114300</xdr:colOff>
      <xdr:row>77</xdr:row>
      <xdr:rowOff>79797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248365"/>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122406</xdr:rowOff>
    </xdr:from>
    <xdr:to>
      <xdr:col>10</xdr:col>
      <xdr:colOff>165100</xdr:colOff>
      <xdr:row>77</xdr:row>
      <xdr:rowOff>52556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69083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167996</xdr:rowOff>
    </xdr:from>
    <xdr:to>
      <xdr:col>6</xdr:col>
      <xdr:colOff>38100</xdr:colOff>
      <xdr:row>77</xdr:row>
      <xdr:rowOff>98146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89273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9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114884</xdr:rowOff>
    </xdr:from>
    <xdr:to>
      <xdr:col>24</xdr:col>
      <xdr:colOff>114300</xdr:colOff>
      <xdr:row>77</xdr:row>
      <xdr:rowOff>45034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93311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2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145593</xdr:rowOff>
    </xdr:from>
    <xdr:to>
      <xdr:col>20</xdr:col>
      <xdr:colOff>38100</xdr:colOff>
      <xdr:row>77</xdr:row>
      <xdr:rowOff>75743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66870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6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111542</xdr:rowOff>
    </xdr:from>
    <xdr:to>
      <xdr:col>15</xdr:col>
      <xdr:colOff>101600</xdr:colOff>
      <xdr:row>77</xdr:row>
      <xdr:rowOff>41692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32819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3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28997</xdr:rowOff>
    </xdr:from>
    <xdr:to>
      <xdr:col>10</xdr:col>
      <xdr:colOff>165100</xdr:colOff>
      <xdr:row>77</xdr:row>
      <xdr:rowOff>130597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121724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2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167365</xdr:rowOff>
    </xdr:from>
    <xdr:to>
      <xdr:col>6</xdr:col>
      <xdr:colOff>38100</xdr:colOff>
      <xdr:row>77</xdr:row>
      <xdr:rowOff>97515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114042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7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105051</xdr:rowOff>
    </xdr:from>
    <xdr:to>
      <xdr:col>24</xdr:col>
      <xdr:colOff>63500</xdr:colOff>
      <xdr:row>98</xdr:row>
      <xdr:rowOff>72720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35701"/>
          <a:ext cx="8382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72720</xdr:rowOff>
    </xdr:from>
    <xdr:to>
      <xdr:col>19</xdr:col>
      <xdr:colOff>177800</xdr:colOff>
      <xdr:row>98</xdr:row>
      <xdr:rowOff>92918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74820"/>
          <a:ext cx="889000" cy="2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85472</xdr:rowOff>
    </xdr:from>
    <xdr:to>
      <xdr:col>15</xdr:col>
      <xdr:colOff>50800</xdr:colOff>
      <xdr:row>98</xdr:row>
      <xdr:rowOff>92918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87572"/>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85472</xdr:rowOff>
    </xdr:from>
    <xdr:to>
      <xdr:col>10</xdr:col>
      <xdr:colOff>114300</xdr:colOff>
      <xdr:row>98</xdr:row>
      <xdr:rowOff>99335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87572"/>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103498</xdr:rowOff>
    </xdr:from>
    <xdr:to>
      <xdr:col>10</xdr:col>
      <xdr:colOff>165100</xdr:colOff>
      <xdr:row>98</xdr:row>
      <xdr:rowOff>33648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50175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102926</xdr:rowOff>
    </xdr:from>
    <xdr:to>
      <xdr:col>6</xdr:col>
      <xdr:colOff>38100</xdr:colOff>
      <xdr:row>98</xdr:row>
      <xdr:rowOff>33076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3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49603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0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54251</xdr:rowOff>
    </xdr:from>
    <xdr:to>
      <xdr:col>24</xdr:col>
      <xdr:colOff>114300</xdr:colOff>
      <xdr:row>97</xdr:row>
      <xdr:rowOff>155851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77128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21920</xdr:rowOff>
    </xdr:from>
    <xdr:to>
      <xdr:col>20</xdr:col>
      <xdr:colOff>38100</xdr:colOff>
      <xdr:row>98</xdr:row>
      <xdr:rowOff>123520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114647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1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42118</xdr:rowOff>
    </xdr:from>
    <xdr:to>
      <xdr:col>15</xdr:col>
      <xdr:colOff>101600</xdr:colOff>
      <xdr:row>98</xdr:row>
      <xdr:rowOff>143718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134845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34672</xdr:rowOff>
    </xdr:from>
    <xdr:to>
      <xdr:col>10</xdr:col>
      <xdr:colOff>165100</xdr:colOff>
      <xdr:row>98</xdr:row>
      <xdr:rowOff>136272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127399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48535</xdr:rowOff>
    </xdr:from>
    <xdr:to>
      <xdr:col>6</xdr:col>
      <xdr:colOff>38100</xdr:colOff>
      <xdr:row>98</xdr:row>
      <xdr:rowOff>150135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141262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27305</xdr:rowOff>
    </xdr:from>
    <xdr:to>
      <xdr:col>55</xdr:col>
      <xdr:colOff>0</xdr:colOff>
      <xdr:row>37</xdr:row>
      <xdr:rowOff>29972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37095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29972</xdr:rowOff>
    </xdr:from>
    <xdr:to>
      <xdr:col>50</xdr:col>
      <xdr:colOff>114300</xdr:colOff>
      <xdr:row>37</xdr:row>
      <xdr:rowOff>36830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736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130556</xdr:rowOff>
    </xdr:from>
    <xdr:to>
      <xdr:col>45</xdr:col>
      <xdr:colOff>177800</xdr:colOff>
      <xdr:row>37</xdr:row>
      <xdr:rowOff>36830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302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25019</xdr:rowOff>
    </xdr:from>
    <xdr:to>
      <xdr:col>41</xdr:col>
      <xdr:colOff>50800</xdr:colOff>
      <xdr:row>36</xdr:row>
      <xdr:rowOff>130556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197219"/>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54991</xdr:rowOff>
    </xdr:from>
    <xdr:to>
      <xdr:col>36</xdr:col>
      <xdr:colOff>165100</xdr:colOff>
      <xdr:row>30</xdr:row>
      <xdr:rowOff>156591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51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1668</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49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147955</xdr:rowOff>
    </xdr:from>
    <xdr:to>
      <xdr:col>55</xdr:col>
      <xdr:colOff>50800</xdr:colOff>
      <xdr:row>37</xdr:row>
      <xdr:rowOff>78105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170832</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150622</xdr:rowOff>
    </xdr:from>
    <xdr:to>
      <xdr:col>50</xdr:col>
      <xdr:colOff>165100</xdr:colOff>
      <xdr:row>37</xdr:row>
      <xdr:rowOff>80772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97299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157480</xdr:rowOff>
    </xdr:from>
    <xdr:to>
      <xdr:col>46</xdr:col>
      <xdr:colOff>38100</xdr:colOff>
      <xdr:row>37</xdr:row>
      <xdr:rowOff>87630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104157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10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79756</xdr:rowOff>
    </xdr:from>
    <xdr:to>
      <xdr:col>41</xdr:col>
      <xdr:colOff>101600</xdr:colOff>
      <xdr:row>37</xdr:row>
      <xdr:rowOff>9906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1033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145669</xdr:rowOff>
    </xdr:from>
    <xdr:to>
      <xdr:col>36</xdr:col>
      <xdr:colOff>165100</xdr:colOff>
      <xdr:row>36</xdr:row>
      <xdr:rowOff>75819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66946</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2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106287</xdr:rowOff>
    </xdr:from>
    <xdr:to>
      <xdr:col>55</xdr:col>
      <xdr:colOff>0</xdr:colOff>
      <xdr:row>58</xdr:row>
      <xdr:rowOff>46469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78937"/>
          <a:ext cx="838200" cy="1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106287</xdr:rowOff>
    </xdr:from>
    <xdr:to>
      <xdr:col>50</xdr:col>
      <xdr:colOff>114300</xdr:colOff>
      <xdr:row>58</xdr:row>
      <xdr:rowOff>19780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78937"/>
          <a:ext cx="889000" cy="8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96818</xdr:rowOff>
    </xdr:from>
    <xdr:to>
      <xdr:col>45</xdr:col>
      <xdr:colOff>177800</xdr:colOff>
      <xdr:row>58</xdr:row>
      <xdr:rowOff>19780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869468"/>
          <a:ext cx="8890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96818</xdr:rowOff>
    </xdr:from>
    <xdr:to>
      <xdr:col>41</xdr:col>
      <xdr:colOff>50800</xdr:colOff>
      <xdr:row>58</xdr:row>
      <xdr:rowOff>77406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69468"/>
          <a:ext cx="889000" cy="15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34237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147269</xdr:rowOff>
    </xdr:from>
    <xdr:to>
      <xdr:col>36</xdr:col>
      <xdr:colOff>165100</xdr:colOff>
      <xdr:row>58</xdr:row>
      <xdr:rowOff>77419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1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93946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6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167119</xdr:rowOff>
    </xdr:from>
    <xdr:to>
      <xdr:col>55</xdr:col>
      <xdr:colOff>50800</xdr:colOff>
      <xdr:row>58</xdr:row>
      <xdr:rowOff>97269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18546</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9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55487</xdr:rowOff>
    </xdr:from>
    <xdr:to>
      <xdr:col>50</xdr:col>
      <xdr:colOff>165100</xdr:colOff>
      <xdr:row>57</xdr:row>
      <xdr:rowOff>157087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6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140430</xdr:rowOff>
    </xdr:from>
    <xdr:to>
      <xdr:col>46</xdr:col>
      <xdr:colOff>38100</xdr:colOff>
      <xdr:row>58</xdr:row>
      <xdr:rowOff>70580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87107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6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46018</xdr:rowOff>
    </xdr:from>
    <xdr:to>
      <xdr:col>41</xdr:col>
      <xdr:colOff>101600</xdr:colOff>
      <xdr:row>57</xdr:row>
      <xdr:rowOff>147618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164145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5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26606</xdr:rowOff>
    </xdr:from>
    <xdr:to>
      <xdr:col>36</xdr:col>
      <xdr:colOff>165100</xdr:colOff>
      <xdr:row>58</xdr:row>
      <xdr:rowOff>128206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119333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83648</xdr:rowOff>
    </xdr:from>
    <xdr:to>
      <xdr:col>55</xdr:col>
      <xdr:colOff>0</xdr:colOff>
      <xdr:row>75</xdr:row>
      <xdr:rowOff>99101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42398"/>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16942</xdr:rowOff>
    </xdr:from>
    <xdr:to>
      <xdr:col>50</xdr:col>
      <xdr:colOff>114300</xdr:colOff>
      <xdr:row>75</xdr:row>
      <xdr:rowOff>83648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875692"/>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149621</xdr:rowOff>
    </xdr:from>
    <xdr:to>
      <xdr:col>45</xdr:col>
      <xdr:colOff>177800</xdr:colOff>
      <xdr:row>75</xdr:row>
      <xdr:rowOff>16942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836921"/>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149621</xdr:rowOff>
    </xdr:from>
    <xdr:to>
      <xdr:col>41</xdr:col>
      <xdr:colOff>50800</xdr:colOff>
      <xdr:row>75</xdr:row>
      <xdr:rowOff>39391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836921"/>
          <a:ext cx="889000" cy="6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170007</xdr:rowOff>
    </xdr:from>
    <xdr:to>
      <xdr:col>41</xdr:col>
      <xdr:colOff>101600</xdr:colOff>
      <xdr:row>75</xdr:row>
      <xdr:rowOff>100157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91284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5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167539</xdr:rowOff>
    </xdr:from>
    <xdr:to>
      <xdr:col>36</xdr:col>
      <xdr:colOff>165100</xdr:colOff>
      <xdr:row>75</xdr:row>
      <xdr:rowOff>97689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88816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48301</xdr:rowOff>
    </xdr:from>
    <xdr:to>
      <xdr:col>55</xdr:col>
      <xdr:colOff>50800</xdr:colOff>
      <xdr:row>75</xdr:row>
      <xdr:rowOff>149901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71178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75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32848</xdr:rowOff>
    </xdr:from>
    <xdr:to>
      <xdr:col>50</xdr:col>
      <xdr:colOff>165100</xdr:colOff>
      <xdr:row>75</xdr:row>
      <xdr:rowOff>134448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8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150975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137592</xdr:rowOff>
    </xdr:from>
    <xdr:to>
      <xdr:col>46</xdr:col>
      <xdr:colOff>38100</xdr:colOff>
      <xdr:row>75</xdr:row>
      <xdr:rowOff>67742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8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84269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6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98821</xdr:rowOff>
    </xdr:from>
    <xdr:to>
      <xdr:col>41</xdr:col>
      <xdr:colOff>101600</xdr:colOff>
      <xdr:row>75</xdr:row>
      <xdr:rowOff>28971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7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45498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5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160041</xdr:rowOff>
    </xdr:from>
    <xdr:to>
      <xdr:col>36</xdr:col>
      <xdr:colOff>165100</xdr:colOff>
      <xdr:row>75</xdr:row>
      <xdr:rowOff>90191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84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106718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62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37227</xdr:rowOff>
    </xdr:from>
    <xdr:to>
      <xdr:col>55</xdr:col>
      <xdr:colOff>0</xdr:colOff>
      <xdr:row>97</xdr:row>
      <xdr:rowOff>61939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67877"/>
          <a:ext cx="8382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37227</xdr:rowOff>
    </xdr:from>
    <xdr:to>
      <xdr:col>50</xdr:col>
      <xdr:colOff>114300</xdr:colOff>
      <xdr:row>97</xdr:row>
      <xdr:rowOff>37978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6787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37978</xdr:rowOff>
    </xdr:from>
    <xdr:to>
      <xdr:col>45</xdr:col>
      <xdr:colOff>177800</xdr:colOff>
      <xdr:row>97</xdr:row>
      <xdr:rowOff>44721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6862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44721</xdr:rowOff>
    </xdr:from>
    <xdr:to>
      <xdr:col>41</xdr:col>
      <xdr:colOff>50800</xdr:colOff>
      <xdr:row>97</xdr:row>
      <xdr:rowOff>52398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75371"/>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63644</xdr:rowOff>
    </xdr:from>
    <xdr:to>
      <xdr:col>41</xdr:col>
      <xdr:colOff>101600</xdr:colOff>
      <xdr:row>97</xdr:row>
      <xdr:rowOff>165244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52488</xdr:rowOff>
    </xdr:from>
    <xdr:to>
      <xdr:col>36</xdr:col>
      <xdr:colOff>165100</xdr:colOff>
      <xdr:row>97</xdr:row>
      <xdr:rowOff>154088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145215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11139</xdr:rowOff>
    </xdr:from>
    <xdr:to>
      <xdr:col>55</xdr:col>
      <xdr:colOff>50800</xdr:colOff>
      <xdr:row>97</xdr:row>
      <xdr:rowOff>112739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34016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157877</xdr:rowOff>
    </xdr:from>
    <xdr:to>
      <xdr:col>50</xdr:col>
      <xdr:colOff>165100</xdr:colOff>
      <xdr:row>97</xdr:row>
      <xdr:rowOff>88027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104554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9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158628</xdr:rowOff>
    </xdr:from>
    <xdr:to>
      <xdr:col>46</xdr:col>
      <xdr:colOff>38100</xdr:colOff>
      <xdr:row>97</xdr:row>
      <xdr:rowOff>88778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165371</xdr:rowOff>
    </xdr:from>
    <xdr:to>
      <xdr:col>41</xdr:col>
      <xdr:colOff>101600</xdr:colOff>
      <xdr:row>97</xdr:row>
      <xdr:rowOff>95521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112048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xdr:rowOff>
    </xdr:from>
    <xdr:to>
      <xdr:col>36</xdr:col>
      <xdr:colOff>165100</xdr:colOff>
      <xdr:row>97</xdr:row>
      <xdr:rowOff>103198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137825</xdr:rowOff>
    </xdr:from>
    <xdr:to>
      <xdr:col>85</xdr:col>
      <xdr:colOff>127000</xdr:colOff>
      <xdr:row>38</xdr:row>
      <xdr:rowOff>61976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81475"/>
          <a:ext cx="838200" cy="9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154193</xdr:rowOff>
    </xdr:from>
    <xdr:to>
      <xdr:col>81</xdr:col>
      <xdr:colOff>50800</xdr:colOff>
      <xdr:row>38</xdr:row>
      <xdr:rowOff>61976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97843"/>
          <a:ext cx="8890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162606</xdr:rowOff>
    </xdr:from>
    <xdr:to>
      <xdr:col>76</xdr:col>
      <xdr:colOff>114300</xdr:colOff>
      <xdr:row>37</xdr:row>
      <xdr:rowOff>154193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34806"/>
          <a:ext cx="889000" cy="1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162606</xdr:rowOff>
    </xdr:from>
    <xdr:to>
      <xdr:col>71</xdr:col>
      <xdr:colOff>177800</xdr:colOff>
      <xdr:row>37</xdr:row>
      <xdr:rowOff>164983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34806"/>
          <a:ext cx="8890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44309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87025</xdr:rowOff>
    </xdr:from>
    <xdr:to>
      <xdr:col>85</xdr:col>
      <xdr:colOff>177800</xdr:colOff>
      <xdr:row>38</xdr:row>
      <xdr:rowOff>17176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06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65452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11176</xdr:rowOff>
    </xdr:from>
    <xdr:to>
      <xdr:col>81</xdr:col>
      <xdr:colOff>101600</xdr:colOff>
      <xdr:row>38</xdr:row>
      <xdr:rowOff>112776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103903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103393</xdr:rowOff>
    </xdr:from>
    <xdr:to>
      <xdr:col>76</xdr:col>
      <xdr:colOff>165100</xdr:colOff>
      <xdr:row>38</xdr:row>
      <xdr:rowOff>33544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70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24670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111806</xdr:rowOff>
    </xdr:from>
    <xdr:to>
      <xdr:col>72</xdr:col>
      <xdr:colOff>38100</xdr:colOff>
      <xdr:row>37</xdr:row>
      <xdr:rowOff>41956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58483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5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114183</xdr:rowOff>
    </xdr:from>
    <xdr:to>
      <xdr:col>67</xdr:col>
      <xdr:colOff>101600</xdr:colOff>
      <xdr:row>38</xdr:row>
      <xdr:rowOff>44334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7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35460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36011</xdr:rowOff>
    </xdr:from>
    <xdr:to>
      <xdr:col>85</xdr:col>
      <xdr:colOff>127000</xdr:colOff>
      <xdr:row>56</xdr:row>
      <xdr:rowOff>70053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37211"/>
          <a:ext cx="8382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70053</xdr:rowOff>
    </xdr:from>
    <xdr:to>
      <xdr:col>81</xdr:col>
      <xdr:colOff>50800</xdr:colOff>
      <xdr:row>58</xdr:row>
      <xdr:rowOff>22276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71253"/>
          <a:ext cx="889000" cy="2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22276</xdr:rowOff>
    </xdr:from>
    <xdr:to>
      <xdr:col>76</xdr:col>
      <xdr:colOff>114300</xdr:colOff>
      <xdr:row>58</xdr:row>
      <xdr:rowOff>37326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66376"/>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54642</xdr:rowOff>
    </xdr:from>
    <xdr:to>
      <xdr:col>71</xdr:col>
      <xdr:colOff>177800</xdr:colOff>
      <xdr:row>58</xdr:row>
      <xdr:rowOff>37326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141492"/>
          <a:ext cx="889000" cy="83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110844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113950</xdr:rowOff>
    </xdr:from>
    <xdr:to>
      <xdr:col>67</xdr:col>
      <xdr:colOff>101600</xdr:colOff>
      <xdr:row>56</xdr:row>
      <xdr:rowOff>44100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35227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156661</xdr:rowOff>
    </xdr:from>
    <xdr:to>
      <xdr:col>85</xdr:col>
      <xdr:colOff>177800</xdr:colOff>
      <xdr:row>56</xdr:row>
      <xdr:rowOff>86811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8088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19253</xdr:rowOff>
    </xdr:from>
    <xdr:to>
      <xdr:col>81</xdr:col>
      <xdr:colOff>101600</xdr:colOff>
      <xdr:row>56</xdr:row>
      <xdr:rowOff>120853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137380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142926</xdr:rowOff>
    </xdr:from>
    <xdr:to>
      <xdr:col>76</xdr:col>
      <xdr:colOff>165100</xdr:colOff>
      <xdr:row>58</xdr:row>
      <xdr:rowOff>73076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64203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157976</xdr:rowOff>
    </xdr:from>
    <xdr:to>
      <xdr:col>72</xdr:col>
      <xdr:colOff>38100</xdr:colOff>
      <xdr:row>58</xdr:row>
      <xdr:rowOff>88126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79253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3842</xdr:rowOff>
    </xdr:from>
    <xdr:to>
      <xdr:col>67</xdr:col>
      <xdr:colOff>101600</xdr:colOff>
      <xdr:row>53</xdr:row>
      <xdr:rowOff>105442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121969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886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27267</xdr:rowOff>
    </xdr:from>
    <xdr:to>
      <xdr:col>85</xdr:col>
      <xdr:colOff>127000</xdr:colOff>
      <xdr:row>79</xdr:row>
      <xdr:rowOff>33058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7181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33058</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7608"/>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41135</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568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37021</xdr:rowOff>
    </xdr:from>
    <xdr:to>
      <xdr:col>71</xdr:col>
      <xdr:colOff>177800</xdr:colOff>
      <xdr:row>79</xdr:row>
      <xdr:rowOff>41135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157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110122</xdr:rowOff>
    </xdr:from>
    <xdr:to>
      <xdr:col>72</xdr:col>
      <xdr:colOff>38100</xdr:colOff>
      <xdr:row>79</xdr:row>
      <xdr:rowOff>40272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56799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157138</xdr:rowOff>
    </xdr:from>
    <xdr:to>
      <xdr:col>67</xdr:col>
      <xdr:colOff>101600</xdr:colOff>
      <xdr:row>79</xdr:row>
      <xdr:rowOff>87288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103815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147917</xdr:rowOff>
    </xdr:from>
    <xdr:to>
      <xdr:col>85</xdr:col>
      <xdr:colOff>177800</xdr:colOff>
      <xdr:row>79</xdr:row>
      <xdr:rowOff>78067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153708</xdr:rowOff>
    </xdr:from>
    <xdr:to>
      <xdr:col>81</xdr:col>
      <xdr:colOff>101600</xdr:colOff>
      <xdr:row>79</xdr:row>
      <xdr:rowOff>83858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74985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161785</xdr:rowOff>
    </xdr:from>
    <xdr:to>
      <xdr:col>72</xdr:col>
      <xdr:colOff>38100</xdr:colOff>
      <xdr:row>79</xdr:row>
      <xdr:rowOff>91935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83062</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27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157671</xdr:rowOff>
    </xdr:from>
    <xdr:to>
      <xdr:col>67</xdr:col>
      <xdr:colOff>101600</xdr:colOff>
      <xdr:row>79</xdr:row>
      <xdr:rowOff>87821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78948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3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65505</xdr:rowOff>
    </xdr:from>
    <xdr:to>
      <xdr:col>85</xdr:col>
      <xdr:colOff>127000</xdr:colOff>
      <xdr:row>94</xdr:row>
      <xdr:rowOff>134085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18180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48217</xdr:rowOff>
    </xdr:from>
    <xdr:to>
      <xdr:col>81</xdr:col>
      <xdr:colOff>50800</xdr:colOff>
      <xdr:row>94</xdr:row>
      <xdr:rowOff>65505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164517"/>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48217</xdr:rowOff>
    </xdr:from>
    <xdr:to>
      <xdr:col>76</xdr:col>
      <xdr:colOff>114300</xdr:colOff>
      <xdr:row>94</xdr:row>
      <xdr:rowOff>87151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164517"/>
          <a:ext cx="889000" cy="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87151</xdr:rowOff>
    </xdr:from>
    <xdr:to>
      <xdr:col>71</xdr:col>
      <xdr:colOff>177800</xdr:colOff>
      <xdr:row>94</xdr:row>
      <xdr:rowOff>136471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03451"/>
          <a:ext cx="8890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15534</xdr:rowOff>
    </xdr:from>
    <xdr:to>
      <xdr:col>72</xdr:col>
      <xdr:colOff>38100</xdr:colOff>
      <xdr:row>96</xdr:row>
      <xdr:rowOff>117134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108261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161351</xdr:rowOff>
    </xdr:from>
    <xdr:to>
      <xdr:col>67</xdr:col>
      <xdr:colOff>101600</xdr:colOff>
      <xdr:row>96</xdr:row>
      <xdr:rowOff>91501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4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83285</xdr:rowOff>
    </xdr:from>
    <xdr:to>
      <xdr:col>85</xdr:col>
      <xdr:colOff>177800</xdr:colOff>
      <xdr:row>95</xdr:row>
      <xdr:rowOff>13435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106162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5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14705</xdr:rowOff>
    </xdr:from>
    <xdr:to>
      <xdr:col>81</xdr:col>
      <xdr:colOff>101600</xdr:colOff>
      <xdr:row>94</xdr:row>
      <xdr:rowOff>116305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1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132832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168867</xdr:rowOff>
    </xdr:from>
    <xdr:to>
      <xdr:col>76</xdr:col>
      <xdr:colOff>165100</xdr:colOff>
      <xdr:row>94</xdr:row>
      <xdr:rowOff>99017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115544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8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36351</xdr:rowOff>
    </xdr:from>
    <xdr:to>
      <xdr:col>72</xdr:col>
      <xdr:colOff>38100</xdr:colOff>
      <xdr:row>94</xdr:row>
      <xdr:rowOff>137951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1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154478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92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85671</xdr:rowOff>
    </xdr:from>
    <xdr:to>
      <xdr:col>67</xdr:col>
      <xdr:colOff>101600</xdr:colOff>
      <xdr:row>95</xdr:row>
      <xdr:rowOff>15821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32348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9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78522</xdr:rowOff>
    </xdr:from>
    <xdr:to>
      <xdr:col>102</xdr:col>
      <xdr:colOff>165100</xdr:colOff>
      <xdr:row>39</xdr:row>
      <xdr:rowOff>8672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25199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6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52781</xdr:rowOff>
    </xdr:from>
    <xdr:to>
      <xdr:col>98</xdr:col>
      <xdr:colOff>38100</xdr:colOff>
      <xdr:row>38</xdr:row>
      <xdr:rowOff>154381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170908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59,278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円となっており、類似団体と比較して一人当たりコストが高い状況である。</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年度まで取り組んできた統合庁舎整備事業や防災行政無線整備事業の完了により、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年度には類似団体平均と同水準となったが、Ｈ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年度は基金積立金として前年度に比べ約</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億多い支出となったことから増となっている。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131,113</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円となっており、類似団体と比較して一人当たりコストが低い状況であるが、前年度に比べ増加している。これは、障害者自立支援給付費（社会福祉費）の増等に加え、</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年度までの継続事業である社会福祉施設改修・改築事業の開始によることが要因となっている。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40,622</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円となっており、類似団体と比較して一人当たりコストが高い状況である。これは、斎場整備に係る用地買収や土地造成に係る経費の増によることが要因である。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12,138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円となっており、類似団体と比較して一人当たりコストが高い状況が続いている。これは、企業誘致対策といった補助費等が類似団体に比べ多いことが要因である。</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47,443</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円となっており、類似団体と比較して一人当たりコストが高い状況である。平成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年度以降は、しばらく類似団体平均を下回っていたが、小・中学校整備の着手により事業費が増加し、再び上回ることとなっている。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60,393</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非常に高い状況となっている。これは、過去に行った小中学校等公共施設の耐震化といった大型整備事業の影響が大きいが、近年の借入起債のほとんどが合併特例事業債、緊急防災・減災事業債、臨時財政対策債といった交付税措置率の高いものに限られていることから、実質的な財政負担は少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市税等の歳入の上振れや、経常的な歳出削減の結果等により、実質収支は継続的に黒字を確保しており、標準財政規模比</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％の間で推移している。</a:t>
          </a:r>
        </a:p>
        <a:p>
          <a:r>
            <a:rPr kumimoji="1" lang="ja-JP" altLang="en-US" sz="1200">
              <a:latin typeface="ＭＳ ゴシック" pitchFamily="49" charset="-128"/>
              <a:ea typeface="ＭＳ ゴシック" pitchFamily="49" charset="-128"/>
            </a:rPr>
            <a:t>　財政調整基金残高については、</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年度に除雪費用の財源として取り崩したことを踏まえ、</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年度には決算剰余金の一部を活用し積立を実施したことにより、標準財政規模比約</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％と例年の水準となっている。</a:t>
          </a:r>
        </a:p>
        <a:p>
          <a:r>
            <a:rPr kumimoji="1" lang="ja-JP" altLang="en-US" sz="1200">
              <a:latin typeface="ＭＳ ゴシック" pitchFamily="49" charset="-128"/>
              <a:ea typeface="ＭＳ ゴシック" pitchFamily="49" charset="-128"/>
            </a:rPr>
            <a:t>　今後も財政規律を堅持した健全な財政運営に努める。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決算において、病院事業会計で資金不足額が発生したものの、その他公営企業会計（水道・下水道事業）で資金不足額が無いことや、一般会計及び特別会計において全て実質収支は黒字であることから、連結実質赤字比率は算定されず、健全性が保た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病院事業会計における資金不足は、医師不足による医業収益の減が理由であることから、引き続き、医師確保に努めるとともに、診療報酬改定に見合った病床機能の見直しを図り、収益の改善につなげる。</a:t>
          </a:r>
        </a:p>
        <a:p>
          <a:r>
            <a:rPr kumimoji="1" lang="ja-JP" altLang="en-US" sz="1200">
              <a:latin typeface="ＭＳ ゴシック" pitchFamily="49" charset="-128"/>
              <a:ea typeface="ＭＳ ゴシック" pitchFamily="49" charset="-128"/>
            </a:rPr>
            <a:t>　今後も各会計の独立採算制の原則に立ちながら、会計全体を通じてバランスのとれた財政運営に努める。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36001;&#25919;&#29366;&#27841;&#36039;&#26009;&#38598;&#12305;_162116_&#23556;&#2770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102.6</v>
          </cell>
          <cell r="CN51">
            <v>98.5</v>
          </cell>
          <cell r="CV51">
            <v>90.2</v>
          </cell>
        </row>
        <row r="53">
          <cell r="CF53">
            <v>51.3</v>
          </cell>
          <cell r="CN53">
            <v>53.1</v>
          </cell>
          <cell r="CV53">
            <v>54.6</v>
          </cell>
        </row>
        <row r="55">
          <cell r="AN55" t="str">
            <v>類似団体内平均値</v>
          </cell>
          <cell r="CF55">
            <v>35.299999999999997</v>
          </cell>
          <cell r="CN55">
            <v>31.9</v>
          </cell>
          <cell r="CV55">
            <v>24.2</v>
          </cell>
        </row>
        <row r="57">
          <cell r="CF57">
            <v>60.4</v>
          </cell>
          <cell r="CN57">
            <v>59.3</v>
          </cell>
          <cell r="CV57">
            <v>59.8</v>
          </cell>
        </row>
        <row r="72">
          <cell r="BP72" t="str">
            <v>H26</v>
          </cell>
          <cell r="BX72" t="str">
            <v>H27</v>
          </cell>
          <cell r="CF72" t="str">
            <v>H28</v>
          </cell>
          <cell r="CN72" t="str">
            <v>H29</v>
          </cell>
          <cell r="CV72" t="str">
            <v>H30</v>
          </cell>
        </row>
        <row r="73">
          <cell r="AN73" t="str">
            <v>当該団体値</v>
          </cell>
          <cell r="BP73">
            <v>109</v>
          </cell>
          <cell r="BX73">
            <v>104.7</v>
          </cell>
          <cell r="CF73">
            <v>102.6</v>
          </cell>
          <cell r="CN73">
            <v>98.5</v>
          </cell>
          <cell r="CV73">
            <v>90.2</v>
          </cell>
        </row>
        <row r="75">
          <cell r="BP75">
            <v>13</v>
          </cell>
          <cell r="BX75">
            <v>11.8</v>
          </cell>
          <cell r="CF75">
            <v>10.7</v>
          </cell>
          <cell r="CN75">
            <v>10.3</v>
          </cell>
          <cell r="CV75">
            <v>9.8000000000000007</v>
          </cell>
        </row>
        <row r="77">
          <cell r="AN77" t="str">
            <v>類似団体内平均値</v>
          </cell>
          <cell r="BP77">
            <v>44.4</v>
          </cell>
          <cell r="BX77">
            <v>37.299999999999997</v>
          </cell>
          <cell r="CF77">
            <v>35.299999999999997</v>
          </cell>
          <cell r="CN77">
            <v>31.9</v>
          </cell>
          <cell r="CV77">
            <v>24.2</v>
          </cell>
        </row>
        <row r="79">
          <cell r="BP79">
            <v>9.4</v>
          </cell>
          <cell r="BX79">
            <v>7.8</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41419068</v>
      </c>
      <c r="BO4" s="423"/>
      <c r="BP4" s="423"/>
      <c r="BQ4" s="423"/>
      <c r="BR4" s="423"/>
      <c r="BS4" s="423"/>
      <c r="BT4" s="423"/>
      <c r="BU4" s="424"/>
      <c r="BV4" s="422">
        <v>41526683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3.8</v>
      </c>
      <c r="CU4" s="604"/>
      <c r="CV4" s="604"/>
      <c r="CW4" s="604"/>
      <c r="CX4" s="604"/>
      <c r="CY4" s="604"/>
      <c r="CZ4" s="604"/>
      <c r="DA4" s="605"/>
      <c r="DB4" s="603">
        <v>6.6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40267414</v>
      </c>
      <c r="BO5" s="428"/>
      <c r="BP5" s="428"/>
      <c r="BQ5" s="428"/>
      <c r="BR5" s="428"/>
      <c r="BS5" s="428"/>
      <c r="BT5" s="428"/>
      <c r="BU5" s="429"/>
      <c r="BV5" s="427">
        <v>39775116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85.9</v>
      </c>
      <c r="CU5" s="398"/>
      <c r="CV5" s="398"/>
      <c r="CW5" s="398"/>
      <c r="CX5" s="398"/>
      <c r="CY5" s="398"/>
      <c r="CZ5" s="398"/>
      <c r="DA5" s="399"/>
      <c r="DB5" s="397">
        <v>87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1151654</v>
      </c>
      <c r="BO6" s="428"/>
      <c r="BP6" s="428"/>
      <c r="BQ6" s="428"/>
      <c r="BR6" s="428"/>
      <c r="BS6" s="428"/>
      <c r="BT6" s="428"/>
      <c r="BU6" s="429"/>
      <c r="BV6" s="427">
        <v>1751567</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91.4</v>
      </c>
      <c r="CU6" s="578"/>
      <c r="CV6" s="578"/>
      <c r="CW6" s="578"/>
      <c r="CX6" s="578"/>
      <c r="CY6" s="578"/>
      <c r="CZ6" s="578"/>
      <c r="DA6" s="579"/>
      <c r="DB6" s="577">
        <v>92.6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209621</v>
      </c>
      <c r="BO7" s="428"/>
      <c r="BP7" s="428"/>
      <c r="BQ7" s="428"/>
      <c r="BR7" s="428"/>
      <c r="BS7" s="428"/>
      <c r="BT7" s="428"/>
      <c r="BU7" s="429"/>
      <c r="BV7" s="427">
        <v>111248</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24727911</v>
      </c>
      <c r="CU7" s="428"/>
      <c r="CV7" s="428"/>
      <c r="CW7" s="428"/>
      <c r="CX7" s="428"/>
      <c r="CY7" s="428"/>
      <c r="CZ7" s="428"/>
      <c r="DA7" s="429"/>
      <c r="DB7" s="427">
        <v>24674256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106</v>
      </c>
      <c r="AV8" s="485"/>
      <c r="AW8" s="485"/>
      <c r="AX8" s="485"/>
      <c r="AY8" s="407" t="s">
        <v>110</v>
      </c>
      <c r="AZ8" s="408"/>
      <c r="BA8" s="408"/>
      <c r="BB8" s="408"/>
      <c r="BC8" s="408"/>
      <c r="BD8" s="408"/>
      <c r="BE8" s="408"/>
      <c r="BF8" s="408"/>
      <c r="BG8" s="408"/>
      <c r="BH8" s="408"/>
      <c r="BI8" s="408"/>
      <c r="BJ8" s="408"/>
      <c r="BK8" s="408"/>
      <c r="BL8" s="408"/>
      <c r="BM8" s="409"/>
      <c r="BN8" s="427">
        <v>942033</v>
      </c>
      <c r="BO8" s="428"/>
      <c r="BP8" s="428"/>
      <c r="BQ8" s="428"/>
      <c r="BR8" s="428"/>
      <c r="BS8" s="428"/>
      <c r="BT8" s="428"/>
      <c r="BU8" s="429"/>
      <c r="BV8" s="427">
        <v>1640319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0.64</v>
      </c>
      <c r="CU8" s="541"/>
      <c r="CV8" s="541"/>
      <c r="CW8" s="541"/>
      <c r="CX8" s="541"/>
      <c r="CY8" s="541"/>
      <c r="CZ8" s="541"/>
      <c r="DA8" s="542"/>
      <c r="DB8" s="540">
        <v>0.64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92308</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-698286</v>
      </c>
      <c r="BO9" s="428"/>
      <c r="BP9" s="428"/>
      <c r="BQ9" s="428"/>
      <c r="BR9" s="428"/>
      <c r="BS9" s="428"/>
      <c r="BT9" s="428"/>
      <c r="BU9" s="429"/>
      <c r="BV9" s="427">
        <v>657434</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19.399999999999999</v>
      </c>
      <c r="CU9" s="398"/>
      <c r="CV9" s="398"/>
      <c r="CW9" s="398"/>
      <c r="CX9" s="398"/>
      <c r="CY9" s="398"/>
      <c r="CZ9" s="398"/>
      <c r="DA9" s="399"/>
      <c r="DB9" s="397">
        <v>20.8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93588</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612990</v>
      </c>
      <c r="BO10" s="428"/>
      <c r="BP10" s="428"/>
      <c r="BQ10" s="428"/>
      <c r="BR10" s="428"/>
      <c r="BS10" s="428"/>
      <c r="BT10" s="428"/>
      <c r="BU10" s="429"/>
      <c r="BV10" s="427">
        <v>8311</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94</v>
      </c>
      <c r="AV11" s="485"/>
      <c r="AW11" s="485"/>
      <c r="AX11" s="485"/>
      <c r="AY11" s="407" t="s">
        <v>127</v>
      </c>
      <c r="AZ11" s="408"/>
      <c r="BA11" s="408"/>
      <c r="BB11" s="408"/>
      <c r="BC11" s="408"/>
      <c r="BD11" s="408"/>
      <c r="BE11" s="408"/>
      <c r="BF11" s="408"/>
      <c r="BG11" s="408"/>
      <c r="BH11" s="408"/>
      <c r="BI11" s="408"/>
      <c r="BJ11" s="408"/>
      <c r="BK11" s="408"/>
      <c r="BL11" s="408"/>
      <c r="BM11" s="409"/>
      <c r="BN11" s="427">
        <v>297731</v>
      </c>
      <c r="BO11" s="428"/>
      <c r="BP11" s="428"/>
      <c r="BQ11" s="428"/>
      <c r="BR11" s="428"/>
      <c r="BS11" s="428"/>
      <c r="BT11" s="428"/>
      <c r="BU11" s="429"/>
      <c r="BV11" s="427">
        <v>747109</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93084</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546000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90663</v>
      </c>
      <c r="S13" s="531"/>
      <c r="T13" s="531"/>
      <c r="U13" s="531"/>
      <c r="V13" s="532"/>
      <c r="W13" s="518" t="s">
        <v>140</v>
      </c>
      <c r="X13" s="440"/>
      <c r="Y13" s="440"/>
      <c r="Z13" s="440"/>
      <c r="AA13" s="440"/>
      <c r="AB13" s="441"/>
      <c r="AC13" s="403">
        <v>1099</v>
      </c>
      <c r="AD13" s="404"/>
      <c r="AE13" s="404"/>
      <c r="AF13" s="404"/>
      <c r="AG13" s="405"/>
      <c r="AH13" s="403">
        <v>1134</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212435</v>
      </c>
      <c r="BO13" s="428"/>
      <c r="BP13" s="428"/>
      <c r="BQ13" s="428"/>
      <c r="BR13" s="428"/>
      <c r="BS13" s="428"/>
      <c r="BT13" s="428"/>
      <c r="BU13" s="429"/>
      <c r="BV13" s="427">
        <v>866854</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9.8000000000000007</v>
      </c>
      <c r="CU13" s="398"/>
      <c r="CV13" s="398"/>
      <c r="CW13" s="398"/>
      <c r="CX13" s="398"/>
      <c r="CY13" s="398"/>
      <c r="CZ13" s="398"/>
      <c r="DA13" s="399"/>
      <c r="DB13" s="397">
        <v>10.3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93572</v>
      </c>
      <c r="S14" s="531"/>
      <c r="T14" s="531"/>
      <c r="U14" s="531"/>
      <c r="V14" s="532"/>
      <c r="W14" s="533"/>
      <c r="X14" s="443"/>
      <c r="Y14" s="443"/>
      <c r="Z14" s="443"/>
      <c r="AA14" s="443"/>
      <c r="AB14" s="444"/>
      <c r="AC14" s="523">
        <v>2.4</v>
      </c>
      <c r="AD14" s="524"/>
      <c r="AE14" s="524"/>
      <c r="AF14" s="524"/>
      <c r="AG14" s="525"/>
      <c r="AH14" s="523">
        <v>2.5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90.2</v>
      </c>
      <c r="CU14" s="535"/>
      <c r="CV14" s="535"/>
      <c r="CW14" s="535"/>
      <c r="CX14" s="535"/>
      <c r="CY14" s="535"/>
      <c r="CZ14" s="535"/>
      <c r="DA14" s="536"/>
      <c r="DB14" s="534">
        <v>98.5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91338</v>
      </c>
      <c r="S15" s="531"/>
      <c r="T15" s="531"/>
      <c r="U15" s="531"/>
      <c r="V15" s="532"/>
      <c r="W15" s="518" t="s">
        <v>148</v>
      </c>
      <c r="X15" s="440"/>
      <c r="Y15" s="440"/>
      <c r="Z15" s="440"/>
      <c r="AA15" s="440"/>
      <c r="AB15" s="441"/>
      <c r="AC15" s="403">
        <v>14449</v>
      </c>
      <c r="AD15" s="404"/>
      <c r="AE15" s="404"/>
      <c r="AF15" s="404"/>
      <c r="AG15" s="405"/>
      <c r="AH15" s="403">
        <v>14900</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12228108</v>
      </c>
      <c r="BO15" s="423"/>
      <c r="BP15" s="423"/>
      <c r="BQ15" s="423"/>
      <c r="BR15" s="423"/>
      <c r="BS15" s="423"/>
      <c r="BT15" s="423"/>
      <c r="BU15" s="424"/>
      <c r="BV15" s="422">
        <v>12154060</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31.4</v>
      </c>
      <c r="AD16" s="524"/>
      <c r="AE16" s="524"/>
      <c r="AF16" s="524"/>
      <c r="AG16" s="525"/>
      <c r="AH16" s="523">
        <v>32.4</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19301436</v>
      </c>
      <c r="BO16" s="428"/>
      <c r="BP16" s="428"/>
      <c r="BQ16" s="428"/>
      <c r="BR16" s="428"/>
      <c r="BS16" s="428"/>
      <c r="BT16" s="428"/>
      <c r="BU16" s="429"/>
      <c r="BV16" s="427">
        <v>19046043</v>
      </c>
      <c r="BW16" s="428"/>
      <c r="BX16" s="428"/>
      <c r="BY16" s="428"/>
      <c r="BZ16" s="428"/>
      <c r="CA16" s="428"/>
      <c r="CB16" s="428"/>
      <c r="CC16" s="429"/>
      <c r="CD16" s="200"/>
      <c r="CE16" s="425" t="s">
        <v>154</v>
      </c>
      <c r="CF16" s="425"/>
      <c r="CG16" s="425"/>
      <c r="CH16" s="425"/>
      <c r="CI16" s="425"/>
      <c r="CJ16" s="425"/>
      <c r="CK16" s="425"/>
      <c r="CL16" s="425"/>
      <c r="CM16" s="425"/>
      <c r="CN16" s="425"/>
      <c r="CO16" s="425"/>
      <c r="CP16" s="425"/>
      <c r="CQ16" s="425"/>
      <c r="CR16" s="425"/>
      <c r="CS16" s="426"/>
      <c r="CT16" s="397">
        <v>2.9</v>
      </c>
      <c r="CU16" s="398"/>
      <c r="CV16" s="398"/>
      <c r="CW16" s="398"/>
      <c r="CX16" s="398"/>
      <c r="CY16" s="398"/>
      <c r="CZ16" s="398"/>
      <c r="DA16" s="399"/>
      <c r="DB16" s="397" t="s">
        <v>137</v>
      </c>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30472</v>
      </c>
      <c r="AD17" s="404"/>
      <c r="AE17" s="404"/>
      <c r="AF17" s="404"/>
      <c r="AG17" s="405"/>
      <c r="AH17" s="403">
        <v>30021</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15589687</v>
      </c>
      <c r="BO17" s="428"/>
      <c r="BP17" s="428"/>
      <c r="BQ17" s="428"/>
      <c r="BR17" s="428"/>
      <c r="BS17" s="428"/>
      <c r="BT17" s="428"/>
      <c r="BU17" s="429"/>
      <c r="BV17" s="427">
        <v>15516291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159</v>
      </c>
      <c r="C18" s="490"/>
      <c r="D18" s="490"/>
      <c r="E18" s="491"/>
      <c r="F18" s="491"/>
      <c r="G18" s="491"/>
      <c r="H18" s="491"/>
      <c r="I18" s="491"/>
      <c r="J18" s="491"/>
      <c r="K18" s="491"/>
      <c r="L18" s="492">
        <v>109.43</v>
      </c>
      <c r="M18" s="492"/>
      <c r="N18" s="492"/>
      <c r="O18" s="492"/>
      <c r="P18" s="492"/>
      <c r="Q18" s="492"/>
      <c r="R18" s="493"/>
      <c r="S18" s="493"/>
      <c r="T18" s="493"/>
      <c r="U18" s="493"/>
      <c r="V18" s="494"/>
      <c r="W18" s="508"/>
      <c r="X18" s="509"/>
      <c r="Y18" s="509"/>
      <c r="Z18" s="509"/>
      <c r="AA18" s="509"/>
      <c r="AB18" s="519"/>
      <c r="AC18" s="391">
        <v>66.2</v>
      </c>
      <c r="AD18" s="392"/>
      <c r="AE18" s="392"/>
      <c r="AF18" s="392"/>
      <c r="AG18" s="495"/>
      <c r="AH18" s="391">
        <v>65.2</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22019036</v>
      </c>
      <c r="BO18" s="428"/>
      <c r="BP18" s="428"/>
      <c r="BQ18" s="428"/>
      <c r="BR18" s="428"/>
      <c r="BS18" s="428"/>
      <c r="BT18" s="428"/>
      <c r="BU18" s="429"/>
      <c r="BV18" s="427">
        <v>22224774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161</v>
      </c>
      <c r="C19" s="490"/>
      <c r="D19" s="490"/>
      <c r="E19" s="491"/>
      <c r="F19" s="491"/>
      <c r="G19" s="491"/>
      <c r="H19" s="491"/>
      <c r="I19" s="491"/>
      <c r="J19" s="491"/>
      <c r="K19" s="491"/>
      <c r="L19" s="497">
        <v>844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28746328</v>
      </c>
      <c r="BO19" s="428"/>
      <c r="BP19" s="428"/>
      <c r="BQ19" s="428"/>
      <c r="BR19" s="428"/>
      <c r="BS19" s="428"/>
      <c r="BT19" s="428"/>
      <c r="BU19" s="429"/>
      <c r="BV19" s="427">
        <v>28987437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163</v>
      </c>
      <c r="C20" s="490"/>
      <c r="D20" s="490"/>
      <c r="E20" s="491"/>
      <c r="F20" s="491"/>
      <c r="G20" s="491"/>
      <c r="H20" s="491"/>
      <c r="I20" s="491"/>
      <c r="J20" s="491"/>
      <c r="K20" s="491"/>
      <c r="L20" s="497">
        <v>32115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60135671</v>
      </c>
      <c r="BO23" s="428"/>
      <c r="BP23" s="428"/>
      <c r="BQ23" s="428"/>
      <c r="BR23" s="428"/>
      <c r="BS23" s="428"/>
      <c r="BT23" s="428"/>
      <c r="BU23" s="429"/>
      <c r="BV23" s="427">
        <v>59865073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172</v>
      </c>
      <c r="F24" s="401"/>
      <c r="G24" s="401"/>
      <c r="H24" s="401"/>
      <c r="I24" s="401"/>
      <c r="J24" s="401"/>
      <c r="K24" s="402"/>
      <c r="L24" s="403">
        <v>1</v>
      </c>
      <c r="M24" s="404"/>
      <c r="N24" s="404"/>
      <c r="O24" s="404"/>
      <c r="P24" s="405"/>
      <c r="Q24" s="403">
        <v>9260</v>
      </c>
      <c r="R24" s="404"/>
      <c r="S24" s="404"/>
      <c r="T24" s="404"/>
      <c r="U24" s="404"/>
      <c r="V24" s="405"/>
      <c r="W24" s="469"/>
      <c r="X24" s="460"/>
      <c r="Y24" s="461"/>
      <c r="Z24" s="400" t="s">
        <v>173</v>
      </c>
      <c r="AA24" s="401"/>
      <c r="AB24" s="401"/>
      <c r="AC24" s="401"/>
      <c r="AD24" s="401"/>
      <c r="AE24" s="401"/>
      <c r="AF24" s="401"/>
      <c r="AG24" s="402"/>
      <c r="AH24" s="403">
        <v>621</v>
      </c>
      <c r="AI24" s="404"/>
      <c r="AJ24" s="404"/>
      <c r="AK24" s="404"/>
      <c r="AL24" s="405"/>
      <c r="AM24" s="403">
        <v>1893429</v>
      </c>
      <c r="AN24" s="404"/>
      <c r="AO24" s="404"/>
      <c r="AP24" s="404"/>
      <c r="AQ24" s="404"/>
      <c r="AR24" s="405"/>
      <c r="AS24" s="403">
        <v>3049</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45578553</v>
      </c>
      <c r="BO24" s="428"/>
      <c r="BP24" s="428"/>
      <c r="BQ24" s="428"/>
      <c r="BR24" s="428"/>
      <c r="BS24" s="428"/>
      <c r="BT24" s="428"/>
      <c r="BU24" s="429"/>
      <c r="BV24" s="427">
        <v>47124877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175</v>
      </c>
      <c r="F25" s="401"/>
      <c r="G25" s="401"/>
      <c r="H25" s="401"/>
      <c r="I25" s="401"/>
      <c r="J25" s="401"/>
      <c r="K25" s="402"/>
      <c r="L25" s="403">
        <v>1</v>
      </c>
      <c r="M25" s="404"/>
      <c r="N25" s="404"/>
      <c r="O25" s="404"/>
      <c r="P25" s="405"/>
      <c r="Q25" s="403">
        <v>7540</v>
      </c>
      <c r="R25" s="404"/>
      <c r="S25" s="404"/>
      <c r="T25" s="404"/>
      <c r="U25" s="404"/>
      <c r="V25" s="405"/>
      <c r="W25" s="469"/>
      <c r="X25" s="460"/>
      <c r="Y25" s="461"/>
      <c r="Z25" s="400" t="s">
        <v>176</v>
      </c>
      <c r="AA25" s="401"/>
      <c r="AB25" s="401"/>
      <c r="AC25" s="401"/>
      <c r="AD25" s="401"/>
      <c r="AE25" s="401"/>
      <c r="AF25" s="401"/>
      <c r="AG25" s="402"/>
      <c r="AH25" s="403">
        <v>112</v>
      </c>
      <c r="AI25" s="404"/>
      <c r="AJ25" s="404"/>
      <c r="AK25" s="404"/>
      <c r="AL25" s="405"/>
      <c r="AM25" s="403">
        <v>331632</v>
      </c>
      <c r="AN25" s="404"/>
      <c r="AO25" s="404"/>
      <c r="AP25" s="404"/>
      <c r="AQ25" s="404"/>
      <c r="AR25" s="405"/>
      <c r="AS25" s="403">
        <v>2961</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6964786</v>
      </c>
      <c r="BO25" s="423"/>
      <c r="BP25" s="423"/>
      <c r="BQ25" s="423"/>
      <c r="BR25" s="423"/>
      <c r="BS25" s="423"/>
      <c r="BT25" s="423"/>
      <c r="BU25" s="424"/>
      <c r="BV25" s="422">
        <v>3342229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178</v>
      </c>
      <c r="F26" s="401"/>
      <c r="G26" s="401"/>
      <c r="H26" s="401"/>
      <c r="I26" s="401"/>
      <c r="J26" s="401"/>
      <c r="K26" s="402"/>
      <c r="L26" s="403">
        <v>1</v>
      </c>
      <c r="M26" s="404"/>
      <c r="N26" s="404"/>
      <c r="O26" s="404"/>
      <c r="P26" s="405"/>
      <c r="Q26" s="403">
        <v>6700</v>
      </c>
      <c r="R26" s="404"/>
      <c r="S26" s="404"/>
      <c r="T26" s="404"/>
      <c r="U26" s="404"/>
      <c r="V26" s="405"/>
      <c r="W26" s="469"/>
      <c r="X26" s="460"/>
      <c r="Y26" s="461"/>
      <c r="Z26" s="400" t="s">
        <v>179</v>
      </c>
      <c r="AA26" s="482"/>
      <c r="AB26" s="482"/>
      <c r="AC26" s="482"/>
      <c r="AD26" s="482"/>
      <c r="AE26" s="482"/>
      <c r="AF26" s="482"/>
      <c r="AG26" s="483"/>
      <c r="AH26" s="403">
        <v>35</v>
      </c>
      <c r="AI26" s="404"/>
      <c r="AJ26" s="404"/>
      <c r="AK26" s="404"/>
      <c r="AL26" s="405"/>
      <c r="AM26" s="403">
        <v>101920</v>
      </c>
      <c r="AN26" s="404"/>
      <c r="AO26" s="404"/>
      <c r="AP26" s="404"/>
      <c r="AQ26" s="404"/>
      <c r="AR26" s="405"/>
      <c r="AS26" s="403">
        <v>2912</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181</v>
      </c>
      <c r="BO26" s="428"/>
      <c r="BP26" s="428"/>
      <c r="BQ26" s="428"/>
      <c r="BR26" s="428"/>
      <c r="BS26" s="428"/>
      <c r="BT26" s="428"/>
      <c r="BU26" s="429"/>
      <c r="BV26" s="427" t="s">
        <v>181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5150</v>
      </c>
      <c r="R27" s="404"/>
      <c r="S27" s="404"/>
      <c r="T27" s="404"/>
      <c r="U27" s="404"/>
      <c r="V27" s="405"/>
      <c r="W27" s="469"/>
      <c r="X27" s="460"/>
      <c r="Y27" s="461"/>
      <c r="Z27" s="400" t="s">
        <v>183</v>
      </c>
      <c r="AA27" s="401"/>
      <c r="AB27" s="401"/>
      <c r="AC27" s="401"/>
      <c r="AD27" s="401"/>
      <c r="AE27" s="401"/>
      <c r="AF27" s="401"/>
      <c r="AG27" s="402"/>
      <c r="AH27" s="403">
        <v>9</v>
      </c>
      <c r="AI27" s="404"/>
      <c r="AJ27" s="404"/>
      <c r="AK27" s="404"/>
      <c r="AL27" s="405"/>
      <c r="AM27" s="403">
        <v>30414</v>
      </c>
      <c r="AN27" s="404"/>
      <c r="AO27" s="404"/>
      <c r="AP27" s="404"/>
      <c r="AQ27" s="404"/>
      <c r="AR27" s="405"/>
      <c r="AS27" s="403">
        <v>3379</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181</v>
      </c>
      <c r="BO27" s="431"/>
      <c r="BP27" s="431"/>
      <c r="BQ27" s="431"/>
      <c r="BR27" s="431"/>
      <c r="BS27" s="431"/>
      <c r="BT27" s="431"/>
      <c r="BU27" s="432"/>
      <c r="BV27" s="430" t="s">
        <v>138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4560</v>
      </c>
      <c r="R28" s="404"/>
      <c r="S28" s="404"/>
      <c r="T28" s="404"/>
      <c r="U28" s="404"/>
      <c r="V28" s="405"/>
      <c r="W28" s="469"/>
      <c r="X28" s="460"/>
      <c r="Y28" s="461"/>
      <c r="Z28" s="400" t="s">
        <v>186</v>
      </c>
      <c r="AA28" s="401"/>
      <c r="AB28" s="401"/>
      <c r="AC28" s="401"/>
      <c r="AD28" s="401"/>
      <c r="AE28" s="401"/>
      <c r="AF28" s="401"/>
      <c r="AG28" s="402"/>
      <c r="AH28" s="403" t="s">
        <v>137</v>
      </c>
      <c r="AI28" s="404"/>
      <c r="AJ28" s="404"/>
      <c r="AK28" s="404"/>
      <c r="AL28" s="405"/>
      <c r="AM28" s="403" t="s">
        <v>137</v>
      </c>
      <c r="AN28" s="404"/>
      <c r="AO28" s="404"/>
      <c r="AP28" s="404"/>
      <c r="AQ28" s="404"/>
      <c r="AR28" s="405"/>
      <c r="AS28" s="403" t="s">
        <v>138</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3940495</v>
      </c>
      <c r="BO28" s="423"/>
      <c r="BP28" s="423"/>
      <c r="BQ28" s="423"/>
      <c r="BR28" s="423"/>
      <c r="BS28" s="423"/>
      <c r="BT28" s="423"/>
      <c r="BU28" s="424"/>
      <c r="BV28" s="422">
        <v>3327505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20</v>
      </c>
      <c r="M29" s="404"/>
      <c r="N29" s="404"/>
      <c r="O29" s="404"/>
      <c r="P29" s="405"/>
      <c r="Q29" s="403">
        <v>4270</v>
      </c>
      <c r="R29" s="404"/>
      <c r="S29" s="404"/>
      <c r="T29" s="404"/>
      <c r="U29" s="404"/>
      <c r="V29" s="405"/>
      <c r="W29" s="470"/>
      <c r="X29" s="471"/>
      <c r="Y29" s="472"/>
      <c r="Z29" s="400" t="s">
        <v>189</v>
      </c>
      <c r="AA29" s="401"/>
      <c r="AB29" s="401"/>
      <c r="AC29" s="401"/>
      <c r="AD29" s="401"/>
      <c r="AE29" s="401"/>
      <c r="AF29" s="401"/>
      <c r="AG29" s="402"/>
      <c r="AH29" s="403">
        <v>630</v>
      </c>
      <c r="AI29" s="404"/>
      <c r="AJ29" s="404"/>
      <c r="AK29" s="404"/>
      <c r="AL29" s="405"/>
      <c r="AM29" s="403">
        <v>1923843</v>
      </c>
      <c r="AN29" s="404"/>
      <c r="AO29" s="404"/>
      <c r="AP29" s="404"/>
      <c r="AQ29" s="404"/>
      <c r="AR29" s="405"/>
      <c r="AS29" s="403">
        <v>3054</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787889</v>
      </c>
      <c r="BO29" s="428"/>
      <c r="BP29" s="428"/>
      <c r="BQ29" s="428"/>
      <c r="BR29" s="428"/>
      <c r="BS29" s="428"/>
      <c r="BT29" s="428"/>
      <c r="BU29" s="429"/>
      <c r="BV29" s="427">
        <v>787733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95.6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5179974</v>
      </c>
      <c r="BO30" s="431"/>
      <c r="BP30" s="431"/>
      <c r="BQ30" s="431"/>
      <c r="BR30" s="431"/>
      <c r="BS30" s="431"/>
      <c r="BT30" s="431"/>
      <c r="BU30" s="432"/>
      <c r="BV30" s="430">
        <v>5011947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201</v>
      </c>
      <c r="X33" s="389"/>
      <c r="Y33" s="389"/>
      <c r="Z33" s="389"/>
      <c r="AA33" s="389"/>
      <c r="AB33" s="389"/>
      <c r="AC33" s="389"/>
      <c r="AD33" s="389"/>
      <c r="AE33" s="389"/>
      <c r="AF33" s="389"/>
      <c r="AG33" s="389"/>
      <c r="AH33" s="389"/>
      <c r="AI33" s="389"/>
      <c r="AJ33" s="389"/>
      <c r="AK33" s="389"/>
      <c r="AL33" s="215"/>
      <c r="AM33" s="390" t="s">
        <v>200</v>
      </c>
      <c r="AN33" s="390"/>
      <c r="AO33" s="389" t="s">
        <v>199</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205</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富山県市町村管理組合（一般会計）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13</v>
      </c>
      <c r="CP34" s="386"/>
      <c r="CQ34" s="385" t="str">
        <f>IF('各会計、関係団体の財政状況及び健全化判断比率'!BS7="","",'各会計、関係団体の財政状況及び健全化判断比率'!BS7)</f>
        <v>（公財）射水市体育協会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病院事業会計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富山県市町村総合事務組合（一般会計）</v>
      </c>
      <c r="BZ35" s="385"/>
      <c r="CA35" s="385"/>
      <c r="CB35" s="385"/>
      <c r="CC35" s="385"/>
      <c r="CD35" s="385"/>
      <c r="CE35" s="385"/>
      <c r="CF35" s="385"/>
      <c r="CG35" s="385"/>
      <c r="CH35" s="385"/>
      <c r="CI35" s="385"/>
      <c r="CJ35" s="385"/>
      <c r="CK35" s="385"/>
      <c r="CL35" s="385"/>
      <c r="CM35" s="385"/>
      <c r="CN35" s="213"/>
      <c r="CO35" s="386">
        <f t="shared" ref="CO35:CO43" si="3">IF(CQ35="","",CO34+1)</f>
        <v>14</v>
      </c>
      <c r="CP35" s="386"/>
      <c r="CQ35" s="385" t="str">
        <f>IF('各会計、関係団体の財政状況及び健全化判断比率'!BS8="","",'各会計、関係団体の財政状況及び健全化判断比率'!BS8)</f>
        <v>射水市土地開発公社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〇</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v>
      </c>
      <c r="X36" s="385"/>
      <c r="Y36" s="385"/>
      <c r="Z36" s="385"/>
      <c r="AA36" s="385"/>
      <c r="AB36" s="385"/>
      <c r="AC36" s="385"/>
      <c r="AD36" s="385"/>
      <c r="AE36" s="385"/>
      <c r="AF36" s="385"/>
      <c r="AG36" s="385"/>
      <c r="AH36" s="385"/>
      <c r="AI36" s="385"/>
      <c r="AJ36" s="385"/>
      <c r="AK36" s="385"/>
      <c r="AL36" s="213"/>
      <c r="AM36" s="386">
        <f t="shared" si="0"/>
        <v>7</v>
      </c>
      <c r="AN36" s="386"/>
      <c r="AO36" s="385" t="str">
        <f>IF('各会計、関係団体の財政状況及び健全化判断比率'!B33="","",'各会計、関係団体の財政状況及び健全化判断比率'!B33)</f>
        <v>下水道事業会計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庄川水害予防組合（一般会計）</v>
      </c>
      <c r="BZ36" s="385"/>
      <c r="CA36" s="385"/>
      <c r="CB36" s="385"/>
      <c r="CC36" s="385"/>
      <c r="CD36" s="385"/>
      <c r="CE36" s="385"/>
      <c r="CF36" s="385"/>
      <c r="CG36" s="385"/>
      <c r="CH36" s="385"/>
      <c r="CI36" s="385"/>
      <c r="CJ36" s="385"/>
      <c r="CK36" s="385"/>
      <c r="CL36" s="385"/>
      <c r="CM36" s="385"/>
      <c r="CN36" s="213"/>
      <c r="CO36" s="386">
        <f t="shared" si="3"/>
        <v>15</v>
      </c>
      <c r="CP36" s="386"/>
      <c r="CQ36" s="385" t="str">
        <f>IF('各会計、関係団体の財政状況及び健全化判断比率'!BS9="","",'各会計、関係団体の財政状況及び健全化判断比率'!BS9)</f>
        <v>（一財）射水市公園等管理業務公社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富山県後期高齢者医療広域連合（一般会計）</v>
      </c>
      <c r="BZ37" s="385"/>
      <c r="CA37" s="385"/>
      <c r="CB37" s="385"/>
      <c r="CC37" s="385"/>
      <c r="CD37" s="385"/>
      <c r="CE37" s="385"/>
      <c r="CF37" s="385"/>
      <c r="CG37" s="385"/>
      <c r="CH37" s="385"/>
      <c r="CI37" s="385"/>
      <c r="CJ37" s="385"/>
      <c r="CK37" s="385"/>
      <c r="CL37" s="385"/>
      <c r="CM37" s="385"/>
      <c r="CN37" s="213"/>
      <c r="CO37" s="386">
        <f t="shared" si="3"/>
        <v>16</v>
      </c>
      <c r="CP37" s="386"/>
      <c r="CQ37" s="385" t="str">
        <f>IF('各会計、関係団体の財政状況及び健全化判断比率'!BS10="","",'各会計、関係団体の財政状況及び健全化判断比率'!BS10)</f>
        <v>（公財）射水市絵本文化振興財団</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富山県後期高齢者医療広域連合（特別会計）</v>
      </c>
      <c r="BZ38" s="385"/>
      <c r="CA38" s="385"/>
      <c r="CB38" s="385"/>
      <c r="CC38" s="385"/>
      <c r="CD38" s="385"/>
      <c r="CE38" s="385"/>
      <c r="CF38" s="385"/>
      <c r="CG38" s="385"/>
      <c r="CH38" s="385"/>
      <c r="CI38" s="385"/>
      <c r="CJ38" s="385"/>
      <c r="CK38" s="385"/>
      <c r="CL38" s="385"/>
      <c r="CM38" s="385"/>
      <c r="CN38" s="213"/>
      <c r="CO38" s="386">
        <f t="shared" si="3"/>
        <v>17</v>
      </c>
      <c r="CP38" s="386"/>
      <c r="CQ38" s="385" t="str">
        <f>IF('各会計、関係団体の財政状況及び健全化判断比率'!BS11="","",'各会計、関係団体の財政状況及び健全化判断比率'!BS11)</f>
        <v>（公財）射水市文化振興財団</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18</v>
      </c>
      <c r="CP39" s="386"/>
      <c r="CQ39" s="385" t="str">
        <f>IF('各会計、関係団体の財政状況及び健全化判断比率'!BS12="","",'各会計、関係団体の財政状況及び健全化判断比率'!BS12)</f>
        <v>（公財）とやま国際センター</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19</v>
      </c>
      <c r="CP40" s="386"/>
      <c r="CQ40" s="385" t="str">
        <f>IF('各会計、関係団体の財政状況及び健全化判断比率'!BS13="","",'各会計、関係団体の財政状況及び健全化判断比率'!BS13)</f>
        <v>（公財）伏木富山港・海王丸財団</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20</v>
      </c>
      <c r="CP41" s="386"/>
      <c r="CQ41" s="385" t="str">
        <f>IF('各会計、関係団体の財政状況及び健全化判断比率'!BS14="","",'各会計、関係団体の財政状況及び健全化判断比率'!BS14)</f>
        <v>万葉線（株）</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21</v>
      </c>
      <c r="CP42" s="386"/>
      <c r="CQ42" s="385" t="str">
        <f>IF('各会計、関係団体の財政状況及び健全化判断比率'!BS15="","",'各会計、関係団体の財政状況及び健全化判断比率'!BS15)</f>
        <v>（福）小杉福祉会</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〇</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Jw7dSoTjWt/FCvjeW0P7240XHkQ1YRW95D60btJKOl9vVS4SGFEnh3p69RVo8e1lp1oIwpHEMZZlaZzTiCd0g==" saltValue="cqYtjJ5JrzSZ6Qbn3myG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554</v>
      </c>
      <c r="D34" s="1206"/>
      <c r="E34" s="1207"/>
      <c r="F34" s="32">
        <v>3.95</v>
      </c>
      <c r="G34" s="33">
        <v>2.35</v>
      </c>
      <c r="H34" s="33">
        <v>2.0099999999999998</v>
      </c>
      <c r="I34" s="33">
        <v>0.51</v>
      </c>
      <c r="J34" s="34" t="s">
        <v>555</v>
      </c>
      <c r="K34" s="22"/>
      <c r="L34" s="22"/>
      <c r="M34" s="22"/>
      <c r="N34" s="22"/>
      <c r="O34" s="22"/>
      <c r="P34" s="22"/>
    </row>
    <row r="35" spans="1:16" ht="39" customHeight="1" x14ac:dyDescent="0.15">
      <c r="A35" s="22"/>
      <c r="B35" s="35"/>
      <c r="C35" s="1200" t="s">
        <v>556</v>
      </c>
      <c r="D35" s="1201"/>
      <c r="E35" s="1202"/>
      <c r="F35" s="36">
        <v>3.26</v>
      </c>
      <c r="G35" s="37">
        <v>3.97</v>
      </c>
      <c r="H35" s="37">
        <v>3.55</v>
      </c>
      <c r="I35" s="37">
        <v>3.77</v>
      </c>
      <c r="J35" s="38">
        <v>4.3899999999999997</v>
      </c>
      <c r="K35" s="22"/>
      <c r="L35" s="22"/>
      <c r="M35" s="22"/>
      <c r="N35" s="22"/>
      <c r="O35" s="22"/>
      <c r="P35" s="22"/>
    </row>
    <row r="36" spans="1:16" ht="39" customHeight="1" x14ac:dyDescent="0.15">
      <c r="A36" s="22"/>
      <c r="B36" s="35"/>
      <c r="C36" s="1200" t="s">
        <v>557</v>
      </c>
      <c r="D36" s="1201"/>
      <c r="E36" s="1202"/>
      <c r="F36" s="36">
        <v>3.36</v>
      </c>
      <c r="G36" s="37">
        <v>4.4000000000000004</v>
      </c>
      <c r="H36" s="37">
        <v>3.97</v>
      </c>
      <c r="I36" s="37">
        <v>6.64</v>
      </c>
      <c r="J36" s="38">
        <v>3.8</v>
      </c>
      <c r="K36" s="22"/>
      <c r="L36" s="22"/>
      <c r="M36" s="22"/>
      <c r="N36" s="22"/>
      <c r="O36" s="22"/>
      <c r="P36" s="22"/>
    </row>
    <row r="37" spans="1:16" ht="39" customHeight="1" x14ac:dyDescent="0.15">
      <c r="A37" s="22"/>
      <c r="B37" s="35"/>
      <c r="C37" s="1200" t="s">
        <v>558</v>
      </c>
      <c r="D37" s="1201"/>
      <c r="E37" s="1202"/>
      <c r="F37" s="36">
        <v>2.74</v>
      </c>
      <c r="G37" s="37">
        <v>2.83</v>
      </c>
      <c r="H37" s="37">
        <v>2.92</v>
      </c>
      <c r="I37" s="37">
        <v>3.04</v>
      </c>
      <c r="J37" s="38">
        <v>3.14</v>
      </c>
      <c r="K37" s="22"/>
      <c r="L37" s="22"/>
      <c r="M37" s="22"/>
      <c r="N37" s="22"/>
      <c r="O37" s="22"/>
      <c r="P37" s="22"/>
    </row>
    <row r="38" spans="1:16" ht="39" customHeight="1" x14ac:dyDescent="0.15">
      <c r="A38" s="22"/>
      <c r="B38" s="35"/>
      <c r="C38" s="1200" t="s">
        <v>559</v>
      </c>
      <c r="D38" s="1201"/>
      <c r="E38" s="1202"/>
      <c r="F38" s="36">
        <v>0.22</v>
      </c>
      <c r="G38" s="37">
        <v>0.71</v>
      </c>
      <c r="H38" s="37">
        <v>1.34</v>
      </c>
      <c r="I38" s="37">
        <v>0.77</v>
      </c>
      <c r="J38" s="38">
        <v>0.45</v>
      </c>
      <c r="K38" s="22"/>
      <c r="L38" s="22"/>
      <c r="M38" s="22"/>
      <c r="N38" s="22"/>
      <c r="O38" s="22"/>
      <c r="P38" s="22"/>
    </row>
    <row r="39" spans="1:16" ht="39" customHeight="1" x14ac:dyDescent="0.15">
      <c r="A39" s="22"/>
      <c r="B39" s="35"/>
      <c r="C39" s="1200" t="s">
        <v>560</v>
      </c>
      <c r="D39" s="1201"/>
      <c r="E39" s="1202"/>
      <c r="F39" s="36">
        <v>0.86</v>
      </c>
      <c r="G39" s="37">
        <v>0.18</v>
      </c>
      <c r="H39" s="37">
        <v>0.49</v>
      </c>
      <c r="I39" s="37">
        <v>0.94</v>
      </c>
      <c r="J39" s="38">
        <v>0.21</v>
      </c>
      <c r="K39" s="22"/>
      <c r="L39" s="22"/>
      <c r="M39" s="22"/>
      <c r="N39" s="22"/>
      <c r="O39" s="22"/>
      <c r="P39" s="22"/>
    </row>
    <row r="40" spans="1:16" ht="39" customHeight="1" x14ac:dyDescent="0.15">
      <c r="A40" s="22"/>
      <c r="B40" s="35"/>
      <c r="C40" s="1200" t="s">
        <v>561</v>
      </c>
      <c r="D40" s="1201"/>
      <c r="E40" s="1202"/>
      <c r="F40" s="36">
        <v>0.01</v>
      </c>
      <c r="G40" s="37">
        <v>0.17</v>
      </c>
      <c r="H40" s="37">
        <v>0.12</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562</v>
      </c>
      <c r="D42" s="1201"/>
      <c r="E42" s="1202"/>
      <c r="F42" s="36" t="s">
        <v>507</v>
      </c>
      <c r="G42" s="37" t="s">
        <v>507</v>
      </c>
      <c r="H42" s="37" t="s">
        <v>507</v>
      </c>
      <c r="I42" s="37" t="s">
        <v>507</v>
      </c>
      <c r="J42" s="38" t="s">
        <v>507</v>
      </c>
      <c r="K42" s="22"/>
      <c r="L42" s="22"/>
      <c r="M42" s="22"/>
      <c r="N42" s="22"/>
      <c r="O42" s="22"/>
      <c r="P42" s="22"/>
    </row>
    <row r="43" spans="1:16" ht="39" customHeight="1" thickBot="1" x14ac:dyDescent="0.2">
      <c r="A43" s="22"/>
      <c r="B43" s="40"/>
      <c r="C43" s="1203" t="s">
        <v>563</v>
      </c>
      <c r="D43" s="1204"/>
      <c r="E43" s="1205"/>
      <c r="F43" s="41">
        <v>0</v>
      </c>
      <c r="G43" s="42">
        <v>0</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Y1tPPWqR0cdEMg4vw2s3XCKJoKc/dwljmsicEcG795DgdbZvpXjuyfS+1utAYGTI4AP9Op90ZwQJzowzQJCdg==" saltValue="yKxIrPhxuEo7WbGdYcX2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5418</v>
      </c>
      <c r="L45" s="60">
        <v>5668</v>
      </c>
      <c r="M45" s="60">
        <v>5608</v>
      </c>
      <c r="N45" s="60">
        <v>5352</v>
      </c>
      <c r="O45" s="61">
        <v>5323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507</v>
      </c>
      <c r="L46" s="64" t="s">
        <v>507</v>
      </c>
      <c r="M46" s="64" t="s">
        <v>507</v>
      </c>
      <c r="N46" s="64" t="s">
        <v>507</v>
      </c>
      <c r="O46" s="65" t="s">
        <v>507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507</v>
      </c>
      <c r="L47" s="64" t="s">
        <v>507</v>
      </c>
      <c r="M47" s="64" t="s">
        <v>507</v>
      </c>
      <c r="N47" s="64" t="s">
        <v>507</v>
      </c>
      <c r="O47" s="65" t="s">
        <v>507</v>
      </c>
      <c r="P47" s="48"/>
      <c r="Q47" s="48"/>
      <c r="R47" s="48"/>
      <c r="S47" s="48"/>
      <c r="T47" s="48"/>
      <c r="U47" s="48"/>
    </row>
    <row r="48" spans="1:21" ht="30.75" customHeight="1" x14ac:dyDescent="0.15">
      <c r="A48" s="48"/>
      <c r="B48" s="1228"/>
      <c r="C48" s="1229"/>
      <c r="D48" s="62"/>
      <c r="E48" s="1210" t="s">
        <v>15</v>
      </c>
      <c r="F48" s="1210"/>
      <c r="G48" s="1210"/>
      <c r="H48" s="1210"/>
      <c r="I48" s="1210"/>
      <c r="J48" s="1211"/>
      <c r="K48" s="63">
        <v>1864</v>
      </c>
      <c r="L48" s="64">
        <v>1872</v>
      </c>
      <c r="M48" s="64">
        <v>1954</v>
      </c>
      <c r="N48" s="64">
        <v>1950</v>
      </c>
      <c r="O48" s="65">
        <v>1953</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507</v>
      </c>
      <c r="L49" s="64" t="s">
        <v>507</v>
      </c>
      <c r="M49" s="64" t="s">
        <v>507</v>
      </c>
      <c r="N49" s="64" t="s">
        <v>507</v>
      </c>
      <c r="O49" s="65" t="s">
        <v>507</v>
      </c>
      <c r="P49" s="48"/>
      <c r="Q49" s="48"/>
      <c r="R49" s="48"/>
      <c r="S49" s="48"/>
      <c r="T49" s="48"/>
      <c r="U49" s="48"/>
    </row>
    <row r="50" spans="1:21" ht="30.75" customHeight="1" x14ac:dyDescent="0.15">
      <c r="A50" s="48"/>
      <c r="B50" s="1228"/>
      <c r="C50" s="1229"/>
      <c r="D50" s="62"/>
      <c r="E50" s="1210" t="s">
        <v>17</v>
      </c>
      <c r="F50" s="1210"/>
      <c r="G50" s="1210"/>
      <c r="H50" s="1210"/>
      <c r="I50" s="1210"/>
      <c r="J50" s="1211"/>
      <c r="K50" s="63">
        <v>151</v>
      </c>
      <c r="L50" s="64">
        <v>120</v>
      </c>
      <c r="M50" s="64">
        <v>102</v>
      </c>
      <c r="N50" s="64">
        <v>99</v>
      </c>
      <c r="O50" s="65">
        <v>95</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507</v>
      </c>
      <c r="M51" s="64">
        <v>0</v>
      </c>
      <c r="N51" s="64" t="s">
        <v>507</v>
      </c>
      <c r="O51" s="65" t="s">
        <v>507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5416</v>
      </c>
      <c r="L52" s="64">
        <v>5544</v>
      </c>
      <c r="M52" s="64">
        <v>5605</v>
      </c>
      <c r="N52" s="64">
        <v>5581</v>
      </c>
      <c r="O52" s="65">
        <v>5554</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2017</v>
      </c>
      <c r="L53" s="69">
        <v>2116</v>
      </c>
      <c r="M53" s="69">
        <v>2059</v>
      </c>
      <c r="N53" s="69">
        <v>1820</v>
      </c>
      <c r="O53" s="70">
        <v>1817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507</v>
      </c>
      <c r="L57" s="83" t="s">
        <v>507</v>
      </c>
      <c r="M57" s="83" t="s">
        <v>507</v>
      </c>
      <c r="N57" s="83" t="s">
        <v>507</v>
      </c>
      <c r="O57" s="84" t="s">
        <v>507</v>
      </c>
    </row>
    <row r="58" spans="1:21" ht="31.5" customHeight="1" thickBot="1" x14ac:dyDescent="0.2">
      <c r="B58" s="1218"/>
      <c r="C58" s="1219"/>
      <c r="D58" s="1223" t="s">
        <v>27</v>
      </c>
      <c r="E58" s="1224"/>
      <c r="F58" s="1224"/>
      <c r="G58" s="1224"/>
      <c r="H58" s="1224"/>
      <c r="I58" s="1224"/>
      <c r="J58" s="1225"/>
      <c r="K58" s="85" t="s">
        <v>507</v>
      </c>
      <c r="L58" s="86" t="s">
        <v>507</v>
      </c>
      <c r="M58" s="86" t="s">
        <v>507</v>
      </c>
      <c r="N58" s="86" t="s">
        <v>507</v>
      </c>
      <c r="O58" s="87" t="s">
        <v>507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Dq59mWshQZ6B0pnlz8yFH+e+S/NPHsXfvAJtPRBA754ZjlckyIkolxNi8Sg4j8Ztldbh+N7KcSZF2lW0Z/Xg==" saltValue="m5zn1YzPnREHX5TefyVK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46" t="s">
        <v>30</v>
      </c>
      <c r="C41" s="1247"/>
      <c r="D41" s="101"/>
      <c r="E41" s="1248" t="s">
        <v>31</v>
      </c>
      <c r="F41" s="1248"/>
      <c r="G41" s="1248"/>
      <c r="H41" s="1249"/>
      <c r="I41" s="102">
        <v>58453</v>
      </c>
      <c r="J41" s="103">
        <v>59668</v>
      </c>
      <c r="K41" s="103">
        <v>61314</v>
      </c>
      <c r="L41" s="103">
        <v>59865</v>
      </c>
      <c r="M41" s="104">
        <v>60136</v>
      </c>
    </row>
    <row r="42" spans="2:13" ht="27.75" customHeight="1" x14ac:dyDescent="0.15">
      <c r="B42" s="1236"/>
      <c r="C42" s="1237"/>
      <c r="D42" s="105"/>
      <c r="E42" s="1240" t="s">
        <v>32</v>
      </c>
      <c r="F42" s="1240"/>
      <c r="G42" s="1240"/>
      <c r="H42" s="1241"/>
      <c r="I42" s="106">
        <v>814</v>
      </c>
      <c r="J42" s="107">
        <v>701</v>
      </c>
      <c r="K42" s="107">
        <v>605</v>
      </c>
      <c r="L42" s="107">
        <v>510</v>
      </c>
      <c r="M42" s="108">
        <v>428</v>
      </c>
    </row>
    <row r="43" spans="2:13" ht="27.75" customHeight="1" x14ac:dyDescent="0.15">
      <c r="B43" s="1236"/>
      <c r="C43" s="1237"/>
      <c r="D43" s="105"/>
      <c r="E43" s="1240" t="s">
        <v>33</v>
      </c>
      <c r="F43" s="1240"/>
      <c r="G43" s="1240"/>
      <c r="H43" s="1241"/>
      <c r="I43" s="106">
        <v>23229</v>
      </c>
      <c r="J43" s="107">
        <v>23683</v>
      </c>
      <c r="K43" s="107">
        <v>23059</v>
      </c>
      <c r="L43" s="107">
        <v>22715</v>
      </c>
      <c r="M43" s="108">
        <v>22045</v>
      </c>
    </row>
    <row r="44" spans="2:13" ht="27.75" customHeight="1" x14ac:dyDescent="0.15">
      <c r="B44" s="1236"/>
      <c r="C44" s="1237"/>
      <c r="D44" s="105"/>
      <c r="E44" s="1240" t="s">
        <v>34</v>
      </c>
      <c r="F44" s="1240"/>
      <c r="G44" s="1240"/>
      <c r="H44" s="1241"/>
      <c r="I44" s="106" t="s">
        <v>507</v>
      </c>
      <c r="J44" s="107" t="s">
        <v>507</v>
      </c>
      <c r="K44" s="107" t="s">
        <v>507</v>
      </c>
      <c r="L44" s="107" t="s">
        <v>507</v>
      </c>
      <c r="M44" s="108" t="s">
        <v>507</v>
      </c>
    </row>
    <row r="45" spans="2:13" ht="27.75" customHeight="1" x14ac:dyDescent="0.15">
      <c r="B45" s="1236"/>
      <c r="C45" s="1237"/>
      <c r="D45" s="105"/>
      <c r="E45" s="1240" t="s">
        <v>35</v>
      </c>
      <c r="F45" s="1240"/>
      <c r="G45" s="1240"/>
      <c r="H45" s="1241"/>
      <c r="I45" s="106">
        <v>5697</v>
      </c>
      <c r="J45" s="107">
        <v>5135</v>
      </c>
      <c r="K45" s="107">
        <v>4861</v>
      </c>
      <c r="L45" s="107">
        <v>4508</v>
      </c>
      <c r="M45" s="108">
        <v>4385</v>
      </c>
    </row>
    <row r="46" spans="2:13" ht="27.75" customHeight="1" x14ac:dyDescent="0.15">
      <c r="B46" s="1236"/>
      <c r="C46" s="1237"/>
      <c r="D46" s="109"/>
      <c r="E46" s="1240" t="s">
        <v>36</v>
      </c>
      <c r="F46" s="1240"/>
      <c r="G46" s="1240"/>
      <c r="H46" s="1241"/>
      <c r="I46" s="106">
        <v>797</v>
      </c>
      <c r="J46" s="107">
        <v>577</v>
      </c>
      <c r="K46" s="107">
        <v>681</v>
      </c>
      <c r="L46" s="107">
        <v>9</v>
      </c>
      <c r="M46" s="108">
        <v>8</v>
      </c>
    </row>
    <row r="47" spans="2:13" ht="27.75" customHeight="1" x14ac:dyDescent="0.15">
      <c r="B47" s="1236"/>
      <c r="C47" s="1237"/>
      <c r="D47" s="110"/>
      <c r="E47" s="1250" t="s">
        <v>37</v>
      </c>
      <c r="F47" s="1251"/>
      <c r="G47" s="1251"/>
      <c r="H47" s="1252"/>
      <c r="I47" s="106" t="s">
        <v>507</v>
      </c>
      <c r="J47" s="107" t="s">
        <v>507</v>
      </c>
      <c r="K47" s="107" t="s">
        <v>507</v>
      </c>
      <c r="L47" s="107" t="s">
        <v>507</v>
      </c>
      <c r="M47" s="108" t="s">
        <v>507</v>
      </c>
    </row>
    <row r="48" spans="2:13" ht="27.75" customHeight="1" x14ac:dyDescent="0.15">
      <c r="B48" s="1236"/>
      <c r="C48" s="1237"/>
      <c r="D48" s="105"/>
      <c r="E48" s="1240" t="s">
        <v>38</v>
      </c>
      <c r="F48" s="1240"/>
      <c r="G48" s="1240"/>
      <c r="H48" s="1241"/>
      <c r="I48" s="106" t="s">
        <v>507</v>
      </c>
      <c r="J48" s="107" t="s">
        <v>507</v>
      </c>
      <c r="K48" s="107" t="s">
        <v>507</v>
      </c>
      <c r="L48" s="107" t="s">
        <v>507</v>
      </c>
      <c r="M48" s="108" t="s">
        <v>507</v>
      </c>
    </row>
    <row r="49" spans="2:13" ht="27.75" customHeight="1" x14ac:dyDescent="0.15">
      <c r="B49" s="1238"/>
      <c r="C49" s="1239"/>
      <c r="D49" s="105"/>
      <c r="E49" s="1240" t="s">
        <v>39</v>
      </c>
      <c r="F49" s="1240"/>
      <c r="G49" s="1240"/>
      <c r="H49" s="1241"/>
      <c r="I49" s="106" t="s">
        <v>507</v>
      </c>
      <c r="J49" s="107" t="s">
        <v>507</v>
      </c>
      <c r="K49" s="107" t="s">
        <v>507</v>
      </c>
      <c r="L49" s="107" t="s">
        <v>507</v>
      </c>
      <c r="M49" s="108" t="s">
        <v>507</v>
      </c>
    </row>
    <row r="50" spans="2:13" ht="27.75" customHeight="1" x14ac:dyDescent="0.15">
      <c r="B50" s="1234" t="s">
        <v>40</v>
      </c>
      <c r="C50" s="1235"/>
      <c r="D50" s="111"/>
      <c r="E50" s="1240" t="s">
        <v>41</v>
      </c>
      <c r="F50" s="1240"/>
      <c r="G50" s="1240"/>
      <c r="H50" s="1241"/>
      <c r="I50" s="106">
        <v>7049</v>
      </c>
      <c r="J50" s="107">
        <v>7034</v>
      </c>
      <c r="K50" s="107">
        <v>6994</v>
      </c>
      <c r="L50" s="107">
        <v>6632</v>
      </c>
      <c r="M50" s="108">
        <v>7982</v>
      </c>
    </row>
    <row r="51" spans="2:13" ht="27.75" customHeight="1" x14ac:dyDescent="0.15">
      <c r="B51" s="1236"/>
      <c r="C51" s="1237"/>
      <c r="D51" s="105"/>
      <c r="E51" s="1240" t="s">
        <v>42</v>
      </c>
      <c r="F51" s="1240"/>
      <c r="G51" s="1240"/>
      <c r="H51" s="1241"/>
      <c r="I51" s="106">
        <v>809</v>
      </c>
      <c r="J51" s="107">
        <v>642</v>
      </c>
      <c r="K51" s="107">
        <v>509</v>
      </c>
      <c r="L51" s="107">
        <v>381</v>
      </c>
      <c r="M51" s="108">
        <v>317</v>
      </c>
    </row>
    <row r="52" spans="2:13" ht="27.75" customHeight="1" x14ac:dyDescent="0.15">
      <c r="B52" s="1238"/>
      <c r="C52" s="1239"/>
      <c r="D52" s="105"/>
      <c r="E52" s="1240" t="s">
        <v>43</v>
      </c>
      <c r="F52" s="1240"/>
      <c r="G52" s="1240"/>
      <c r="H52" s="1241"/>
      <c r="I52" s="106">
        <v>60595</v>
      </c>
      <c r="J52" s="107">
        <v>61890</v>
      </c>
      <c r="K52" s="107">
        <v>63316</v>
      </c>
      <c r="L52" s="107">
        <v>61708</v>
      </c>
      <c r="M52" s="108">
        <v>61352</v>
      </c>
    </row>
    <row r="53" spans="2:13" ht="27.75" customHeight="1" thickBot="1" x14ac:dyDescent="0.2">
      <c r="B53" s="1242" t="s">
        <v>44</v>
      </c>
      <c r="C53" s="1243"/>
      <c r="D53" s="112"/>
      <c r="E53" s="1244" t="s">
        <v>45</v>
      </c>
      <c r="F53" s="1244"/>
      <c r="G53" s="1244"/>
      <c r="H53" s="1245"/>
      <c r="I53" s="113">
        <v>20537</v>
      </c>
      <c r="J53" s="114">
        <v>20198</v>
      </c>
      <c r="K53" s="114">
        <v>19701</v>
      </c>
      <c r="L53" s="114">
        <v>18885</v>
      </c>
      <c r="M53" s="115">
        <v>17350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idGzgeXyDVbD3JsfR5Ndq/yCMyJApVTykf3T0Xz6MueEQmRsWUBs6JVvCvR9MYN1SINU9YhTqbkl3NI0Xt8sg==" saltValue="kCdV5WH5GNuxtyZO+Ndm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48</v>
      </c>
      <c r="D55" s="1261"/>
      <c r="E55" s="1262"/>
      <c r="F55" s="127">
        <v>3865</v>
      </c>
      <c r="G55" s="127">
        <v>3328</v>
      </c>
      <c r="H55" s="128">
        <v>3940</v>
      </c>
    </row>
    <row r="56" spans="2:8" ht="52.5" customHeight="1" x14ac:dyDescent="0.15">
      <c r="B56" s="129"/>
      <c r="C56" s="1263" t="s">
        <v>49</v>
      </c>
      <c r="D56" s="1263"/>
      <c r="E56" s="1264"/>
      <c r="F56" s="130">
        <v>788</v>
      </c>
      <c r="G56" s="130">
        <v>788</v>
      </c>
      <c r="H56" s="131">
        <v>788</v>
      </c>
    </row>
    <row r="57" spans="2:8" ht="53.25" customHeight="1" x14ac:dyDescent="0.15">
      <c r="B57" s="129"/>
      <c r="C57" s="1265" t="s">
        <v>50</v>
      </c>
      <c r="D57" s="1265"/>
      <c r="E57" s="1266"/>
      <c r="F57" s="132">
        <v>5312</v>
      </c>
      <c r="G57" s="132">
        <v>5012</v>
      </c>
      <c r="H57" s="133">
        <v>5180</v>
      </c>
    </row>
    <row r="58" spans="2:8" ht="45.75" customHeight="1" x14ac:dyDescent="0.15">
      <c r="B58" s="134"/>
      <c r="C58" s="1253" t="s">
        <v>586</v>
      </c>
      <c r="D58" s="1254"/>
      <c r="E58" s="1255"/>
      <c r="F58" s="135">
        <v>3669</v>
      </c>
      <c r="G58" s="135">
        <v>3574</v>
      </c>
      <c r="H58" s="136">
        <v>3237</v>
      </c>
    </row>
    <row r="59" spans="2:8" ht="45.75" customHeight="1" x14ac:dyDescent="0.15">
      <c r="B59" s="134"/>
      <c r="C59" s="1253" t="s">
        <v>587</v>
      </c>
      <c r="D59" s="1254"/>
      <c r="E59" s="1255"/>
      <c r="F59" s="135">
        <v>1286</v>
      </c>
      <c r="G59" s="135">
        <v>1192</v>
      </c>
      <c r="H59" s="136">
        <v>1653</v>
      </c>
    </row>
    <row r="60" spans="2:8" ht="45.75" customHeight="1" x14ac:dyDescent="0.15">
      <c r="B60" s="134"/>
      <c r="C60" s="1253" t="s">
        <v>590</v>
      </c>
      <c r="D60" s="1254"/>
      <c r="E60" s="1255"/>
      <c r="F60" s="135">
        <v>180</v>
      </c>
      <c r="G60" s="135">
        <v>91</v>
      </c>
      <c r="H60" s="136">
        <v>136</v>
      </c>
    </row>
    <row r="61" spans="2:8" ht="45.75" customHeight="1" x14ac:dyDescent="0.15">
      <c r="B61" s="134"/>
      <c r="C61" s="1253" t="s">
        <v>589</v>
      </c>
      <c r="D61" s="1254"/>
      <c r="E61" s="1255"/>
      <c r="F61" s="135">
        <v>103</v>
      </c>
      <c r="G61" s="135">
        <v>102</v>
      </c>
      <c r="H61" s="136">
        <v>101</v>
      </c>
    </row>
    <row r="62" spans="2:8" ht="45.75" customHeight="1" thickBot="1" x14ac:dyDescent="0.2">
      <c r="B62" s="137"/>
      <c r="C62" s="1256" t="s">
        <v>588</v>
      </c>
      <c r="D62" s="1257"/>
      <c r="E62" s="1258"/>
      <c r="F62" s="138">
        <v>46</v>
      </c>
      <c r="G62" s="138">
        <v>46</v>
      </c>
      <c r="H62" s="139">
        <v>46</v>
      </c>
    </row>
    <row r="63" spans="2:8" ht="52.5" customHeight="1" thickBot="1" x14ac:dyDescent="0.2">
      <c r="B63" s="140"/>
      <c r="C63" s="1259" t="s">
        <v>51</v>
      </c>
      <c r="D63" s="1259"/>
      <c r="E63" s="1260"/>
      <c r="F63" s="141">
        <v>9965</v>
      </c>
      <c r="G63" s="141">
        <v>9127</v>
      </c>
      <c r="H63" s="142">
        <v>9908</v>
      </c>
    </row>
    <row r="64" spans="2:8" ht="15" customHeight="1" x14ac:dyDescent="0.15"/>
    <row r="65" ht="0" hidden="1" customHeight="1" x14ac:dyDescent="0.15"/>
    <row r="66" ht="0" hidden="1" customHeight="1" x14ac:dyDescent="0.15"/>
  </sheetData>
  <sheetProtection algorithmName="SHA-512" hashValue="uPrA+Ge1c4lnLpf9Q3NoujSGqQWYMLIJyJ24dNCZ5O9pxFidXvdY/tZYGqu0hzHGE1bRYGzuamOdD8uW5C82kQ==" saltValue="1hfqtxzPzKXobpviV4Uk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595</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549</v>
      </c>
      <c r="BQ50" s="1301"/>
      <c r="BR50" s="1301"/>
      <c r="BS50" s="1301"/>
      <c r="BT50" s="1301"/>
      <c r="BU50" s="1301"/>
      <c r="BV50" s="1301"/>
      <c r="BW50" s="1301"/>
      <c r="BX50" s="1301" t="s">
        <v>550</v>
      </c>
      <c r="BY50" s="1301"/>
      <c r="BZ50" s="1301"/>
      <c r="CA50" s="1301"/>
      <c r="CB50" s="1301"/>
      <c r="CC50" s="1301"/>
      <c r="CD50" s="1301"/>
      <c r="CE50" s="1301"/>
      <c r="CF50" s="1301" t="s">
        <v>551</v>
      </c>
      <c r="CG50" s="1301"/>
      <c r="CH50" s="1301"/>
      <c r="CI50" s="1301"/>
      <c r="CJ50" s="1301"/>
      <c r="CK50" s="1301"/>
      <c r="CL50" s="1301"/>
      <c r="CM50" s="1301"/>
      <c r="CN50" s="1301" t="s">
        <v>552</v>
      </c>
      <c r="CO50" s="1301"/>
      <c r="CP50" s="1301"/>
      <c r="CQ50" s="1301"/>
      <c r="CR50" s="1301"/>
      <c r="CS50" s="1301"/>
      <c r="CT50" s="1301"/>
      <c r="CU50" s="1301"/>
      <c r="CV50" s="1301" t="s">
        <v>553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596</v>
      </c>
      <c r="AO51" s="1305"/>
      <c r="AP51" s="1305"/>
      <c r="AQ51" s="1305"/>
      <c r="AR51" s="1305"/>
      <c r="AS51" s="1305"/>
      <c r="AT51" s="1305"/>
      <c r="AU51" s="1305"/>
      <c r="AV51" s="1305"/>
      <c r="AW51" s="1305"/>
      <c r="AX51" s="1305"/>
      <c r="AY51" s="1305"/>
      <c r="AZ51" s="1305"/>
      <c r="BA51" s="1305"/>
      <c r="BB51" s="1305" t="s">
        <v>597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102.6</v>
      </c>
      <c r="CG51" s="1307"/>
      <c r="CH51" s="1307"/>
      <c r="CI51" s="1307"/>
      <c r="CJ51" s="1307"/>
      <c r="CK51" s="1307"/>
      <c r="CL51" s="1307"/>
      <c r="CM51" s="1307"/>
      <c r="CN51" s="1307">
        <v>98.5</v>
      </c>
      <c r="CO51" s="1307"/>
      <c r="CP51" s="1307"/>
      <c r="CQ51" s="1307"/>
      <c r="CR51" s="1307"/>
      <c r="CS51" s="1307"/>
      <c r="CT51" s="1307"/>
      <c r="CU51" s="1307"/>
      <c r="CV51" s="1307">
        <v>90.2</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51.3</v>
      </c>
      <c r="CG53" s="1307"/>
      <c r="CH53" s="1307"/>
      <c r="CI53" s="1307"/>
      <c r="CJ53" s="1307"/>
      <c r="CK53" s="1307"/>
      <c r="CL53" s="1307"/>
      <c r="CM53" s="1307"/>
      <c r="CN53" s="1307">
        <v>53.1</v>
      </c>
      <c r="CO53" s="1307"/>
      <c r="CP53" s="1307"/>
      <c r="CQ53" s="1307"/>
      <c r="CR53" s="1307"/>
      <c r="CS53" s="1307"/>
      <c r="CT53" s="1307"/>
      <c r="CU53" s="1307"/>
      <c r="CV53" s="1307">
        <v>54.6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599</v>
      </c>
      <c r="AO55" s="1301"/>
      <c r="AP55" s="1301"/>
      <c r="AQ55" s="1301"/>
      <c r="AR55" s="1301"/>
      <c r="AS55" s="1301"/>
      <c r="AT55" s="1301"/>
      <c r="AU55" s="1301"/>
      <c r="AV55" s="1301"/>
      <c r="AW55" s="1301"/>
      <c r="AX55" s="1301"/>
      <c r="AY55" s="1301"/>
      <c r="AZ55" s="1301"/>
      <c r="BA55" s="1301"/>
      <c r="BB55" s="1305" t="s">
        <v>597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600</v>
      </c>
    </row>
    <row r="64" spans="1:109" x14ac:dyDescent="0.15">
      <c r="B64" s="1276"/>
      <c r="G64" s="1283"/>
      <c r="I64" s="1317"/>
      <c r="J64" s="1317"/>
      <c r="K64" s="1317"/>
      <c r="L64" s="1317"/>
      <c r="M64" s="1317"/>
      <c r="N64" s="1318"/>
      <c r="AM64" s="1283"/>
      <c r="AN64" s="1283" t="s">
        <v>593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595</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549</v>
      </c>
      <c r="BQ72" s="1301"/>
      <c r="BR72" s="1301"/>
      <c r="BS72" s="1301"/>
      <c r="BT72" s="1301"/>
      <c r="BU72" s="1301"/>
      <c r="BV72" s="1301"/>
      <c r="BW72" s="1301"/>
      <c r="BX72" s="1301" t="s">
        <v>550</v>
      </c>
      <c r="BY72" s="1301"/>
      <c r="BZ72" s="1301"/>
      <c r="CA72" s="1301"/>
      <c r="CB72" s="1301"/>
      <c r="CC72" s="1301"/>
      <c r="CD72" s="1301"/>
      <c r="CE72" s="1301"/>
      <c r="CF72" s="1301" t="s">
        <v>551</v>
      </c>
      <c r="CG72" s="1301"/>
      <c r="CH72" s="1301"/>
      <c r="CI72" s="1301"/>
      <c r="CJ72" s="1301"/>
      <c r="CK72" s="1301"/>
      <c r="CL72" s="1301"/>
      <c r="CM72" s="1301"/>
      <c r="CN72" s="1301" t="s">
        <v>552</v>
      </c>
      <c r="CO72" s="1301"/>
      <c r="CP72" s="1301"/>
      <c r="CQ72" s="1301"/>
      <c r="CR72" s="1301"/>
      <c r="CS72" s="1301"/>
      <c r="CT72" s="1301"/>
      <c r="CU72" s="1301"/>
      <c r="CV72" s="1301" t="s">
        <v>553</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596</v>
      </c>
      <c r="AO73" s="1305"/>
      <c r="AP73" s="1305"/>
      <c r="AQ73" s="1305"/>
      <c r="AR73" s="1305"/>
      <c r="AS73" s="1305"/>
      <c r="AT73" s="1305"/>
      <c r="AU73" s="1305"/>
      <c r="AV73" s="1305"/>
      <c r="AW73" s="1305"/>
      <c r="AX73" s="1305"/>
      <c r="AY73" s="1305"/>
      <c r="AZ73" s="1305"/>
      <c r="BA73" s="1305"/>
      <c r="BB73" s="1305" t="s">
        <v>597</v>
      </c>
      <c r="BC73" s="1305"/>
      <c r="BD73" s="1305"/>
      <c r="BE73" s="1305"/>
      <c r="BF73" s="1305"/>
      <c r="BG73" s="1305"/>
      <c r="BH73" s="1305"/>
      <c r="BI73" s="1305"/>
      <c r="BJ73" s="1305"/>
      <c r="BK73" s="1305"/>
      <c r="BL73" s="1305"/>
      <c r="BM73" s="1305"/>
      <c r="BN73" s="1305"/>
      <c r="BO73" s="1305"/>
      <c r="BP73" s="1307">
        <v>109</v>
      </c>
      <c r="BQ73" s="1307"/>
      <c r="BR73" s="1307"/>
      <c r="BS73" s="1307"/>
      <c r="BT73" s="1307"/>
      <c r="BU73" s="1307"/>
      <c r="BV73" s="1307"/>
      <c r="BW73" s="1307"/>
      <c r="BX73" s="1307">
        <v>104.7</v>
      </c>
      <c r="BY73" s="1307"/>
      <c r="BZ73" s="1307"/>
      <c r="CA73" s="1307"/>
      <c r="CB73" s="1307"/>
      <c r="CC73" s="1307"/>
      <c r="CD73" s="1307"/>
      <c r="CE73" s="1307"/>
      <c r="CF73" s="1307">
        <v>102.6</v>
      </c>
      <c r="CG73" s="1307"/>
      <c r="CH73" s="1307"/>
      <c r="CI73" s="1307"/>
      <c r="CJ73" s="1307"/>
      <c r="CK73" s="1307"/>
      <c r="CL73" s="1307"/>
      <c r="CM73" s="1307"/>
      <c r="CN73" s="1307">
        <v>98.5</v>
      </c>
      <c r="CO73" s="1307"/>
      <c r="CP73" s="1307"/>
      <c r="CQ73" s="1307"/>
      <c r="CR73" s="1307"/>
      <c r="CS73" s="1307"/>
      <c r="CT73" s="1307"/>
      <c r="CU73" s="1307"/>
      <c r="CV73" s="1307">
        <v>90.2</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602</v>
      </c>
      <c r="BC75" s="1305"/>
      <c r="BD75" s="1305"/>
      <c r="BE75" s="1305"/>
      <c r="BF75" s="1305"/>
      <c r="BG75" s="1305"/>
      <c r="BH75" s="1305"/>
      <c r="BI75" s="1305"/>
      <c r="BJ75" s="1305"/>
      <c r="BK75" s="1305"/>
      <c r="BL75" s="1305"/>
      <c r="BM75" s="1305"/>
      <c r="BN75" s="1305"/>
      <c r="BO75" s="1305"/>
      <c r="BP75" s="1307">
        <v>13</v>
      </c>
      <c r="BQ75" s="1307"/>
      <c r="BR75" s="1307"/>
      <c r="BS75" s="1307"/>
      <c r="BT75" s="1307"/>
      <c r="BU75" s="1307"/>
      <c r="BV75" s="1307"/>
      <c r="BW75" s="1307"/>
      <c r="BX75" s="1307">
        <v>11.8</v>
      </c>
      <c r="BY75" s="1307"/>
      <c r="BZ75" s="1307"/>
      <c r="CA75" s="1307"/>
      <c r="CB75" s="1307"/>
      <c r="CC75" s="1307"/>
      <c r="CD75" s="1307"/>
      <c r="CE75" s="1307"/>
      <c r="CF75" s="1307">
        <v>10.7</v>
      </c>
      <c r="CG75" s="1307"/>
      <c r="CH75" s="1307"/>
      <c r="CI75" s="1307"/>
      <c r="CJ75" s="1307"/>
      <c r="CK75" s="1307"/>
      <c r="CL75" s="1307"/>
      <c r="CM75" s="1307"/>
      <c r="CN75" s="1307">
        <v>10.3</v>
      </c>
      <c r="CO75" s="1307"/>
      <c r="CP75" s="1307"/>
      <c r="CQ75" s="1307"/>
      <c r="CR75" s="1307"/>
      <c r="CS75" s="1307"/>
      <c r="CT75" s="1307"/>
      <c r="CU75" s="1307"/>
      <c r="CV75" s="1307">
        <v>9.8000000000000007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599</v>
      </c>
      <c r="AO77" s="1301"/>
      <c r="AP77" s="1301"/>
      <c r="AQ77" s="1301"/>
      <c r="AR77" s="1301"/>
      <c r="AS77" s="1301"/>
      <c r="AT77" s="1301"/>
      <c r="AU77" s="1301"/>
      <c r="AV77" s="1301"/>
      <c r="AW77" s="1301"/>
      <c r="AX77" s="1301"/>
      <c r="AY77" s="1301"/>
      <c r="AZ77" s="1301"/>
      <c r="BA77" s="1301"/>
      <c r="BB77" s="1305" t="s">
        <v>597</v>
      </c>
      <c r="BC77" s="1305"/>
      <c r="BD77" s="1305"/>
      <c r="BE77" s="1305"/>
      <c r="BF77" s="1305"/>
      <c r="BG77" s="1305"/>
      <c r="BH77" s="1305"/>
      <c r="BI77" s="1305"/>
      <c r="BJ77" s="1305"/>
      <c r="BK77" s="1305"/>
      <c r="BL77" s="1305"/>
      <c r="BM77" s="1305"/>
      <c r="BN77" s="1305"/>
      <c r="BO77" s="1305"/>
      <c r="BP77" s="1307">
        <v>44.4</v>
      </c>
      <c r="BQ77" s="1307"/>
      <c r="BR77" s="1307"/>
      <c r="BS77" s="1307"/>
      <c r="BT77" s="1307"/>
      <c r="BU77" s="1307"/>
      <c r="BV77" s="1307"/>
      <c r="BW77" s="1307"/>
      <c r="BX77" s="1307">
        <v>37.299999999999997</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602</v>
      </c>
      <c r="BC79" s="1305"/>
      <c r="BD79" s="1305"/>
      <c r="BE79" s="1305"/>
      <c r="BF79" s="1305"/>
      <c r="BG79" s="1305"/>
      <c r="BH79" s="1305"/>
      <c r="BI79" s="1305"/>
      <c r="BJ79" s="1305"/>
      <c r="BK79" s="1305"/>
      <c r="BL79" s="1305"/>
      <c r="BM79" s="1305"/>
      <c r="BN79" s="1305"/>
      <c r="BO79" s="1305"/>
      <c r="BP79" s="1307">
        <v>9.4</v>
      </c>
      <c r="BQ79" s="1307"/>
      <c r="BR79" s="1307"/>
      <c r="BS79" s="1307"/>
      <c r="BT79" s="1307"/>
      <c r="BU79" s="1307"/>
      <c r="BV79" s="1307"/>
      <c r="BW79" s="1307"/>
      <c r="BX79" s="1307">
        <v>7.8</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EGTWqFEkoankQA0GRZCjRZcTwq6ewnh5mVkwaqCLVKnL88A247bLASCDN1bpocOLJrf++/snpNgZCoJ0XUsFg==" saltValue="/8QSO7J0bAxmCO+Y8Oil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HqWe1eU2abX0Vj3OOtl6jhz0Ki8W0jijWz4BAw0YYk0O7s3c+7NTB3K32n+Ik7lC2uw2MUt4A/dVz2qomB6mg==" saltValue="CRWroxocVSA2BkgVPSygp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frnvBF7sWpLhuiGDrn1XMe7+vlZYwZeWFl9iqwvUAPLyKIVu1TQvxleWvxtvj7LOHy5sTZRK8z4QTAA9q1/A==" saltValue="UyibvauKw1OxG36B87F5P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91045</v>
      </c>
      <c r="E3" s="161"/>
      <c r="F3" s="162">
        <v>57944</v>
      </c>
      <c r="G3" s="163"/>
      <c r="H3" s="164"/>
    </row>
    <row r="4" spans="1:8" x14ac:dyDescent="0.15">
      <c r="A4" s="165"/>
      <c r="B4" s="166"/>
      <c r="C4" s="167"/>
      <c r="D4" s="168">
        <v>46004</v>
      </c>
      <c r="E4" s="169"/>
      <c r="F4" s="170">
        <v>29326</v>
      </c>
      <c r="G4" s="171"/>
      <c r="H4" s="172"/>
    </row>
    <row r="5" spans="1:8" x14ac:dyDescent="0.15">
      <c r="A5" s="153" t="s">
        <v>541</v>
      </c>
      <c r="B5" s="158"/>
      <c r="C5" s="159"/>
      <c r="D5" s="160">
        <v>68324</v>
      </c>
      <c r="E5" s="161"/>
      <c r="F5" s="162">
        <v>54227</v>
      </c>
      <c r="G5" s="163"/>
      <c r="H5" s="164"/>
    </row>
    <row r="6" spans="1:8" x14ac:dyDescent="0.15">
      <c r="A6" s="165"/>
      <c r="B6" s="166"/>
      <c r="C6" s="167"/>
      <c r="D6" s="168">
        <v>53334</v>
      </c>
      <c r="E6" s="169"/>
      <c r="F6" s="170">
        <v>29694</v>
      </c>
      <c r="G6" s="171"/>
      <c r="H6" s="172"/>
    </row>
    <row r="7" spans="1:8" x14ac:dyDescent="0.15">
      <c r="A7" s="153" t="s">
        <v>542</v>
      </c>
      <c r="B7" s="158"/>
      <c r="C7" s="159"/>
      <c r="D7" s="160">
        <v>91011</v>
      </c>
      <c r="E7" s="161"/>
      <c r="F7" s="162">
        <v>44504</v>
      </c>
      <c r="G7" s="163"/>
      <c r="H7" s="164"/>
    </row>
    <row r="8" spans="1:8" x14ac:dyDescent="0.15">
      <c r="A8" s="165"/>
      <c r="B8" s="166"/>
      <c r="C8" s="167"/>
      <c r="D8" s="168">
        <v>77039</v>
      </c>
      <c r="E8" s="169"/>
      <c r="F8" s="170">
        <v>25876</v>
      </c>
      <c r="G8" s="171"/>
      <c r="H8" s="172"/>
    </row>
    <row r="9" spans="1:8" x14ac:dyDescent="0.15">
      <c r="A9" s="153" t="s">
        <v>543</v>
      </c>
      <c r="B9" s="158"/>
      <c r="C9" s="159"/>
      <c r="D9" s="160">
        <v>53724</v>
      </c>
      <c r="E9" s="161"/>
      <c r="F9" s="162">
        <v>47820</v>
      </c>
      <c r="G9" s="163"/>
      <c r="H9" s="164"/>
    </row>
    <row r="10" spans="1:8" x14ac:dyDescent="0.15">
      <c r="A10" s="165"/>
      <c r="B10" s="166"/>
      <c r="C10" s="167"/>
      <c r="D10" s="168">
        <v>27829</v>
      </c>
      <c r="E10" s="169"/>
      <c r="F10" s="170">
        <v>25855</v>
      </c>
      <c r="G10" s="171"/>
      <c r="H10" s="172"/>
    </row>
    <row r="11" spans="1:8" x14ac:dyDescent="0.15">
      <c r="A11" s="153" t="s">
        <v>544</v>
      </c>
      <c r="B11" s="158"/>
      <c r="C11" s="159"/>
      <c r="D11" s="160">
        <v>64498</v>
      </c>
      <c r="E11" s="161"/>
      <c r="F11" s="162">
        <v>41934</v>
      </c>
      <c r="G11" s="163"/>
      <c r="H11" s="164"/>
    </row>
    <row r="12" spans="1:8" x14ac:dyDescent="0.15">
      <c r="A12" s="165"/>
      <c r="B12" s="166"/>
      <c r="C12" s="173"/>
      <c r="D12" s="168">
        <v>41813</v>
      </c>
      <c r="E12" s="169"/>
      <c r="F12" s="170">
        <v>23352</v>
      </c>
      <c r="G12" s="171"/>
      <c r="H12" s="172"/>
    </row>
    <row r="13" spans="1:8" x14ac:dyDescent="0.15">
      <c r="A13" s="153"/>
      <c r="B13" s="158"/>
      <c r="C13" s="174"/>
      <c r="D13" s="175">
        <v>73720</v>
      </c>
      <c r="E13" s="176"/>
      <c r="F13" s="177">
        <v>49286</v>
      </c>
      <c r="G13" s="178"/>
      <c r="H13" s="164"/>
    </row>
    <row r="14" spans="1:8" x14ac:dyDescent="0.15">
      <c r="A14" s="165"/>
      <c r="B14" s="166"/>
      <c r="C14" s="167"/>
      <c r="D14" s="168">
        <v>49204</v>
      </c>
      <c r="E14" s="169"/>
      <c r="F14" s="170">
        <v>26821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3.36</v>
      </c>
      <c r="C19" s="179">
        <f>ROUND(VALUE(SUBSTITUTE(実質収支比率等に係る経年分析!G$48,"▲","-")),2)</f>
        <v>4.41</v>
      </c>
      <c r="D19" s="179">
        <f>ROUND(VALUE(SUBSTITUTE(実質収支比率等に係る経年分析!H$48,"▲","-")),2)</f>
        <v>3.97</v>
      </c>
      <c r="E19" s="179">
        <f>ROUND(VALUE(SUBSTITUTE(実質収支比率等に係る経年分析!I$48,"▲","-")),2)</f>
        <v>6.65</v>
      </c>
      <c r="F19" s="179">
        <f>ROUND(VALUE(SUBSTITUTE(実質収支比率等に係る経年分析!J$48,"▲","-")),2)</f>
        <v>3.81</v>
      </c>
    </row>
    <row r="20" spans="1:11" x14ac:dyDescent="0.15">
      <c r="A20" s="179" t="s">
        <v>55</v>
      </c>
      <c r="B20" s="179">
        <f>ROUND(VALUE(SUBSTITUTE(実質収支比率等に係る経年分析!F$47,"▲","-")),2)</f>
        <v>15.93</v>
      </c>
      <c r="C20" s="179">
        <f>ROUND(VALUE(SUBSTITUTE(実質収支比率等に係る経年分析!G$47,"▲","-")),2)</f>
        <v>16.399999999999999</v>
      </c>
      <c r="D20" s="179">
        <f>ROUND(VALUE(SUBSTITUTE(実質収支比率等に係る経年分析!H$47,"▲","-")),2)</f>
        <v>15.63</v>
      </c>
      <c r="E20" s="179">
        <f>ROUND(VALUE(SUBSTITUTE(実質収支比率等に係る経年分析!I$47,"▲","-")),2)</f>
        <v>13.49</v>
      </c>
      <c r="F20" s="179">
        <f>ROUND(VALUE(SUBSTITUTE(実質収支比率等に係る経年分析!J$47,"▲","-")),2)</f>
        <v>15.94</v>
      </c>
    </row>
    <row r="21" spans="1:11" x14ac:dyDescent="0.15">
      <c r="A21" s="179" t="s">
        <v>56</v>
      </c>
      <c r="B21" s="179">
        <f>IF(ISNUMBER(VALUE(SUBSTITUTE(実質収支比率等に係る経年分析!F$49,"▲","-"))),ROUND(VALUE(SUBSTITUTE(実質収支比率等に係る経年分析!F$49,"▲","-")),2),NA())</f>
        <v>1.66</v>
      </c>
      <c r="C21" s="179">
        <f>IF(ISNUMBER(VALUE(SUBSTITUTE(実質収支比率等に係る経年分析!G$49,"▲","-"))),ROUND(VALUE(SUBSTITUTE(実質収支比率等に係る経年分析!G$49,"▲","-")),2),NA())</f>
        <v>3.33</v>
      </c>
      <c r="D21" s="179">
        <f>IF(ISNUMBER(VALUE(SUBSTITUTE(実質収支比率等に係る経年分析!H$49,"▲","-"))),ROUND(VALUE(SUBSTITUTE(実質収支比率等に係る経年分析!H$49,"▲","-")),2),NA())</f>
        <v>1.33</v>
      </c>
      <c r="E21" s="179">
        <f>IF(ISNUMBER(VALUE(SUBSTITUTE(実質収支比率等に係る経年分析!I$49,"▲","-"))),ROUND(VALUE(SUBSTITUTE(実質収支比率等に係る経年分析!I$49,"▲","-")),2),NA())</f>
        <v>3.51</v>
      </c>
      <c r="F21" s="179">
        <f>IF(ISNUMBER(VALUE(SUBSTITUTE(実質収支比率等に係る経年分析!J$49,"▲","-"))),ROUND(VALUE(SUBSTITUTE(実質収支比率等に係る経年分析!J$49,"▲","-")),2),NA())</f>
        <v>0.86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0.21</v>
      </c>
    </row>
    <row r="32" spans="1:11" x14ac:dyDescent="0.15">
      <c r="A32" s="180" t="str">
        <f>IF(連結実質赤字比率に係る赤字・黒字の構成分析!C$38="",NA(),連結実質赤字比率に係る赤字・黒字の構成分析!C$38)</f>
        <v>介護保険事業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0.45</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2.83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3.14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4.4000000000000004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3.77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4.3899999999999997</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2.0099999999999998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0.51</v>
      </c>
      <c r="J36" s="180">
        <f>IF(ROUND(VALUE(SUBSTITUTE(連結実質赤字比率に係る赤字・黒字の構成分析!J$34,"▲", "-")), 2) &lt; 0, ABS(ROUND(VALUE(SUBSTITUTE(連結実質赤字比率に係る赤字・黒字の構成分析!J$34,"▲", "-")), 2)), NA())</f>
        <v>0.35</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5416</v>
      </c>
      <c r="E42" s="181"/>
      <c r="F42" s="181"/>
      <c r="G42" s="181">
        <f>'実質公債費比率（分子）の構造'!L$52</f>
        <v>5544</v>
      </c>
      <c r="H42" s="181"/>
      <c r="I42" s="181"/>
      <c r="J42" s="181">
        <f>'実質公債費比率（分子）の構造'!M$52</f>
        <v>5605</v>
      </c>
      <c r="K42" s="181"/>
      <c r="L42" s="181"/>
      <c r="M42" s="181">
        <f>'実質公債費比率（分子）の構造'!N$52</f>
        <v>5581</v>
      </c>
      <c r="N42" s="181"/>
      <c r="O42" s="181"/>
      <c r="P42" s="181">
        <f>'実質公債費比率（分子）の構造'!O$52</f>
        <v>5554</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151</v>
      </c>
      <c r="C44" s="181"/>
      <c r="D44" s="181"/>
      <c r="E44" s="181">
        <f>'実質公債費比率（分子）の構造'!L$50</f>
        <v>120</v>
      </c>
      <c r="F44" s="181"/>
      <c r="G44" s="181"/>
      <c r="H44" s="181">
        <f>'実質公債費比率（分子）の構造'!M$50</f>
        <v>102</v>
      </c>
      <c r="I44" s="181"/>
      <c r="J44" s="181"/>
      <c r="K44" s="181">
        <f>'実質公債費比率（分子）の構造'!N$50</f>
        <v>99</v>
      </c>
      <c r="L44" s="181"/>
      <c r="M44" s="181"/>
      <c r="N44" s="181">
        <f>'実質公債費比率（分子）の構造'!O$50</f>
        <v>95</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1864</v>
      </c>
      <c r="C46" s="181"/>
      <c r="D46" s="181"/>
      <c r="E46" s="181">
        <f>'実質公債費比率（分子）の構造'!L$48</f>
        <v>1872</v>
      </c>
      <c r="F46" s="181"/>
      <c r="G46" s="181"/>
      <c r="H46" s="181">
        <f>'実質公債費比率（分子）の構造'!M$48</f>
        <v>1954</v>
      </c>
      <c r="I46" s="181"/>
      <c r="J46" s="181"/>
      <c r="K46" s="181">
        <f>'実質公債費比率（分子）の構造'!N$48</f>
        <v>1950</v>
      </c>
      <c r="L46" s="181"/>
      <c r="M46" s="181"/>
      <c r="N46" s="181">
        <f>'実質公債費比率（分子）の構造'!O$48</f>
        <v>1953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5418</v>
      </c>
      <c r="C49" s="181"/>
      <c r="D49" s="181"/>
      <c r="E49" s="181">
        <f>'実質公債費比率（分子）の構造'!L$45</f>
        <v>5668</v>
      </c>
      <c r="F49" s="181"/>
      <c r="G49" s="181"/>
      <c r="H49" s="181">
        <f>'実質公債費比率（分子）の構造'!M$45</f>
        <v>5608</v>
      </c>
      <c r="I49" s="181"/>
      <c r="J49" s="181"/>
      <c r="K49" s="181">
        <f>'実質公債費比率（分子）の構造'!N$45</f>
        <v>5352</v>
      </c>
      <c r="L49" s="181"/>
      <c r="M49" s="181"/>
      <c r="N49" s="181">
        <f>'実質公債費比率（分子）の構造'!O$45</f>
        <v>5323</v>
      </c>
      <c r="O49" s="181"/>
      <c r="P49" s="181"/>
    </row>
    <row r="50" spans="1:16" x14ac:dyDescent="0.15">
      <c r="A50" s="181" t="s">
        <v>71</v>
      </c>
      <c r="B50" s="181" t="e">
        <f>NA()</f>
        <v>#N/A</v>
      </c>
      <c r="C50" s="181">
        <f>IF(ISNUMBER('実質公債費比率（分子）の構造'!K$53),'実質公債費比率（分子）の構造'!K$53,NA())</f>
        <v>2017</v>
      </c>
      <c r="D50" s="181" t="e">
        <f>NA()</f>
        <v>#N/A</v>
      </c>
      <c r="E50" s="181" t="e">
        <f>NA()</f>
        <v>#N/A</v>
      </c>
      <c r="F50" s="181">
        <f>IF(ISNUMBER('実質公債費比率（分子）の構造'!L$53),'実質公債費比率（分子）の構造'!L$53,NA())</f>
        <v>2116</v>
      </c>
      <c r="G50" s="181" t="e">
        <f>NA()</f>
        <v>#N/A</v>
      </c>
      <c r="H50" s="181" t="e">
        <f>NA()</f>
        <v>#N/A</v>
      </c>
      <c r="I50" s="181">
        <f>IF(ISNUMBER('実質公債費比率（分子）の構造'!M$53),'実質公債費比率（分子）の構造'!M$53,NA())</f>
        <v>2059</v>
      </c>
      <c r="J50" s="181" t="e">
        <f>NA()</f>
        <v>#N/A</v>
      </c>
      <c r="K50" s="181" t="e">
        <f>NA()</f>
        <v>#N/A</v>
      </c>
      <c r="L50" s="181">
        <f>IF(ISNUMBER('実質公債費比率（分子）の構造'!N$53),'実質公債費比率（分子）の構造'!N$53,NA())</f>
        <v>1820</v>
      </c>
      <c r="M50" s="181" t="e">
        <f>NA()</f>
        <v>#N/A</v>
      </c>
      <c r="N50" s="181" t="e">
        <f>NA()</f>
        <v>#N/A</v>
      </c>
      <c r="O50" s="181">
        <f>IF(ISNUMBER('実質公債費比率（分子）の構造'!O$53),'実質公債費比率（分子）の構造'!O$53,NA())</f>
        <v>1817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60595</v>
      </c>
      <c r="E56" s="180"/>
      <c r="F56" s="180"/>
      <c r="G56" s="180">
        <f>'将来負担比率（分子）の構造'!J$52</f>
        <v>61890</v>
      </c>
      <c r="H56" s="180"/>
      <c r="I56" s="180"/>
      <c r="J56" s="180">
        <f>'将来負担比率（分子）の構造'!K$52</f>
        <v>63316</v>
      </c>
      <c r="K56" s="180"/>
      <c r="L56" s="180"/>
      <c r="M56" s="180">
        <f>'将来負担比率（分子）の構造'!L$52</f>
        <v>61708</v>
      </c>
      <c r="N56" s="180"/>
      <c r="O56" s="180"/>
      <c r="P56" s="180">
        <f>'将来負担比率（分子）の構造'!M$52</f>
        <v>61352</v>
      </c>
    </row>
    <row r="57" spans="1:16" x14ac:dyDescent="0.15">
      <c r="A57" s="180" t="s">
        <v>42</v>
      </c>
      <c r="B57" s="180"/>
      <c r="C57" s="180"/>
      <c r="D57" s="180">
        <f>'将来負担比率（分子）の構造'!I$51</f>
        <v>809</v>
      </c>
      <c r="E57" s="180"/>
      <c r="F57" s="180"/>
      <c r="G57" s="180">
        <f>'将来負担比率（分子）の構造'!J$51</f>
        <v>642</v>
      </c>
      <c r="H57" s="180"/>
      <c r="I57" s="180"/>
      <c r="J57" s="180">
        <f>'将来負担比率（分子）の構造'!K$51</f>
        <v>509</v>
      </c>
      <c r="K57" s="180"/>
      <c r="L57" s="180"/>
      <c r="M57" s="180">
        <f>'将来負担比率（分子）の構造'!L$51</f>
        <v>381</v>
      </c>
      <c r="N57" s="180"/>
      <c r="O57" s="180"/>
      <c r="P57" s="180">
        <f>'将来負担比率（分子）の構造'!M$51</f>
        <v>317</v>
      </c>
    </row>
    <row r="58" spans="1:16" x14ac:dyDescent="0.15">
      <c r="A58" s="180" t="s">
        <v>41</v>
      </c>
      <c r="B58" s="180"/>
      <c r="C58" s="180"/>
      <c r="D58" s="180">
        <f>'将来負担比率（分子）の構造'!I$50</f>
        <v>7049</v>
      </c>
      <c r="E58" s="180"/>
      <c r="F58" s="180"/>
      <c r="G58" s="180">
        <f>'将来負担比率（分子）の構造'!J$50</f>
        <v>7034</v>
      </c>
      <c r="H58" s="180"/>
      <c r="I58" s="180"/>
      <c r="J58" s="180">
        <f>'将来負担比率（分子）の構造'!K$50</f>
        <v>6994</v>
      </c>
      <c r="K58" s="180"/>
      <c r="L58" s="180"/>
      <c r="M58" s="180">
        <f>'将来負担比率（分子）の構造'!L$50</f>
        <v>6632</v>
      </c>
      <c r="N58" s="180"/>
      <c r="O58" s="180"/>
      <c r="P58" s="180">
        <f>'将来負担比率（分子）の構造'!M$50</f>
        <v>7982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797</v>
      </c>
      <c r="C61" s="180"/>
      <c r="D61" s="180"/>
      <c r="E61" s="180">
        <f>'将来負担比率（分子）の構造'!J$46</f>
        <v>577</v>
      </c>
      <c r="F61" s="180"/>
      <c r="G61" s="180"/>
      <c r="H61" s="180">
        <f>'将来負担比率（分子）の構造'!K$46</f>
        <v>681</v>
      </c>
      <c r="I61" s="180"/>
      <c r="J61" s="180"/>
      <c r="K61" s="180">
        <f>'将来負担比率（分子）の構造'!L$46</f>
        <v>9</v>
      </c>
      <c r="L61" s="180"/>
      <c r="M61" s="180"/>
      <c r="N61" s="180">
        <f>'将来負担比率（分子）の構造'!M$46</f>
        <v>8</v>
      </c>
      <c r="O61" s="180"/>
      <c r="P61" s="180"/>
    </row>
    <row r="62" spans="1:16" x14ac:dyDescent="0.15">
      <c r="A62" s="180" t="s">
        <v>35</v>
      </c>
      <c r="B62" s="180">
        <f>'将来負担比率（分子）の構造'!I$45</f>
        <v>5697</v>
      </c>
      <c r="C62" s="180"/>
      <c r="D62" s="180"/>
      <c r="E62" s="180">
        <f>'将来負担比率（分子）の構造'!J$45</f>
        <v>5135</v>
      </c>
      <c r="F62" s="180"/>
      <c r="G62" s="180"/>
      <c r="H62" s="180">
        <f>'将来負担比率（分子）の構造'!K$45</f>
        <v>4861</v>
      </c>
      <c r="I62" s="180"/>
      <c r="J62" s="180"/>
      <c r="K62" s="180">
        <f>'将来負担比率（分子）の構造'!L$45</f>
        <v>4508</v>
      </c>
      <c r="L62" s="180"/>
      <c r="M62" s="180"/>
      <c r="N62" s="180">
        <f>'将来負担比率（分子）の構造'!M$45</f>
        <v>4385</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23229</v>
      </c>
      <c r="C64" s="180"/>
      <c r="D64" s="180"/>
      <c r="E64" s="180">
        <f>'将来負担比率（分子）の構造'!J$43</f>
        <v>23683</v>
      </c>
      <c r="F64" s="180"/>
      <c r="G64" s="180"/>
      <c r="H64" s="180">
        <f>'将来負担比率（分子）の構造'!K$43</f>
        <v>23059</v>
      </c>
      <c r="I64" s="180"/>
      <c r="J64" s="180"/>
      <c r="K64" s="180">
        <f>'将来負担比率（分子）の構造'!L$43</f>
        <v>22715</v>
      </c>
      <c r="L64" s="180"/>
      <c r="M64" s="180"/>
      <c r="N64" s="180">
        <f>'将来負担比率（分子）の構造'!M$43</f>
        <v>22045</v>
      </c>
      <c r="O64" s="180"/>
      <c r="P64" s="180"/>
    </row>
    <row r="65" spans="1:16" x14ac:dyDescent="0.15">
      <c r="A65" s="180" t="s">
        <v>32</v>
      </c>
      <c r="B65" s="180">
        <f>'将来負担比率（分子）の構造'!I$42</f>
        <v>814</v>
      </c>
      <c r="C65" s="180"/>
      <c r="D65" s="180"/>
      <c r="E65" s="180">
        <f>'将来負担比率（分子）の構造'!J$42</f>
        <v>701</v>
      </c>
      <c r="F65" s="180"/>
      <c r="G65" s="180"/>
      <c r="H65" s="180">
        <f>'将来負担比率（分子）の構造'!K$42</f>
        <v>605</v>
      </c>
      <c r="I65" s="180"/>
      <c r="J65" s="180"/>
      <c r="K65" s="180">
        <f>'将来負担比率（分子）の構造'!L$42</f>
        <v>510</v>
      </c>
      <c r="L65" s="180"/>
      <c r="M65" s="180"/>
      <c r="N65" s="180">
        <f>'将来負担比率（分子）の構造'!M$42</f>
        <v>428</v>
      </c>
      <c r="O65" s="180"/>
      <c r="P65" s="180"/>
    </row>
    <row r="66" spans="1:16" x14ac:dyDescent="0.15">
      <c r="A66" s="180" t="s">
        <v>31</v>
      </c>
      <c r="B66" s="180">
        <f>'将来負担比率（分子）の構造'!I$41</f>
        <v>58453</v>
      </c>
      <c r="C66" s="180"/>
      <c r="D66" s="180"/>
      <c r="E66" s="180">
        <f>'将来負担比率（分子）の構造'!J$41</f>
        <v>59668</v>
      </c>
      <c r="F66" s="180"/>
      <c r="G66" s="180"/>
      <c r="H66" s="180">
        <f>'将来負担比率（分子）の構造'!K$41</f>
        <v>61314</v>
      </c>
      <c r="I66" s="180"/>
      <c r="J66" s="180"/>
      <c r="K66" s="180">
        <f>'将来負担比率（分子）の構造'!L$41</f>
        <v>59865</v>
      </c>
      <c r="L66" s="180"/>
      <c r="M66" s="180"/>
      <c r="N66" s="180">
        <f>'将来負担比率（分子）の構造'!M$41</f>
        <v>60136</v>
      </c>
      <c r="O66" s="180"/>
      <c r="P66" s="180"/>
    </row>
    <row r="67" spans="1:16" x14ac:dyDescent="0.15">
      <c r="A67" s="180" t="s">
        <v>75</v>
      </c>
      <c r="B67" s="180" t="e">
        <f>NA()</f>
        <v>#N/A</v>
      </c>
      <c r="C67" s="180">
        <f>IF(ISNUMBER('将来負担比率（分子）の構造'!I$53), IF('将来負担比率（分子）の構造'!I$53 &lt; 0, 0, '将来負担比率（分子）の構造'!I$53), NA())</f>
        <v>20537</v>
      </c>
      <c r="D67" s="180" t="e">
        <f>NA()</f>
        <v>#N/A</v>
      </c>
      <c r="E67" s="180" t="e">
        <f>NA()</f>
        <v>#N/A</v>
      </c>
      <c r="F67" s="180">
        <f>IF(ISNUMBER('将来負担比率（分子）の構造'!J$53), IF('将来負担比率（分子）の構造'!J$53 &lt; 0, 0, '将来負担比率（分子）の構造'!J$53), NA())</f>
        <v>20198</v>
      </c>
      <c r="G67" s="180" t="e">
        <f>NA()</f>
        <v>#N/A</v>
      </c>
      <c r="H67" s="180" t="e">
        <f>NA()</f>
        <v>#N/A</v>
      </c>
      <c r="I67" s="180">
        <f>IF(ISNUMBER('将来負担比率（分子）の構造'!K$53), IF('将来負担比率（分子）の構造'!K$53 &lt; 0, 0, '将来負担比率（分子）の構造'!K$53), NA())</f>
        <v>19701</v>
      </c>
      <c r="J67" s="180" t="e">
        <f>NA()</f>
        <v>#N/A</v>
      </c>
      <c r="K67" s="180" t="e">
        <f>NA()</f>
        <v>#N/A</v>
      </c>
      <c r="L67" s="180">
        <f>IF(ISNUMBER('将来負担比率（分子）の構造'!L$53), IF('将来負担比率（分子）の構造'!L$53 &lt; 0, 0, '将来負担比率（分子）の構造'!L$53), NA())</f>
        <v>18885</v>
      </c>
      <c r="M67" s="180" t="e">
        <f>NA()</f>
        <v>#N/A</v>
      </c>
      <c r="N67" s="180" t="e">
        <f>NA()</f>
        <v>#N/A</v>
      </c>
      <c r="O67" s="180">
        <f>IF(ISNUMBER('将来負担比率（分子）の構造'!M$53), IF('将来負担比率（分子）の構造'!M$53 &lt; 0, 0, '将来負担比率（分子）の構造'!M$53), NA())</f>
        <v>17350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3865</v>
      </c>
      <c r="C72" s="184">
        <f>基金残高に係る経年分析!G55</f>
        <v>3328</v>
      </c>
      <c r="D72" s="184">
        <f>基金残高に係る経年分析!H55</f>
        <v>3940</v>
      </c>
    </row>
    <row r="73" spans="1:16" x14ac:dyDescent="0.15">
      <c r="A73" s="183" t="s">
        <v>78</v>
      </c>
      <c r="B73" s="184">
        <f>基金残高に係る経年分析!F56</f>
        <v>788</v>
      </c>
      <c r="C73" s="184">
        <f>基金残高に係る経年分析!G56</f>
        <v>788</v>
      </c>
      <c r="D73" s="184">
        <f>基金残高に係る経年分析!H56</f>
        <v>788</v>
      </c>
    </row>
    <row r="74" spans="1:16" x14ac:dyDescent="0.15">
      <c r="A74" s="183" t="s">
        <v>79</v>
      </c>
      <c r="B74" s="184">
        <f>基金残高に係る経年分析!F57</f>
        <v>5312</v>
      </c>
      <c r="C74" s="184">
        <f>基金残高に係る経年分析!G57</f>
        <v>5012</v>
      </c>
      <c r="D74" s="184">
        <f>基金残高に係る経年分析!H57</f>
        <v>5180</v>
      </c>
    </row>
  </sheetData>
  <sheetProtection algorithmName="SHA-512" hashValue="aARG9BoCRJpnlDrZ1BhEF1Jx42z5DIk9L00TINoAQfORSMtUjMtvyIQKHMrqZhW0rRX3J9YVEpj/4yjMg289Ew==" saltValue="05CCIXavdPdRmRNjKeu0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229</v>
      </c>
      <c r="C5" s="723"/>
      <c r="D5" s="723"/>
      <c r="E5" s="723"/>
      <c r="F5" s="723"/>
      <c r="G5" s="723"/>
      <c r="H5" s="723"/>
      <c r="I5" s="723"/>
      <c r="J5" s="723"/>
      <c r="K5" s="723"/>
      <c r="L5" s="723"/>
      <c r="M5" s="723"/>
      <c r="N5" s="723"/>
      <c r="O5" s="723"/>
      <c r="P5" s="723"/>
      <c r="Q5" s="724"/>
      <c r="R5" s="688">
        <v>13887463</v>
      </c>
      <c r="S5" s="689"/>
      <c r="T5" s="689"/>
      <c r="U5" s="689"/>
      <c r="V5" s="689"/>
      <c r="W5" s="689"/>
      <c r="X5" s="689"/>
      <c r="Y5" s="735"/>
      <c r="Z5" s="753">
        <v>33.5</v>
      </c>
      <c r="AA5" s="753"/>
      <c r="AB5" s="753"/>
      <c r="AC5" s="753"/>
      <c r="AD5" s="754">
        <v>13887463</v>
      </c>
      <c r="AE5" s="754"/>
      <c r="AF5" s="754"/>
      <c r="AG5" s="754"/>
      <c r="AH5" s="754"/>
      <c r="AI5" s="754"/>
      <c r="AJ5" s="754"/>
      <c r="AK5" s="754"/>
      <c r="AL5" s="736">
        <v>57.7</v>
      </c>
      <c r="AM5" s="705"/>
      <c r="AN5" s="705"/>
      <c r="AO5" s="737"/>
      <c r="AP5" s="722" t="s">
        <v>230</v>
      </c>
      <c r="AQ5" s="723"/>
      <c r="AR5" s="723"/>
      <c r="AS5" s="723"/>
      <c r="AT5" s="723"/>
      <c r="AU5" s="723"/>
      <c r="AV5" s="723"/>
      <c r="AW5" s="723"/>
      <c r="AX5" s="723"/>
      <c r="AY5" s="723"/>
      <c r="AZ5" s="723"/>
      <c r="BA5" s="723"/>
      <c r="BB5" s="723"/>
      <c r="BC5" s="723"/>
      <c r="BD5" s="723"/>
      <c r="BE5" s="723"/>
      <c r="BF5" s="724"/>
      <c r="BG5" s="623">
        <v>13864298</v>
      </c>
      <c r="BH5" s="626"/>
      <c r="BI5" s="626"/>
      <c r="BJ5" s="626"/>
      <c r="BK5" s="626"/>
      <c r="BL5" s="626"/>
      <c r="BM5" s="626"/>
      <c r="BN5" s="627"/>
      <c r="BO5" s="685">
        <v>99.8</v>
      </c>
      <c r="BP5" s="685"/>
      <c r="BQ5" s="685"/>
      <c r="BR5" s="685"/>
      <c r="BS5" s="686">
        <v>637605</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0" t="s">
        <v>234</v>
      </c>
      <c r="C6" s="621"/>
      <c r="D6" s="621"/>
      <c r="E6" s="621"/>
      <c r="F6" s="621"/>
      <c r="G6" s="621"/>
      <c r="H6" s="621"/>
      <c r="I6" s="621"/>
      <c r="J6" s="621"/>
      <c r="K6" s="621"/>
      <c r="L6" s="621"/>
      <c r="M6" s="621"/>
      <c r="N6" s="621"/>
      <c r="O6" s="621"/>
      <c r="P6" s="621"/>
      <c r="Q6" s="622"/>
      <c r="R6" s="623">
        <v>372150</v>
      </c>
      <c r="S6" s="626"/>
      <c r="T6" s="626"/>
      <c r="U6" s="626"/>
      <c r="V6" s="626"/>
      <c r="W6" s="626"/>
      <c r="X6" s="626"/>
      <c r="Y6" s="627"/>
      <c r="Z6" s="685">
        <v>0.9</v>
      </c>
      <c r="AA6" s="685"/>
      <c r="AB6" s="685"/>
      <c r="AC6" s="685"/>
      <c r="AD6" s="686">
        <v>372150</v>
      </c>
      <c r="AE6" s="686"/>
      <c r="AF6" s="686"/>
      <c r="AG6" s="686"/>
      <c r="AH6" s="686"/>
      <c r="AI6" s="686"/>
      <c r="AJ6" s="686"/>
      <c r="AK6" s="686"/>
      <c r="AL6" s="628">
        <v>1.5</v>
      </c>
      <c r="AM6" s="629"/>
      <c r="AN6" s="629"/>
      <c r="AO6" s="687"/>
      <c r="AP6" s="620" t="s">
        <v>235</v>
      </c>
      <c r="AQ6" s="621"/>
      <c r="AR6" s="621"/>
      <c r="AS6" s="621"/>
      <c r="AT6" s="621"/>
      <c r="AU6" s="621"/>
      <c r="AV6" s="621"/>
      <c r="AW6" s="621"/>
      <c r="AX6" s="621"/>
      <c r="AY6" s="621"/>
      <c r="AZ6" s="621"/>
      <c r="BA6" s="621"/>
      <c r="BB6" s="621"/>
      <c r="BC6" s="621"/>
      <c r="BD6" s="621"/>
      <c r="BE6" s="621"/>
      <c r="BF6" s="622"/>
      <c r="BG6" s="623">
        <v>13864298</v>
      </c>
      <c r="BH6" s="626"/>
      <c r="BI6" s="626"/>
      <c r="BJ6" s="626"/>
      <c r="BK6" s="626"/>
      <c r="BL6" s="626"/>
      <c r="BM6" s="626"/>
      <c r="BN6" s="627"/>
      <c r="BO6" s="685">
        <v>99.8</v>
      </c>
      <c r="BP6" s="685"/>
      <c r="BQ6" s="685"/>
      <c r="BR6" s="685"/>
      <c r="BS6" s="686">
        <v>637605</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280693</v>
      </c>
      <c r="CS6" s="626"/>
      <c r="CT6" s="626"/>
      <c r="CU6" s="626"/>
      <c r="CV6" s="626"/>
      <c r="CW6" s="626"/>
      <c r="CX6" s="626"/>
      <c r="CY6" s="627"/>
      <c r="CZ6" s="736">
        <v>0.7</v>
      </c>
      <c r="DA6" s="705"/>
      <c r="DB6" s="705"/>
      <c r="DC6" s="739"/>
      <c r="DD6" s="631" t="s">
        <v>137</v>
      </c>
      <c r="DE6" s="626"/>
      <c r="DF6" s="626"/>
      <c r="DG6" s="626"/>
      <c r="DH6" s="626"/>
      <c r="DI6" s="626"/>
      <c r="DJ6" s="626"/>
      <c r="DK6" s="626"/>
      <c r="DL6" s="626"/>
      <c r="DM6" s="626"/>
      <c r="DN6" s="626"/>
      <c r="DO6" s="626"/>
      <c r="DP6" s="627"/>
      <c r="DQ6" s="631">
        <v>280693</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23761</v>
      </c>
      <c r="S7" s="626"/>
      <c r="T7" s="626"/>
      <c r="U7" s="626"/>
      <c r="V7" s="626"/>
      <c r="W7" s="626"/>
      <c r="X7" s="626"/>
      <c r="Y7" s="627"/>
      <c r="Z7" s="685">
        <v>0.1</v>
      </c>
      <c r="AA7" s="685"/>
      <c r="AB7" s="685"/>
      <c r="AC7" s="685"/>
      <c r="AD7" s="686">
        <v>23761</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5807672</v>
      </c>
      <c r="BH7" s="626"/>
      <c r="BI7" s="626"/>
      <c r="BJ7" s="626"/>
      <c r="BK7" s="626"/>
      <c r="BL7" s="626"/>
      <c r="BM7" s="626"/>
      <c r="BN7" s="627"/>
      <c r="BO7" s="685">
        <v>41.8</v>
      </c>
      <c r="BP7" s="685"/>
      <c r="BQ7" s="685"/>
      <c r="BR7" s="685"/>
      <c r="BS7" s="686">
        <v>159326</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5517801</v>
      </c>
      <c r="CS7" s="626"/>
      <c r="CT7" s="626"/>
      <c r="CU7" s="626"/>
      <c r="CV7" s="626"/>
      <c r="CW7" s="626"/>
      <c r="CX7" s="626"/>
      <c r="CY7" s="627"/>
      <c r="CZ7" s="685">
        <v>13.7</v>
      </c>
      <c r="DA7" s="685"/>
      <c r="DB7" s="685"/>
      <c r="DC7" s="685"/>
      <c r="DD7" s="631">
        <v>405913</v>
      </c>
      <c r="DE7" s="626"/>
      <c r="DF7" s="626"/>
      <c r="DG7" s="626"/>
      <c r="DH7" s="626"/>
      <c r="DI7" s="626"/>
      <c r="DJ7" s="626"/>
      <c r="DK7" s="626"/>
      <c r="DL7" s="626"/>
      <c r="DM7" s="626"/>
      <c r="DN7" s="626"/>
      <c r="DO7" s="626"/>
      <c r="DP7" s="627"/>
      <c r="DQ7" s="631">
        <v>4482807</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53182</v>
      </c>
      <c r="S8" s="626"/>
      <c r="T8" s="626"/>
      <c r="U8" s="626"/>
      <c r="V8" s="626"/>
      <c r="W8" s="626"/>
      <c r="X8" s="626"/>
      <c r="Y8" s="627"/>
      <c r="Z8" s="685">
        <v>0.1</v>
      </c>
      <c r="AA8" s="685"/>
      <c r="AB8" s="685"/>
      <c r="AC8" s="685"/>
      <c r="AD8" s="686">
        <v>53182</v>
      </c>
      <c r="AE8" s="686"/>
      <c r="AF8" s="686"/>
      <c r="AG8" s="686"/>
      <c r="AH8" s="686"/>
      <c r="AI8" s="686"/>
      <c r="AJ8" s="686"/>
      <c r="AK8" s="686"/>
      <c r="AL8" s="628">
        <v>0.2</v>
      </c>
      <c r="AM8" s="629"/>
      <c r="AN8" s="629"/>
      <c r="AO8" s="687"/>
      <c r="AP8" s="620" t="s">
        <v>241</v>
      </c>
      <c r="AQ8" s="621"/>
      <c r="AR8" s="621"/>
      <c r="AS8" s="621"/>
      <c r="AT8" s="621"/>
      <c r="AU8" s="621"/>
      <c r="AV8" s="621"/>
      <c r="AW8" s="621"/>
      <c r="AX8" s="621"/>
      <c r="AY8" s="621"/>
      <c r="AZ8" s="621"/>
      <c r="BA8" s="621"/>
      <c r="BB8" s="621"/>
      <c r="BC8" s="621"/>
      <c r="BD8" s="621"/>
      <c r="BE8" s="621"/>
      <c r="BF8" s="622"/>
      <c r="BG8" s="623">
        <v>173142</v>
      </c>
      <c r="BH8" s="626"/>
      <c r="BI8" s="626"/>
      <c r="BJ8" s="626"/>
      <c r="BK8" s="626"/>
      <c r="BL8" s="626"/>
      <c r="BM8" s="626"/>
      <c r="BN8" s="627"/>
      <c r="BO8" s="685">
        <v>1.2</v>
      </c>
      <c r="BP8" s="685"/>
      <c r="BQ8" s="685"/>
      <c r="BR8" s="685"/>
      <c r="BS8" s="631" t="s">
        <v>137</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12204541</v>
      </c>
      <c r="CS8" s="626"/>
      <c r="CT8" s="626"/>
      <c r="CU8" s="626"/>
      <c r="CV8" s="626"/>
      <c r="CW8" s="626"/>
      <c r="CX8" s="626"/>
      <c r="CY8" s="627"/>
      <c r="CZ8" s="685">
        <v>30.3</v>
      </c>
      <c r="DA8" s="685"/>
      <c r="DB8" s="685"/>
      <c r="DC8" s="685"/>
      <c r="DD8" s="631">
        <v>709589</v>
      </c>
      <c r="DE8" s="626"/>
      <c r="DF8" s="626"/>
      <c r="DG8" s="626"/>
      <c r="DH8" s="626"/>
      <c r="DI8" s="626"/>
      <c r="DJ8" s="626"/>
      <c r="DK8" s="626"/>
      <c r="DL8" s="626"/>
      <c r="DM8" s="626"/>
      <c r="DN8" s="626"/>
      <c r="DO8" s="626"/>
      <c r="DP8" s="627"/>
      <c r="DQ8" s="631">
        <v>6505688</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44265</v>
      </c>
      <c r="S9" s="626"/>
      <c r="T9" s="626"/>
      <c r="U9" s="626"/>
      <c r="V9" s="626"/>
      <c r="W9" s="626"/>
      <c r="X9" s="626"/>
      <c r="Y9" s="627"/>
      <c r="Z9" s="685">
        <v>0.1</v>
      </c>
      <c r="AA9" s="685"/>
      <c r="AB9" s="685"/>
      <c r="AC9" s="685"/>
      <c r="AD9" s="686">
        <v>44265</v>
      </c>
      <c r="AE9" s="686"/>
      <c r="AF9" s="686"/>
      <c r="AG9" s="686"/>
      <c r="AH9" s="686"/>
      <c r="AI9" s="686"/>
      <c r="AJ9" s="686"/>
      <c r="AK9" s="686"/>
      <c r="AL9" s="628">
        <v>0.2</v>
      </c>
      <c r="AM9" s="629"/>
      <c r="AN9" s="629"/>
      <c r="AO9" s="687"/>
      <c r="AP9" s="620" t="s">
        <v>244</v>
      </c>
      <c r="AQ9" s="621"/>
      <c r="AR9" s="621"/>
      <c r="AS9" s="621"/>
      <c r="AT9" s="621"/>
      <c r="AU9" s="621"/>
      <c r="AV9" s="621"/>
      <c r="AW9" s="621"/>
      <c r="AX9" s="621"/>
      <c r="AY9" s="621"/>
      <c r="AZ9" s="621"/>
      <c r="BA9" s="621"/>
      <c r="BB9" s="621"/>
      <c r="BC9" s="621"/>
      <c r="BD9" s="621"/>
      <c r="BE9" s="621"/>
      <c r="BF9" s="622"/>
      <c r="BG9" s="623">
        <v>4555884</v>
      </c>
      <c r="BH9" s="626"/>
      <c r="BI9" s="626"/>
      <c r="BJ9" s="626"/>
      <c r="BK9" s="626"/>
      <c r="BL9" s="626"/>
      <c r="BM9" s="626"/>
      <c r="BN9" s="627"/>
      <c r="BO9" s="685">
        <v>32.799999999999997</v>
      </c>
      <c r="BP9" s="685"/>
      <c r="BQ9" s="685"/>
      <c r="BR9" s="685"/>
      <c r="BS9" s="631" t="s">
        <v>137</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3781256</v>
      </c>
      <c r="CS9" s="626"/>
      <c r="CT9" s="626"/>
      <c r="CU9" s="626"/>
      <c r="CV9" s="626"/>
      <c r="CW9" s="626"/>
      <c r="CX9" s="626"/>
      <c r="CY9" s="627"/>
      <c r="CZ9" s="685">
        <v>9.4</v>
      </c>
      <c r="DA9" s="685"/>
      <c r="DB9" s="685"/>
      <c r="DC9" s="685"/>
      <c r="DD9" s="631">
        <v>875480</v>
      </c>
      <c r="DE9" s="626"/>
      <c r="DF9" s="626"/>
      <c r="DG9" s="626"/>
      <c r="DH9" s="626"/>
      <c r="DI9" s="626"/>
      <c r="DJ9" s="626"/>
      <c r="DK9" s="626"/>
      <c r="DL9" s="626"/>
      <c r="DM9" s="626"/>
      <c r="DN9" s="626"/>
      <c r="DO9" s="626"/>
      <c r="DP9" s="627"/>
      <c r="DQ9" s="631">
        <v>2649519</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137</v>
      </c>
      <c r="S10" s="626"/>
      <c r="T10" s="626"/>
      <c r="U10" s="626"/>
      <c r="V10" s="626"/>
      <c r="W10" s="626"/>
      <c r="X10" s="626"/>
      <c r="Y10" s="627"/>
      <c r="Z10" s="685" t="s">
        <v>137</v>
      </c>
      <c r="AA10" s="685"/>
      <c r="AB10" s="685"/>
      <c r="AC10" s="685"/>
      <c r="AD10" s="686" t="s">
        <v>247</v>
      </c>
      <c r="AE10" s="686"/>
      <c r="AF10" s="686"/>
      <c r="AG10" s="686"/>
      <c r="AH10" s="686"/>
      <c r="AI10" s="686"/>
      <c r="AJ10" s="686"/>
      <c r="AK10" s="686"/>
      <c r="AL10" s="628" t="s">
        <v>247</v>
      </c>
      <c r="AM10" s="629"/>
      <c r="AN10" s="629"/>
      <c r="AO10" s="687"/>
      <c r="AP10" s="620" t="s">
        <v>248</v>
      </c>
      <c r="AQ10" s="621"/>
      <c r="AR10" s="621"/>
      <c r="AS10" s="621"/>
      <c r="AT10" s="621"/>
      <c r="AU10" s="621"/>
      <c r="AV10" s="621"/>
      <c r="AW10" s="621"/>
      <c r="AX10" s="621"/>
      <c r="AY10" s="621"/>
      <c r="AZ10" s="621"/>
      <c r="BA10" s="621"/>
      <c r="BB10" s="621"/>
      <c r="BC10" s="621"/>
      <c r="BD10" s="621"/>
      <c r="BE10" s="621"/>
      <c r="BF10" s="622"/>
      <c r="BG10" s="623">
        <v>274262</v>
      </c>
      <c r="BH10" s="626"/>
      <c r="BI10" s="626"/>
      <c r="BJ10" s="626"/>
      <c r="BK10" s="626"/>
      <c r="BL10" s="626"/>
      <c r="BM10" s="626"/>
      <c r="BN10" s="627"/>
      <c r="BO10" s="685">
        <v>2</v>
      </c>
      <c r="BP10" s="685"/>
      <c r="BQ10" s="685"/>
      <c r="BR10" s="685"/>
      <c r="BS10" s="631" t="s">
        <v>137</v>
      </c>
      <c r="BT10" s="626"/>
      <c r="BU10" s="626"/>
      <c r="BV10" s="626"/>
      <c r="BW10" s="626"/>
      <c r="BX10" s="626"/>
      <c r="BY10" s="626"/>
      <c r="BZ10" s="626"/>
      <c r="CA10" s="626"/>
      <c r="CB10" s="666"/>
      <c r="CD10" s="667" t="s">
        <v>249</v>
      </c>
      <c r="CE10" s="664"/>
      <c r="CF10" s="664"/>
      <c r="CG10" s="664"/>
      <c r="CH10" s="664"/>
      <c r="CI10" s="664"/>
      <c r="CJ10" s="664"/>
      <c r="CK10" s="664"/>
      <c r="CL10" s="664"/>
      <c r="CM10" s="664"/>
      <c r="CN10" s="664"/>
      <c r="CO10" s="664"/>
      <c r="CP10" s="664"/>
      <c r="CQ10" s="665"/>
      <c r="CR10" s="623">
        <v>87926</v>
      </c>
      <c r="CS10" s="626"/>
      <c r="CT10" s="626"/>
      <c r="CU10" s="626"/>
      <c r="CV10" s="626"/>
      <c r="CW10" s="626"/>
      <c r="CX10" s="626"/>
      <c r="CY10" s="627"/>
      <c r="CZ10" s="685">
        <v>0.2</v>
      </c>
      <c r="DA10" s="685"/>
      <c r="DB10" s="685"/>
      <c r="DC10" s="685"/>
      <c r="DD10" s="631" t="s">
        <v>247</v>
      </c>
      <c r="DE10" s="626"/>
      <c r="DF10" s="626"/>
      <c r="DG10" s="626"/>
      <c r="DH10" s="626"/>
      <c r="DI10" s="626"/>
      <c r="DJ10" s="626"/>
      <c r="DK10" s="626"/>
      <c r="DL10" s="626"/>
      <c r="DM10" s="626"/>
      <c r="DN10" s="626"/>
      <c r="DO10" s="626"/>
      <c r="DP10" s="627"/>
      <c r="DQ10" s="631">
        <v>5326</v>
      </c>
      <c r="DR10" s="626"/>
      <c r="DS10" s="626"/>
      <c r="DT10" s="626"/>
      <c r="DU10" s="626"/>
      <c r="DV10" s="626"/>
      <c r="DW10" s="626"/>
      <c r="DX10" s="626"/>
      <c r="DY10" s="626"/>
      <c r="DZ10" s="626"/>
      <c r="EA10" s="626"/>
      <c r="EB10" s="626"/>
      <c r="EC10" s="666"/>
    </row>
    <row r="11" spans="2:143" ht="11.25" customHeight="1" x14ac:dyDescent="0.15">
      <c r="B11" s="620" t="s">
        <v>250</v>
      </c>
      <c r="C11" s="621"/>
      <c r="D11" s="621"/>
      <c r="E11" s="621"/>
      <c r="F11" s="621"/>
      <c r="G11" s="621"/>
      <c r="H11" s="621"/>
      <c r="I11" s="621"/>
      <c r="J11" s="621"/>
      <c r="K11" s="621"/>
      <c r="L11" s="621"/>
      <c r="M11" s="621"/>
      <c r="N11" s="621"/>
      <c r="O11" s="621"/>
      <c r="P11" s="621"/>
      <c r="Q11" s="622"/>
      <c r="R11" s="623" t="s">
        <v>137</v>
      </c>
      <c r="S11" s="626"/>
      <c r="T11" s="626"/>
      <c r="U11" s="626"/>
      <c r="V11" s="626"/>
      <c r="W11" s="626"/>
      <c r="X11" s="626"/>
      <c r="Y11" s="627"/>
      <c r="Z11" s="685" t="s">
        <v>137</v>
      </c>
      <c r="AA11" s="685"/>
      <c r="AB11" s="685"/>
      <c r="AC11" s="685"/>
      <c r="AD11" s="686" t="s">
        <v>247</v>
      </c>
      <c r="AE11" s="686"/>
      <c r="AF11" s="686"/>
      <c r="AG11" s="686"/>
      <c r="AH11" s="686"/>
      <c r="AI11" s="686"/>
      <c r="AJ11" s="686"/>
      <c r="AK11" s="686"/>
      <c r="AL11" s="628" t="s">
        <v>137</v>
      </c>
      <c r="AM11" s="629"/>
      <c r="AN11" s="629"/>
      <c r="AO11" s="687"/>
      <c r="AP11" s="620" t="s">
        <v>251</v>
      </c>
      <c r="AQ11" s="621"/>
      <c r="AR11" s="621"/>
      <c r="AS11" s="621"/>
      <c r="AT11" s="621"/>
      <c r="AU11" s="621"/>
      <c r="AV11" s="621"/>
      <c r="AW11" s="621"/>
      <c r="AX11" s="621"/>
      <c r="AY11" s="621"/>
      <c r="AZ11" s="621"/>
      <c r="BA11" s="621"/>
      <c r="BB11" s="621"/>
      <c r="BC11" s="621"/>
      <c r="BD11" s="621"/>
      <c r="BE11" s="621"/>
      <c r="BF11" s="622"/>
      <c r="BG11" s="623">
        <v>804384</v>
      </c>
      <c r="BH11" s="626"/>
      <c r="BI11" s="626"/>
      <c r="BJ11" s="626"/>
      <c r="BK11" s="626"/>
      <c r="BL11" s="626"/>
      <c r="BM11" s="626"/>
      <c r="BN11" s="627"/>
      <c r="BO11" s="685">
        <v>5.8</v>
      </c>
      <c r="BP11" s="685"/>
      <c r="BQ11" s="685"/>
      <c r="BR11" s="685"/>
      <c r="BS11" s="631">
        <v>159326</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827925</v>
      </c>
      <c r="CS11" s="626"/>
      <c r="CT11" s="626"/>
      <c r="CU11" s="626"/>
      <c r="CV11" s="626"/>
      <c r="CW11" s="626"/>
      <c r="CX11" s="626"/>
      <c r="CY11" s="627"/>
      <c r="CZ11" s="685">
        <v>2.1</v>
      </c>
      <c r="DA11" s="685"/>
      <c r="DB11" s="685"/>
      <c r="DC11" s="685"/>
      <c r="DD11" s="631">
        <v>144883</v>
      </c>
      <c r="DE11" s="626"/>
      <c r="DF11" s="626"/>
      <c r="DG11" s="626"/>
      <c r="DH11" s="626"/>
      <c r="DI11" s="626"/>
      <c r="DJ11" s="626"/>
      <c r="DK11" s="626"/>
      <c r="DL11" s="626"/>
      <c r="DM11" s="626"/>
      <c r="DN11" s="626"/>
      <c r="DO11" s="626"/>
      <c r="DP11" s="627"/>
      <c r="DQ11" s="631">
        <v>551947</v>
      </c>
      <c r="DR11" s="626"/>
      <c r="DS11" s="626"/>
      <c r="DT11" s="626"/>
      <c r="DU11" s="626"/>
      <c r="DV11" s="626"/>
      <c r="DW11" s="626"/>
      <c r="DX11" s="626"/>
      <c r="DY11" s="626"/>
      <c r="DZ11" s="626"/>
      <c r="EA11" s="626"/>
      <c r="EB11" s="626"/>
      <c r="EC11" s="666"/>
    </row>
    <row r="12" spans="2:143" ht="11.25" customHeight="1" x14ac:dyDescent="0.15">
      <c r="B12" s="620" t="s">
        <v>253</v>
      </c>
      <c r="C12" s="621"/>
      <c r="D12" s="621"/>
      <c r="E12" s="621"/>
      <c r="F12" s="621"/>
      <c r="G12" s="621"/>
      <c r="H12" s="621"/>
      <c r="I12" s="621"/>
      <c r="J12" s="621"/>
      <c r="K12" s="621"/>
      <c r="L12" s="621"/>
      <c r="M12" s="621"/>
      <c r="N12" s="621"/>
      <c r="O12" s="621"/>
      <c r="P12" s="621"/>
      <c r="Q12" s="622"/>
      <c r="R12" s="623">
        <v>1790765</v>
      </c>
      <c r="S12" s="626"/>
      <c r="T12" s="626"/>
      <c r="U12" s="626"/>
      <c r="V12" s="626"/>
      <c r="W12" s="626"/>
      <c r="X12" s="626"/>
      <c r="Y12" s="627"/>
      <c r="Z12" s="685">
        <v>4.3</v>
      </c>
      <c r="AA12" s="685"/>
      <c r="AB12" s="685"/>
      <c r="AC12" s="685"/>
      <c r="AD12" s="686">
        <v>1790765</v>
      </c>
      <c r="AE12" s="686"/>
      <c r="AF12" s="686"/>
      <c r="AG12" s="686"/>
      <c r="AH12" s="686"/>
      <c r="AI12" s="686"/>
      <c r="AJ12" s="686"/>
      <c r="AK12" s="686"/>
      <c r="AL12" s="628">
        <v>7.4</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v>7237037</v>
      </c>
      <c r="BH12" s="626"/>
      <c r="BI12" s="626"/>
      <c r="BJ12" s="626"/>
      <c r="BK12" s="626"/>
      <c r="BL12" s="626"/>
      <c r="BM12" s="626"/>
      <c r="BN12" s="627"/>
      <c r="BO12" s="685">
        <v>52.1</v>
      </c>
      <c r="BP12" s="685"/>
      <c r="BQ12" s="685"/>
      <c r="BR12" s="685"/>
      <c r="BS12" s="631">
        <v>478279</v>
      </c>
      <c r="BT12" s="626"/>
      <c r="BU12" s="626"/>
      <c r="BV12" s="626"/>
      <c r="BW12" s="626"/>
      <c r="BX12" s="626"/>
      <c r="BY12" s="626"/>
      <c r="BZ12" s="626"/>
      <c r="CA12" s="626"/>
      <c r="CB12" s="666"/>
      <c r="CD12" s="667" t="s">
        <v>255</v>
      </c>
      <c r="CE12" s="664"/>
      <c r="CF12" s="664"/>
      <c r="CG12" s="664"/>
      <c r="CH12" s="664"/>
      <c r="CI12" s="664"/>
      <c r="CJ12" s="664"/>
      <c r="CK12" s="664"/>
      <c r="CL12" s="664"/>
      <c r="CM12" s="664"/>
      <c r="CN12" s="664"/>
      <c r="CO12" s="664"/>
      <c r="CP12" s="664"/>
      <c r="CQ12" s="665"/>
      <c r="CR12" s="623">
        <v>1129900</v>
      </c>
      <c r="CS12" s="626"/>
      <c r="CT12" s="626"/>
      <c r="CU12" s="626"/>
      <c r="CV12" s="626"/>
      <c r="CW12" s="626"/>
      <c r="CX12" s="626"/>
      <c r="CY12" s="627"/>
      <c r="CZ12" s="685">
        <v>2.8</v>
      </c>
      <c r="DA12" s="685"/>
      <c r="DB12" s="685"/>
      <c r="DC12" s="685"/>
      <c r="DD12" s="631">
        <v>15000</v>
      </c>
      <c r="DE12" s="626"/>
      <c r="DF12" s="626"/>
      <c r="DG12" s="626"/>
      <c r="DH12" s="626"/>
      <c r="DI12" s="626"/>
      <c r="DJ12" s="626"/>
      <c r="DK12" s="626"/>
      <c r="DL12" s="626"/>
      <c r="DM12" s="626"/>
      <c r="DN12" s="626"/>
      <c r="DO12" s="626"/>
      <c r="DP12" s="627"/>
      <c r="DQ12" s="631">
        <v>432553</v>
      </c>
      <c r="DR12" s="626"/>
      <c r="DS12" s="626"/>
      <c r="DT12" s="626"/>
      <c r="DU12" s="626"/>
      <c r="DV12" s="626"/>
      <c r="DW12" s="626"/>
      <c r="DX12" s="626"/>
      <c r="DY12" s="626"/>
      <c r="DZ12" s="626"/>
      <c r="EA12" s="626"/>
      <c r="EB12" s="626"/>
      <c r="EC12" s="666"/>
    </row>
    <row r="13" spans="2:143" ht="11.25" customHeight="1" x14ac:dyDescent="0.15">
      <c r="B13" s="620" t="s">
        <v>256</v>
      </c>
      <c r="C13" s="621"/>
      <c r="D13" s="621"/>
      <c r="E13" s="621"/>
      <c r="F13" s="621"/>
      <c r="G13" s="621"/>
      <c r="H13" s="621"/>
      <c r="I13" s="621"/>
      <c r="J13" s="621"/>
      <c r="K13" s="621"/>
      <c r="L13" s="621"/>
      <c r="M13" s="621"/>
      <c r="N13" s="621"/>
      <c r="O13" s="621"/>
      <c r="P13" s="621"/>
      <c r="Q13" s="622"/>
      <c r="R13" s="623">
        <v>43995</v>
      </c>
      <c r="S13" s="626"/>
      <c r="T13" s="626"/>
      <c r="U13" s="626"/>
      <c r="V13" s="626"/>
      <c r="W13" s="626"/>
      <c r="X13" s="626"/>
      <c r="Y13" s="627"/>
      <c r="Z13" s="685">
        <v>0.1</v>
      </c>
      <c r="AA13" s="685"/>
      <c r="AB13" s="685"/>
      <c r="AC13" s="685"/>
      <c r="AD13" s="686">
        <v>43995</v>
      </c>
      <c r="AE13" s="686"/>
      <c r="AF13" s="686"/>
      <c r="AG13" s="686"/>
      <c r="AH13" s="686"/>
      <c r="AI13" s="686"/>
      <c r="AJ13" s="686"/>
      <c r="AK13" s="686"/>
      <c r="AL13" s="628">
        <v>0.2</v>
      </c>
      <c r="AM13" s="629"/>
      <c r="AN13" s="629"/>
      <c r="AO13" s="687"/>
      <c r="AP13" s="620" t="s">
        <v>257</v>
      </c>
      <c r="AQ13" s="621"/>
      <c r="AR13" s="621"/>
      <c r="AS13" s="621"/>
      <c r="AT13" s="621"/>
      <c r="AU13" s="621"/>
      <c r="AV13" s="621"/>
      <c r="AW13" s="621"/>
      <c r="AX13" s="621"/>
      <c r="AY13" s="621"/>
      <c r="AZ13" s="621"/>
      <c r="BA13" s="621"/>
      <c r="BB13" s="621"/>
      <c r="BC13" s="621"/>
      <c r="BD13" s="621"/>
      <c r="BE13" s="621"/>
      <c r="BF13" s="622"/>
      <c r="BG13" s="623">
        <v>7177988</v>
      </c>
      <c r="BH13" s="626"/>
      <c r="BI13" s="626"/>
      <c r="BJ13" s="626"/>
      <c r="BK13" s="626"/>
      <c r="BL13" s="626"/>
      <c r="BM13" s="626"/>
      <c r="BN13" s="627"/>
      <c r="BO13" s="685">
        <v>51.7</v>
      </c>
      <c r="BP13" s="685"/>
      <c r="BQ13" s="685"/>
      <c r="BR13" s="685"/>
      <c r="BS13" s="631">
        <v>478279</v>
      </c>
      <c r="BT13" s="626"/>
      <c r="BU13" s="626"/>
      <c r="BV13" s="626"/>
      <c r="BW13" s="626"/>
      <c r="BX13" s="626"/>
      <c r="BY13" s="626"/>
      <c r="BZ13" s="626"/>
      <c r="CA13" s="626"/>
      <c r="CB13" s="666"/>
      <c r="CD13" s="667" t="s">
        <v>258</v>
      </c>
      <c r="CE13" s="664"/>
      <c r="CF13" s="664"/>
      <c r="CG13" s="664"/>
      <c r="CH13" s="664"/>
      <c r="CI13" s="664"/>
      <c r="CJ13" s="664"/>
      <c r="CK13" s="664"/>
      <c r="CL13" s="664"/>
      <c r="CM13" s="664"/>
      <c r="CN13" s="664"/>
      <c r="CO13" s="664"/>
      <c r="CP13" s="664"/>
      <c r="CQ13" s="665"/>
      <c r="CR13" s="623">
        <v>5073820</v>
      </c>
      <c r="CS13" s="626"/>
      <c r="CT13" s="626"/>
      <c r="CU13" s="626"/>
      <c r="CV13" s="626"/>
      <c r="CW13" s="626"/>
      <c r="CX13" s="626"/>
      <c r="CY13" s="627"/>
      <c r="CZ13" s="685">
        <v>12.6</v>
      </c>
      <c r="DA13" s="685"/>
      <c r="DB13" s="685"/>
      <c r="DC13" s="685"/>
      <c r="DD13" s="631">
        <v>1534061</v>
      </c>
      <c r="DE13" s="626"/>
      <c r="DF13" s="626"/>
      <c r="DG13" s="626"/>
      <c r="DH13" s="626"/>
      <c r="DI13" s="626"/>
      <c r="DJ13" s="626"/>
      <c r="DK13" s="626"/>
      <c r="DL13" s="626"/>
      <c r="DM13" s="626"/>
      <c r="DN13" s="626"/>
      <c r="DO13" s="626"/>
      <c r="DP13" s="627"/>
      <c r="DQ13" s="631">
        <v>3737787</v>
      </c>
      <c r="DR13" s="626"/>
      <c r="DS13" s="626"/>
      <c r="DT13" s="626"/>
      <c r="DU13" s="626"/>
      <c r="DV13" s="626"/>
      <c r="DW13" s="626"/>
      <c r="DX13" s="626"/>
      <c r="DY13" s="626"/>
      <c r="DZ13" s="626"/>
      <c r="EA13" s="626"/>
      <c r="EB13" s="626"/>
      <c r="EC13" s="666"/>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137</v>
      </c>
      <c r="S14" s="626"/>
      <c r="T14" s="626"/>
      <c r="U14" s="626"/>
      <c r="V14" s="626"/>
      <c r="W14" s="626"/>
      <c r="X14" s="626"/>
      <c r="Y14" s="627"/>
      <c r="Z14" s="685" t="s">
        <v>247</v>
      </c>
      <c r="AA14" s="685"/>
      <c r="AB14" s="685"/>
      <c r="AC14" s="685"/>
      <c r="AD14" s="686" t="s">
        <v>137</v>
      </c>
      <c r="AE14" s="686"/>
      <c r="AF14" s="686"/>
      <c r="AG14" s="686"/>
      <c r="AH14" s="686"/>
      <c r="AI14" s="686"/>
      <c r="AJ14" s="686"/>
      <c r="AK14" s="686"/>
      <c r="AL14" s="628" t="s">
        <v>247</v>
      </c>
      <c r="AM14" s="629"/>
      <c r="AN14" s="629"/>
      <c r="AO14" s="687"/>
      <c r="AP14" s="620" t="s">
        <v>260</v>
      </c>
      <c r="AQ14" s="621"/>
      <c r="AR14" s="621"/>
      <c r="AS14" s="621"/>
      <c r="AT14" s="621"/>
      <c r="AU14" s="621"/>
      <c r="AV14" s="621"/>
      <c r="AW14" s="621"/>
      <c r="AX14" s="621"/>
      <c r="AY14" s="621"/>
      <c r="AZ14" s="621"/>
      <c r="BA14" s="621"/>
      <c r="BB14" s="621"/>
      <c r="BC14" s="621"/>
      <c r="BD14" s="621"/>
      <c r="BE14" s="621"/>
      <c r="BF14" s="622"/>
      <c r="BG14" s="623">
        <v>270903</v>
      </c>
      <c r="BH14" s="626"/>
      <c r="BI14" s="626"/>
      <c r="BJ14" s="626"/>
      <c r="BK14" s="626"/>
      <c r="BL14" s="626"/>
      <c r="BM14" s="626"/>
      <c r="BN14" s="627"/>
      <c r="BO14" s="685">
        <v>2</v>
      </c>
      <c r="BP14" s="685"/>
      <c r="BQ14" s="685"/>
      <c r="BR14" s="685"/>
      <c r="BS14" s="631" t="s">
        <v>247</v>
      </c>
      <c r="BT14" s="626"/>
      <c r="BU14" s="626"/>
      <c r="BV14" s="626"/>
      <c r="BW14" s="626"/>
      <c r="BX14" s="626"/>
      <c r="BY14" s="626"/>
      <c r="BZ14" s="626"/>
      <c r="CA14" s="626"/>
      <c r="CB14" s="666"/>
      <c r="CD14" s="667" t="s">
        <v>261</v>
      </c>
      <c r="CE14" s="664"/>
      <c r="CF14" s="664"/>
      <c r="CG14" s="664"/>
      <c r="CH14" s="664"/>
      <c r="CI14" s="664"/>
      <c r="CJ14" s="664"/>
      <c r="CK14" s="664"/>
      <c r="CL14" s="664"/>
      <c r="CM14" s="664"/>
      <c r="CN14" s="664"/>
      <c r="CO14" s="664"/>
      <c r="CP14" s="664"/>
      <c r="CQ14" s="665"/>
      <c r="CR14" s="623">
        <v>1283734</v>
      </c>
      <c r="CS14" s="626"/>
      <c r="CT14" s="626"/>
      <c r="CU14" s="626"/>
      <c r="CV14" s="626"/>
      <c r="CW14" s="626"/>
      <c r="CX14" s="626"/>
      <c r="CY14" s="627"/>
      <c r="CZ14" s="685">
        <v>3.2</v>
      </c>
      <c r="DA14" s="685"/>
      <c r="DB14" s="685"/>
      <c r="DC14" s="685"/>
      <c r="DD14" s="631">
        <v>302550</v>
      </c>
      <c r="DE14" s="626"/>
      <c r="DF14" s="626"/>
      <c r="DG14" s="626"/>
      <c r="DH14" s="626"/>
      <c r="DI14" s="626"/>
      <c r="DJ14" s="626"/>
      <c r="DK14" s="626"/>
      <c r="DL14" s="626"/>
      <c r="DM14" s="626"/>
      <c r="DN14" s="626"/>
      <c r="DO14" s="626"/>
      <c r="DP14" s="627"/>
      <c r="DQ14" s="631">
        <v>980460</v>
      </c>
      <c r="DR14" s="626"/>
      <c r="DS14" s="626"/>
      <c r="DT14" s="626"/>
      <c r="DU14" s="626"/>
      <c r="DV14" s="626"/>
      <c r="DW14" s="626"/>
      <c r="DX14" s="626"/>
      <c r="DY14" s="626"/>
      <c r="DZ14" s="626"/>
      <c r="EA14" s="626"/>
      <c r="EB14" s="626"/>
      <c r="EC14" s="666"/>
    </row>
    <row r="15" spans="2:143" ht="11.25" customHeight="1" x14ac:dyDescent="0.15">
      <c r="B15" s="620" t="s">
        <v>262</v>
      </c>
      <c r="C15" s="621"/>
      <c r="D15" s="621"/>
      <c r="E15" s="621"/>
      <c r="F15" s="621"/>
      <c r="G15" s="621"/>
      <c r="H15" s="621"/>
      <c r="I15" s="621"/>
      <c r="J15" s="621"/>
      <c r="K15" s="621"/>
      <c r="L15" s="621"/>
      <c r="M15" s="621"/>
      <c r="N15" s="621"/>
      <c r="O15" s="621"/>
      <c r="P15" s="621"/>
      <c r="Q15" s="622"/>
      <c r="R15" s="623">
        <v>99697</v>
      </c>
      <c r="S15" s="626"/>
      <c r="T15" s="626"/>
      <c r="U15" s="626"/>
      <c r="V15" s="626"/>
      <c r="W15" s="626"/>
      <c r="X15" s="626"/>
      <c r="Y15" s="627"/>
      <c r="Z15" s="685">
        <v>0.2</v>
      </c>
      <c r="AA15" s="685"/>
      <c r="AB15" s="685"/>
      <c r="AC15" s="685"/>
      <c r="AD15" s="686">
        <v>99697</v>
      </c>
      <c r="AE15" s="686"/>
      <c r="AF15" s="686"/>
      <c r="AG15" s="686"/>
      <c r="AH15" s="686"/>
      <c r="AI15" s="686"/>
      <c r="AJ15" s="686"/>
      <c r="AK15" s="686"/>
      <c r="AL15" s="628">
        <v>0.4</v>
      </c>
      <c r="AM15" s="629"/>
      <c r="AN15" s="629"/>
      <c r="AO15" s="687"/>
      <c r="AP15" s="620" t="s">
        <v>263</v>
      </c>
      <c r="AQ15" s="621"/>
      <c r="AR15" s="621"/>
      <c r="AS15" s="621"/>
      <c r="AT15" s="621"/>
      <c r="AU15" s="621"/>
      <c r="AV15" s="621"/>
      <c r="AW15" s="621"/>
      <c r="AX15" s="621"/>
      <c r="AY15" s="621"/>
      <c r="AZ15" s="621"/>
      <c r="BA15" s="621"/>
      <c r="BB15" s="621"/>
      <c r="BC15" s="621"/>
      <c r="BD15" s="621"/>
      <c r="BE15" s="621"/>
      <c r="BF15" s="622"/>
      <c r="BG15" s="623">
        <v>548686</v>
      </c>
      <c r="BH15" s="626"/>
      <c r="BI15" s="626"/>
      <c r="BJ15" s="626"/>
      <c r="BK15" s="626"/>
      <c r="BL15" s="626"/>
      <c r="BM15" s="626"/>
      <c r="BN15" s="627"/>
      <c r="BO15" s="685">
        <v>4</v>
      </c>
      <c r="BP15" s="685"/>
      <c r="BQ15" s="685"/>
      <c r="BR15" s="685"/>
      <c r="BS15" s="631" t="s">
        <v>137</v>
      </c>
      <c r="BT15" s="626"/>
      <c r="BU15" s="626"/>
      <c r="BV15" s="626"/>
      <c r="BW15" s="626"/>
      <c r="BX15" s="626"/>
      <c r="BY15" s="626"/>
      <c r="BZ15" s="626"/>
      <c r="CA15" s="626"/>
      <c r="CB15" s="666"/>
      <c r="CD15" s="667" t="s">
        <v>264</v>
      </c>
      <c r="CE15" s="664"/>
      <c r="CF15" s="664"/>
      <c r="CG15" s="664"/>
      <c r="CH15" s="664"/>
      <c r="CI15" s="664"/>
      <c r="CJ15" s="664"/>
      <c r="CK15" s="664"/>
      <c r="CL15" s="664"/>
      <c r="CM15" s="664"/>
      <c r="CN15" s="664"/>
      <c r="CO15" s="664"/>
      <c r="CP15" s="664"/>
      <c r="CQ15" s="665"/>
      <c r="CR15" s="623">
        <v>4416157</v>
      </c>
      <c r="CS15" s="626"/>
      <c r="CT15" s="626"/>
      <c r="CU15" s="626"/>
      <c r="CV15" s="626"/>
      <c r="CW15" s="626"/>
      <c r="CX15" s="626"/>
      <c r="CY15" s="627"/>
      <c r="CZ15" s="685">
        <v>11</v>
      </c>
      <c r="DA15" s="685"/>
      <c r="DB15" s="685"/>
      <c r="DC15" s="685"/>
      <c r="DD15" s="631">
        <v>2016245</v>
      </c>
      <c r="DE15" s="626"/>
      <c r="DF15" s="626"/>
      <c r="DG15" s="626"/>
      <c r="DH15" s="626"/>
      <c r="DI15" s="626"/>
      <c r="DJ15" s="626"/>
      <c r="DK15" s="626"/>
      <c r="DL15" s="626"/>
      <c r="DM15" s="626"/>
      <c r="DN15" s="626"/>
      <c r="DO15" s="626"/>
      <c r="DP15" s="627"/>
      <c r="DQ15" s="631">
        <v>2395479</v>
      </c>
      <c r="DR15" s="626"/>
      <c r="DS15" s="626"/>
      <c r="DT15" s="626"/>
      <c r="DU15" s="626"/>
      <c r="DV15" s="626"/>
      <c r="DW15" s="626"/>
      <c r="DX15" s="626"/>
      <c r="DY15" s="626"/>
      <c r="DZ15" s="626"/>
      <c r="EA15" s="626"/>
      <c r="EB15" s="626"/>
      <c r="EC15" s="666"/>
    </row>
    <row r="16" spans="2:143" ht="11.25" customHeight="1" x14ac:dyDescent="0.15">
      <c r="B16" s="620" t="s">
        <v>265</v>
      </c>
      <c r="C16" s="621"/>
      <c r="D16" s="621"/>
      <c r="E16" s="621"/>
      <c r="F16" s="621"/>
      <c r="G16" s="621"/>
      <c r="H16" s="621"/>
      <c r="I16" s="621"/>
      <c r="J16" s="621"/>
      <c r="K16" s="621"/>
      <c r="L16" s="621"/>
      <c r="M16" s="621"/>
      <c r="N16" s="621"/>
      <c r="O16" s="621"/>
      <c r="P16" s="621"/>
      <c r="Q16" s="622"/>
      <c r="R16" s="623" t="s">
        <v>137</v>
      </c>
      <c r="S16" s="626"/>
      <c r="T16" s="626"/>
      <c r="U16" s="626"/>
      <c r="V16" s="626"/>
      <c r="W16" s="626"/>
      <c r="X16" s="626"/>
      <c r="Y16" s="627"/>
      <c r="Z16" s="685" t="s">
        <v>247</v>
      </c>
      <c r="AA16" s="685"/>
      <c r="AB16" s="685"/>
      <c r="AC16" s="685"/>
      <c r="AD16" s="686" t="s">
        <v>137</v>
      </c>
      <c r="AE16" s="686"/>
      <c r="AF16" s="686"/>
      <c r="AG16" s="686"/>
      <c r="AH16" s="686"/>
      <c r="AI16" s="686"/>
      <c r="AJ16" s="686"/>
      <c r="AK16" s="686"/>
      <c r="AL16" s="628" t="s">
        <v>247</v>
      </c>
      <c r="AM16" s="629"/>
      <c r="AN16" s="629"/>
      <c r="AO16" s="687"/>
      <c r="AP16" s="620" t="s">
        <v>266</v>
      </c>
      <c r="AQ16" s="621"/>
      <c r="AR16" s="621"/>
      <c r="AS16" s="621"/>
      <c r="AT16" s="621"/>
      <c r="AU16" s="621"/>
      <c r="AV16" s="621"/>
      <c r="AW16" s="621"/>
      <c r="AX16" s="621"/>
      <c r="AY16" s="621"/>
      <c r="AZ16" s="621"/>
      <c r="BA16" s="621"/>
      <c r="BB16" s="621"/>
      <c r="BC16" s="621"/>
      <c r="BD16" s="621"/>
      <c r="BE16" s="621"/>
      <c r="BF16" s="622"/>
      <c r="BG16" s="623" t="s">
        <v>137</v>
      </c>
      <c r="BH16" s="626"/>
      <c r="BI16" s="626"/>
      <c r="BJ16" s="626"/>
      <c r="BK16" s="626"/>
      <c r="BL16" s="626"/>
      <c r="BM16" s="626"/>
      <c r="BN16" s="627"/>
      <c r="BO16" s="685" t="s">
        <v>137</v>
      </c>
      <c r="BP16" s="685"/>
      <c r="BQ16" s="685"/>
      <c r="BR16" s="685"/>
      <c r="BS16" s="631" t="s">
        <v>247</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v>41997</v>
      </c>
      <c r="CS16" s="626"/>
      <c r="CT16" s="626"/>
      <c r="CU16" s="626"/>
      <c r="CV16" s="626"/>
      <c r="CW16" s="626"/>
      <c r="CX16" s="626"/>
      <c r="CY16" s="627"/>
      <c r="CZ16" s="685">
        <v>0.1</v>
      </c>
      <c r="DA16" s="685"/>
      <c r="DB16" s="685"/>
      <c r="DC16" s="685"/>
      <c r="DD16" s="631" t="s">
        <v>137</v>
      </c>
      <c r="DE16" s="626"/>
      <c r="DF16" s="626"/>
      <c r="DG16" s="626"/>
      <c r="DH16" s="626"/>
      <c r="DI16" s="626"/>
      <c r="DJ16" s="626"/>
      <c r="DK16" s="626"/>
      <c r="DL16" s="626"/>
      <c r="DM16" s="626"/>
      <c r="DN16" s="626"/>
      <c r="DO16" s="626"/>
      <c r="DP16" s="627"/>
      <c r="DQ16" s="631">
        <v>5046</v>
      </c>
      <c r="DR16" s="626"/>
      <c r="DS16" s="626"/>
      <c r="DT16" s="626"/>
      <c r="DU16" s="626"/>
      <c r="DV16" s="626"/>
      <c r="DW16" s="626"/>
      <c r="DX16" s="626"/>
      <c r="DY16" s="626"/>
      <c r="DZ16" s="626"/>
      <c r="EA16" s="626"/>
      <c r="EB16" s="626"/>
      <c r="EC16" s="666"/>
    </row>
    <row r="17" spans="2:133" ht="11.25" customHeight="1" x14ac:dyDescent="0.15">
      <c r="B17" s="620" t="s">
        <v>268</v>
      </c>
      <c r="C17" s="621"/>
      <c r="D17" s="621"/>
      <c r="E17" s="621"/>
      <c r="F17" s="621"/>
      <c r="G17" s="621"/>
      <c r="H17" s="621"/>
      <c r="I17" s="621"/>
      <c r="J17" s="621"/>
      <c r="K17" s="621"/>
      <c r="L17" s="621"/>
      <c r="M17" s="621"/>
      <c r="N17" s="621"/>
      <c r="O17" s="621"/>
      <c r="P17" s="621"/>
      <c r="Q17" s="622"/>
      <c r="R17" s="623">
        <v>69136</v>
      </c>
      <c r="S17" s="626"/>
      <c r="T17" s="626"/>
      <c r="U17" s="626"/>
      <c r="V17" s="626"/>
      <c r="W17" s="626"/>
      <c r="X17" s="626"/>
      <c r="Y17" s="627"/>
      <c r="Z17" s="685">
        <v>0.2</v>
      </c>
      <c r="AA17" s="685"/>
      <c r="AB17" s="685"/>
      <c r="AC17" s="685"/>
      <c r="AD17" s="686">
        <v>69136</v>
      </c>
      <c r="AE17" s="686"/>
      <c r="AF17" s="686"/>
      <c r="AG17" s="686"/>
      <c r="AH17" s="686"/>
      <c r="AI17" s="686"/>
      <c r="AJ17" s="686"/>
      <c r="AK17" s="686"/>
      <c r="AL17" s="628">
        <v>0.3</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137</v>
      </c>
      <c r="BH17" s="626"/>
      <c r="BI17" s="626"/>
      <c r="BJ17" s="626"/>
      <c r="BK17" s="626"/>
      <c r="BL17" s="626"/>
      <c r="BM17" s="626"/>
      <c r="BN17" s="627"/>
      <c r="BO17" s="685" t="s">
        <v>137</v>
      </c>
      <c r="BP17" s="685"/>
      <c r="BQ17" s="685"/>
      <c r="BR17" s="685"/>
      <c r="BS17" s="631" t="s">
        <v>247</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5621664</v>
      </c>
      <c r="CS17" s="626"/>
      <c r="CT17" s="626"/>
      <c r="CU17" s="626"/>
      <c r="CV17" s="626"/>
      <c r="CW17" s="626"/>
      <c r="CX17" s="626"/>
      <c r="CY17" s="627"/>
      <c r="CZ17" s="685">
        <v>14</v>
      </c>
      <c r="DA17" s="685"/>
      <c r="DB17" s="685"/>
      <c r="DC17" s="685"/>
      <c r="DD17" s="631" t="s">
        <v>247</v>
      </c>
      <c r="DE17" s="626"/>
      <c r="DF17" s="626"/>
      <c r="DG17" s="626"/>
      <c r="DH17" s="626"/>
      <c r="DI17" s="626"/>
      <c r="DJ17" s="626"/>
      <c r="DK17" s="626"/>
      <c r="DL17" s="626"/>
      <c r="DM17" s="626"/>
      <c r="DN17" s="626"/>
      <c r="DO17" s="626"/>
      <c r="DP17" s="627"/>
      <c r="DQ17" s="631">
        <v>5567369</v>
      </c>
      <c r="DR17" s="626"/>
      <c r="DS17" s="626"/>
      <c r="DT17" s="626"/>
      <c r="DU17" s="626"/>
      <c r="DV17" s="626"/>
      <c r="DW17" s="626"/>
      <c r="DX17" s="626"/>
      <c r="DY17" s="626"/>
      <c r="DZ17" s="626"/>
      <c r="EA17" s="626"/>
      <c r="EB17" s="626"/>
      <c r="EC17" s="666"/>
    </row>
    <row r="18" spans="2:133" ht="11.25" customHeight="1" x14ac:dyDescent="0.15">
      <c r="B18" s="620" t="s">
        <v>271</v>
      </c>
      <c r="C18" s="621"/>
      <c r="D18" s="621"/>
      <c r="E18" s="621"/>
      <c r="F18" s="621"/>
      <c r="G18" s="621"/>
      <c r="H18" s="621"/>
      <c r="I18" s="621"/>
      <c r="J18" s="621"/>
      <c r="K18" s="621"/>
      <c r="L18" s="621"/>
      <c r="M18" s="621"/>
      <c r="N18" s="621"/>
      <c r="O18" s="621"/>
      <c r="P18" s="621"/>
      <c r="Q18" s="622"/>
      <c r="R18" s="623">
        <v>8802249</v>
      </c>
      <c r="S18" s="626"/>
      <c r="T18" s="626"/>
      <c r="U18" s="626"/>
      <c r="V18" s="626"/>
      <c r="W18" s="626"/>
      <c r="X18" s="626"/>
      <c r="Y18" s="627"/>
      <c r="Z18" s="685">
        <v>21.3</v>
      </c>
      <c r="AA18" s="685"/>
      <c r="AB18" s="685"/>
      <c r="AC18" s="685"/>
      <c r="AD18" s="686">
        <v>7590866</v>
      </c>
      <c r="AE18" s="686"/>
      <c r="AF18" s="686"/>
      <c r="AG18" s="686"/>
      <c r="AH18" s="686"/>
      <c r="AI18" s="686"/>
      <c r="AJ18" s="686"/>
      <c r="AK18" s="686"/>
      <c r="AL18" s="628">
        <v>31.5</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247</v>
      </c>
      <c r="BP18" s="685"/>
      <c r="BQ18" s="685"/>
      <c r="BR18" s="685"/>
      <c r="BS18" s="631" t="s">
        <v>137</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247</v>
      </c>
      <c r="CS18" s="626"/>
      <c r="CT18" s="626"/>
      <c r="CU18" s="626"/>
      <c r="CV18" s="626"/>
      <c r="CW18" s="626"/>
      <c r="CX18" s="626"/>
      <c r="CY18" s="627"/>
      <c r="CZ18" s="685" t="s">
        <v>137</v>
      </c>
      <c r="DA18" s="685"/>
      <c r="DB18" s="685"/>
      <c r="DC18" s="685"/>
      <c r="DD18" s="631" t="s">
        <v>137</v>
      </c>
      <c r="DE18" s="626"/>
      <c r="DF18" s="626"/>
      <c r="DG18" s="626"/>
      <c r="DH18" s="626"/>
      <c r="DI18" s="626"/>
      <c r="DJ18" s="626"/>
      <c r="DK18" s="626"/>
      <c r="DL18" s="626"/>
      <c r="DM18" s="626"/>
      <c r="DN18" s="626"/>
      <c r="DO18" s="626"/>
      <c r="DP18" s="627"/>
      <c r="DQ18" s="631" t="s">
        <v>137</v>
      </c>
      <c r="DR18" s="626"/>
      <c r="DS18" s="626"/>
      <c r="DT18" s="626"/>
      <c r="DU18" s="626"/>
      <c r="DV18" s="626"/>
      <c r="DW18" s="626"/>
      <c r="DX18" s="626"/>
      <c r="DY18" s="626"/>
      <c r="DZ18" s="626"/>
      <c r="EA18" s="626"/>
      <c r="EB18" s="626"/>
      <c r="EC18" s="666"/>
    </row>
    <row r="19" spans="2:133" ht="11.25" customHeight="1" x14ac:dyDescent="0.15">
      <c r="B19" s="620" t="s">
        <v>274</v>
      </c>
      <c r="C19" s="621"/>
      <c r="D19" s="621"/>
      <c r="E19" s="621"/>
      <c r="F19" s="621"/>
      <c r="G19" s="621"/>
      <c r="H19" s="621"/>
      <c r="I19" s="621"/>
      <c r="J19" s="621"/>
      <c r="K19" s="621"/>
      <c r="L19" s="621"/>
      <c r="M19" s="621"/>
      <c r="N19" s="621"/>
      <c r="O19" s="621"/>
      <c r="P19" s="621"/>
      <c r="Q19" s="622"/>
      <c r="R19" s="623">
        <v>7590866</v>
      </c>
      <c r="S19" s="626"/>
      <c r="T19" s="626"/>
      <c r="U19" s="626"/>
      <c r="V19" s="626"/>
      <c r="W19" s="626"/>
      <c r="X19" s="626"/>
      <c r="Y19" s="627"/>
      <c r="Z19" s="685">
        <v>18.3</v>
      </c>
      <c r="AA19" s="685"/>
      <c r="AB19" s="685"/>
      <c r="AC19" s="685"/>
      <c r="AD19" s="686">
        <v>7590866</v>
      </c>
      <c r="AE19" s="686"/>
      <c r="AF19" s="686"/>
      <c r="AG19" s="686"/>
      <c r="AH19" s="686"/>
      <c r="AI19" s="686"/>
      <c r="AJ19" s="686"/>
      <c r="AK19" s="686"/>
      <c r="AL19" s="628">
        <v>31.5</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v>23165</v>
      </c>
      <c r="BH19" s="626"/>
      <c r="BI19" s="626"/>
      <c r="BJ19" s="626"/>
      <c r="BK19" s="626"/>
      <c r="BL19" s="626"/>
      <c r="BM19" s="626"/>
      <c r="BN19" s="627"/>
      <c r="BO19" s="685">
        <v>0.2</v>
      </c>
      <c r="BP19" s="685"/>
      <c r="BQ19" s="685"/>
      <c r="BR19" s="685"/>
      <c r="BS19" s="631" t="s">
        <v>137</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247</v>
      </c>
      <c r="DA19" s="685"/>
      <c r="DB19" s="685"/>
      <c r="DC19" s="685"/>
      <c r="DD19" s="631" t="s">
        <v>247</v>
      </c>
      <c r="DE19" s="626"/>
      <c r="DF19" s="626"/>
      <c r="DG19" s="626"/>
      <c r="DH19" s="626"/>
      <c r="DI19" s="626"/>
      <c r="DJ19" s="626"/>
      <c r="DK19" s="626"/>
      <c r="DL19" s="626"/>
      <c r="DM19" s="626"/>
      <c r="DN19" s="626"/>
      <c r="DO19" s="626"/>
      <c r="DP19" s="627"/>
      <c r="DQ19" s="631" t="s">
        <v>247</v>
      </c>
      <c r="DR19" s="626"/>
      <c r="DS19" s="626"/>
      <c r="DT19" s="626"/>
      <c r="DU19" s="626"/>
      <c r="DV19" s="626"/>
      <c r="DW19" s="626"/>
      <c r="DX19" s="626"/>
      <c r="DY19" s="626"/>
      <c r="DZ19" s="626"/>
      <c r="EA19" s="626"/>
      <c r="EB19" s="626"/>
      <c r="EC19" s="666"/>
    </row>
    <row r="20" spans="2:133" ht="11.25" customHeight="1" x14ac:dyDescent="0.15">
      <c r="B20" s="620" t="s">
        <v>277</v>
      </c>
      <c r="C20" s="621"/>
      <c r="D20" s="621"/>
      <c r="E20" s="621"/>
      <c r="F20" s="621"/>
      <c r="G20" s="621"/>
      <c r="H20" s="621"/>
      <c r="I20" s="621"/>
      <c r="J20" s="621"/>
      <c r="K20" s="621"/>
      <c r="L20" s="621"/>
      <c r="M20" s="621"/>
      <c r="N20" s="621"/>
      <c r="O20" s="621"/>
      <c r="P20" s="621"/>
      <c r="Q20" s="622"/>
      <c r="R20" s="623">
        <v>1211383</v>
      </c>
      <c r="S20" s="626"/>
      <c r="T20" s="626"/>
      <c r="U20" s="626"/>
      <c r="V20" s="626"/>
      <c r="W20" s="626"/>
      <c r="X20" s="626"/>
      <c r="Y20" s="627"/>
      <c r="Z20" s="685">
        <v>2.9</v>
      </c>
      <c r="AA20" s="685"/>
      <c r="AB20" s="685"/>
      <c r="AC20" s="685"/>
      <c r="AD20" s="686" t="s">
        <v>137</v>
      </c>
      <c r="AE20" s="686"/>
      <c r="AF20" s="686"/>
      <c r="AG20" s="686"/>
      <c r="AH20" s="686"/>
      <c r="AI20" s="686"/>
      <c r="AJ20" s="686"/>
      <c r="AK20" s="686"/>
      <c r="AL20" s="628" t="s">
        <v>137</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23165</v>
      </c>
      <c r="BH20" s="626"/>
      <c r="BI20" s="626"/>
      <c r="BJ20" s="626"/>
      <c r="BK20" s="626"/>
      <c r="BL20" s="626"/>
      <c r="BM20" s="626"/>
      <c r="BN20" s="627"/>
      <c r="BO20" s="685">
        <v>0.2</v>
      </c>
      <c r="BP20" s="685"/>
      <c r="BQ20" s="685"/>
      <c r="BR20" s="685"/>
      <c r="BS20" s="631" t="s">
        <v>137</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40267414</v>
      </c>
      <c r="CS20" s="626"/>
      <c r="CT20" s="626"/>
      <c r="CU20" s="626"/>
      <c r="CV20" s="626"/>
      <c r="CW20" s="626"/>
      <c r="CX20" s="626"/>
      <c r="CY20" s="627"/>
      <c r="CZ20" s="685">
        <v>100</v>
      </c>
      <c r="DA20" s="685"/>
      <c r="DB20" s="685"/>
      <c r="DC20" s="685"/>
      <c r="DD20" s="631">
        <v>6003721</v>
      </c>
      <c r="DE20" s="626"/>
      <c r="DF20" s="626"/>
      <c r="DG20" s="626"/>
      <c r="DH20" s="626"/>
      <c r="DI20" s="626"/>
      <c r="DJ20" s="626"/>
      <c r="DK20" s="626"/>
      <c r="DL20" s="626"/>
      <c r="DM20" s="626"/>
      <c r="DN20" s="626"/>
      <c r="DO20" s="626"/>
      <c r="DP20" s="627"/>
      <c r="DQ20" s="631">
        <v>27594674</v>
      </c>
      <c r="DR20" s="626"/>
      <c r="DS20" s="626"/>
      <c r="DT20" s="626"/>
      <c r="DU20" s="626"/>
      <c r="DV20" s="626"/>
      <c r="DW20" s="626"/>
      <c r="DX20" s="626"/>
      <c r="DY20" s="626"/>
      <c r="DZ20" s="626"/>
      <c r="EA20" s="626"/>
      <c r="EB20" s="626"/>
      <c r="EC20" s="666"/>
    </row>
    <row r="21" spans="2:133" ht="11.25" customHeight="1" x14ac:dyDescent="0.15">
      <c r="B21" s="620" t="s">
        <v>280</v>
      </c>
      <c r="C21" s="621"/>
      <c r="D21" s="621"/>
      <c r="E21" s="621"/>
      <c r="F21" s="621"/>
      <c r="G21" s="621"/>
      <c r="H21" s="621"/>
      <c r="I21" s="621"/>
      <c r="J21" s="621"/>
      <c r="K21" s="621"/>
      <c r="L21" s="621"/>
      <c r="M21" s="621"/>
      <c r="N21" s="621"/>
      <c r="O21" s="621"/>
      <c r="P21" s="621"/>
      <c r="Q21" s="622"/>
      <c r="R21" s="623" t="s">
        <v>247</v>
      </c>
      <c r="S21" s="626"/>
      <c r="T21" s="626"/>
      <c r="U21" s="626"/>
      <c r="V21" s="626"/>
      <c r="W21" s="626"/>
      <c r="X21" s="626"/>
      <c r="Y21" s="627"/>
      <c r="Z21" s="685" t="s">
        <v>247</v>
      </c>
      <c r="AA21" s="685"/>
      <c r="AB21" s="685"/>
      <c r="AC21" s="685"/>
      <c r="AD21" s="686" t="s">
        <v>247</v>
      </c>
      <c r="AE21" s="686"/>
      <c r="AF21" s="686"/>
      <c r="AG21" s="686"/>
      <c r="AH21" s="686"/>
      <c r="AI21" s="686"/>
      <c r="AJ21" s="686"/>
      <c r="AK21" s="686"/>
      <c r="AL21" s="628" t="s">
        <v>137</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v>23165</v>
      </c>
      <c r="BH21" s="626"/>
      <c r="BI21" s="626"/>
      <c r="BJ21" s="626"/>
      <c r="BK21" s="626"/>
      <c r="BL21" s="626"/>
      <c r="BM21" s="626"/>
      <c r="BN21" s="627"/>
      <c r="BO21" s="685">
        <v>0.2</v>
      </c>
      <c r="BP21" s="685"/>
      <c r="BQ21" s="685"/>
      <c r="BR21" s="685"/>
      <c r="BS21" s="631" t="s">
        <v>247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282</v>
      </c>
      <c r="C22" s="621"/>
      <c r="D22" s="621"/>
      <c r="E22" s="621"/>
      <c r="F22" s="621"/>
      <c r="G22" s="621"/>
      <c r="H22" s="621"/>
      <c r="I22" s="621"/>
      <c r="J22" s="621"/>
      <c r="K22" s="621"/>
      <c r="L22" s="621"/>
      <c r="M22" s="621"/>
      <c r="N22" s="621"/>
      <c r="O22" s="621"/>
      <c r="P22" s="621"/>
      <c r="Q22" s="622"/>
      <c r="R22" s="623">
        <v>25186663</v>
      </c>
      <c r="S22" s="626"/>
      <c r="T22" s="626"/>
      <c r="U22" s="626"/>
      <c r="V22" s="626"/>
      <c r="W22" s="626"/>
      <c r="X22" s="626"/>
      <c r="Y22" s="627"/>
      <c r="Z22" s="685">
        <v>60.8</v>
      </c>
      <c r="AA22" s="685"/>
      <c r="AB22" s="685"/>
      <c r="AC22" s="685"/>
      <c r="AD22" s="686">
        <v>23975280</v>
      </c>
      <c r="AE22" s="686"/>
      <c r="AF22" s="686"/>
      <c r="AG22" s="686"/>
      <c r="AH22" s="686"/>
      <c r="AI22" s="686"/>
      <c r="AJ22" s="686"/>
      <c r="AK22" s="686"/>
      <c r="AL22" s="628">
        <v>99.6</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247</v>
      </c>
      <c r="BH22" s="626"/>
      <c r="BI22" s="626"/>
      <c r="BJ22" s="626"/>
      <c r="BK22" s="626"/>
      <c r="BL22" s="626"/>
      <c r="BM22" s="626"/>
      <c r="BN22" s="627"/>
      <c r="BO22" s="685" t="s">
        <v>247</v>
      </c>
      <c r="BP22" s="685"/>
      <c r="BQ22" s="685"/>
      <c r="BR22" s="685"/>
      <c r="BS22" s="631" t="s">
        <v>137</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285</v>
      </c>
      <c r="C23" s="621"/>
      <c r="D23" s="621"/>
      <c r="E23" s="621"/>
      <c r="F23" s="621"/>
      <c r="G23" s="621"/>
      <c r="H23" s="621"/>
      <c r="I23" s="621"/>
      <c r="J23" s="621"/>
      <c r="K23" s="621"/>
      <c r="L23" s="621"/>
      <c r="M23" s="621"/>
      <c r="N23" s="621"/>
      <c r="O23" s="621"/>
      <c r="P23" s="621"/>
      <c r="Q23" s="622"/>
      <c r="R23" s="623">
        <v>12346</v>
      </c>
      <c r="S23" s="626"/>
      <c r="T23" s="626"/>
      <c r="U23" s="626"/>
      <c r="V23" s="626"/>
      <c r="W23" s="626"/>
      <c r="X23" s="626"/>
      <c r="Y23" s="627"/>
      <c r="Z23" s="685">
        <v>0</v>
      </c>
      <c r="AA23" s="685"/>
      <c r="AB23" s="685"/>
      <c r="AC23" s="685"/>
      <c r="AD23" s="686">
        <v>12346</v>
      </c>
      <c r="AE23" s="686"/>
      <c r="AF23" s="686"/>
      <c r="AG23" s="686"/>
      <c r="AH23" s="686"/>
      <c r="AI23" s="686"/>
      <c r="AJ23" s="686"/>
      <c r="AK23" s="686"/>
      <c r="AL23" s="628">
        <v>0.1</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t="s">
        <v>137</v>
      </c>
      <c r="BH23" s="626"/>
      <c r="BI23" s="626"/>
      <c r="BJ23" s="626"/>
      <c r="BK23" s="626"/>
      <c r="BL23" s="626"/>
      <c r="BM23" s="626"/>
      <c r="BN23" s="627"/>
      <c r="BO23" s="685" t="s">
        <v>137</v>
      </c>
      <c r="BP23" s="685"/>
      <c r="BQ23" s="685"/>
      <c r="BR23" s="685"/>
      <c r="BS23" s="631" t="s">
        <v>137</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x14ac:dyDescent="0.15">
      <c r="B24" s="620" t="s">
        <v>292</v>
      </c>
      <c r="C24" s="621"/>
      <c r="D24" s="621"/>
      <c r="E24" s="621"/>
      <c r="F24" s="621"/>
      <c r="G24" s="621"/>
      <c r="H24" s="621"/>
      <c r="I24" s="621"/>
      <c r="J24" s="621"/>
      <c r="K24" s="621"/>
      <c r="L24" s="621"/>
      <c r="M24" s="621"/>
      <c r="N24" s="621"/>
      <c r="O24" s="621"/>
      <c r="P24" s="621"/>
      <c r="Q24" s="622"/>
      <c r="R24" s="623">
        <v>368444</v>
      </c>
      <c r="S24" s="626"/>
      <c r="T24" s="626"/>
      <c r="U24" s="626"/>
      <c r="V24" s="626"/>
      <c r="W24" s="626"/>
      <c r="X24" s="626"/>
      <c r="Y24" s="627"/>
      <c r="Z24" s="685">
        <v>0.9</v>
      </c>
      <c r="AA24" s="685"/>
      <c r="AB24" s="685"/>
      <c r="AC24" s="685"/>
      <c r="AD24" s="686" t="s">
        <v>137</v>
      </c>
      <c r="AE24" s="686"/>
      <c r="AF24" s="686"/>
      <c r="AG24" s="686"/>
      <c r="AH24" s="686"/>
      <c r="AI24" s="686"/>
      <c r="AJ24" s="686"/>
      <c r="AK24" s="686"/>
      <c r="AL24" s="628" t="s">
        <v>137</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247</v>
      </c>
      <c r="BH24" s="626"/>
      <c r="BI24" s="626"/>
      <c r="BJ24" s="626"/>
      <c r="BK24" s="626"/>
      <c r="BL24" s="626"/>
      <c r="BM24" s="626"/>
      <c r="BN24" s="627"/>
      <c r="BO24" s="685" t="s">
        <v>137</v>
      </c>
      <c r="BP24" s="685"/>
      <c r="BQ24" s="685"/>
      <c r="BR24" s="685"/>
      <c r="BS24" s="631" t="s">
        <v>137</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17256107</v>
      </c>
      <c r="CS24" s="689"/>
      <c r="CT24" s="689"/>
      <c r="CU24" s="689"/>
      <c r="CV24" s="689"/>
      <c r="CW24" s="689"/>
      <c r="CX24" s="689"/>
      <c r="CY24" s="735"/>
      <c r="CZ24" s="736">
        <v>42.9</v>
      </c>
      <c r="DA24" s="705"/>
      <c r="DB24" s="705"/>
      <c r="DC24" s="739"/>
      <c r="DD24" s="734">
        <v>12498841</v>
      </c>
      <c r="DE24" s="689"/>
      <c r="DF24" s="689"/>
      <c r="DG24" s="689"/>
      <c r="DH24" s="689"/>
      <c r="DI24" s="689"/>
      <c r="DJ24" s="689"/>
      <c r="DK24" s="735"/>
      <c r="DL24" s="734">
        <v>11910043</v>
      </c>
      <c r="DM24" s="689"/>
      <c r="DN24" s="689"/>
      <c r="DO24" s="689"/>
      <c r="DP24" s="689"/>
      <c r="DQ24" s="689"/>
      <c r="DR24" s="689"/>
      <c r="DS24" s="689"/>
      <c r="DT24" s="689"/>
      <c r="DU24" s="689"/>
      <c r="DV24" s="735"/>
      <c r="DW24" s="736">
        <v>46.5</v>
      </c>
      <c r="DX24" s="705"/>
      <c r="DY24" s="705"/>
      <c r="DZ24" s="705"/>
      <c r="EA24" s="705"/>
      <c r="EB24" s="705"/>
      <c r="EC24" s="737"/>
    </row>
    <row r="25" spans="2:133" ht="11.25" customHeight="1" x14ac:dyDescent="0.15">
      <c r="B25" s="620" t="s">
        <v>295</v>
      </c>
      <c r="C25" s="621"/>
      <c r="D25" s="621"/>
      <c r="E25" s="621"/>
      <c r="F25" s="621"/>
      <c r="G25" s="621"/>
      <c r="H25" s="621"/>
      <c r="I25" s="621"/>
      <c r="J25" s="621"/>
      <c r="K25" s="621"/>
      <c r="L25" s="621"/>
      <c r="M25" s="621"/>
      <c r="N25" s="621"/>
      <c r="O25" s="621"/>
      <c r="P25" s="621"/>
      <c r="Q25" s="622"/>
      <c r="R25" s="623">
        <v>446885</v>
      </c>
      <c r="S25" s="626"/>
      <c r="T25" s="626"/>
      <c r="U25" s="626"/>
      <c r="V25" s="626"/>
      <c r="W25" s="626"/>
      <c r="X25" s="626"/>
      <c r="Y25" s="627"/>
      <c r="Z25" s="685">
        <v>1.1000000000000001</v>
      </c>
      <c r="AA25" s="685"/>
      <c r="AB25" s="685"/>
      <c r="AC25" s="685"/>
      <c r="AD25" s="686">
        <v>49397</v>
      </c>
      <c r="AE25" s="686"/>
      <c r="AF25" s="686"/>
      <c r="AG25" s="686"/>
      <c r="AH25" s="686"/>
      <c r="AI25" s="686"/>
      <c r="AJ25" s="686"/>
      <c r="AK25" s="686"/>
      <c r="AL25" s="628">
        <v>0.2</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137</v>
      </c>
      <c r="BH25" s="626"/>
      <c r="BI25" s="626"/>
      <c r="BJ25" s="626"/>
      <c r="BK25" s="626"/>
      <c r="BL25" s="626"/>
      <c r="BM25" s="626"/>
      <c r="BN25" s="627"/>
      <c r="BO25" s="685" t="s">
        <v>247</v>
      </c>
      <c r="BP25" s="685"/>
      <c r="BQ25" s="685"/>
      <c r="BR25" s="685"/>
      <c r="BS25" s="631" t="s">
        <v>137</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4941594</v>
      </c>
      <c r="CS25" s="624"/>
      <c r="CT25" s="624"/>
      <c r="CU25" s="624"/>
      <c r="CV25" s="624"/>
      <c r="CW25" s="624"/>
      <c r="CX25" s="624"/>
      <c r="CY25" s="625"/>
      <c r="CZ25" s="628">
        <v>12.3</v>
      </c>
      <c r="DA25" s="657"/>
      <c r="DB25" s="657"/>
      <c r="DC25" s="658"/>
      <c r="DD25" s="631">
        <v>4554660</v>
      </c>
      <c r="DE25" s="624"/>
      <c r="DF25" s="624"/>
      <c r="DG25" s="624"/>
      <c r="DH25" s="624"/>
      <c r="DI25" s="624"/>
      <c r="DJ25" s="624"/>
      <c r="DK25" s="625"/>
      <c r="DL25" s="631">
        <v>4494268</v>
      </c>
      <c r="DM25" s="624"/>
      <c r="DN25" s="624"/>
      <c r="DO25" s="624"/>
      <c r="DP25" s="624"/>
      <c r="DQ25" s="624"/>
      <c r="DR25" s="624"/>
      <c r="DS25" s="624"/>
      <c r="DT25" s="624"/>
      <c r="DU25" s="624"/>
      <c r="DV25" s="625"/>
      <c r="DW25" s="628">
        <v>17.5</v>
      </c>
      <c r="DX25" s="657"/>
      <c r="DY25" s="657"/>
      <c r="DZ25" s="657"/>
      <c r="EA25" s="657"/>
      <c r="EB25" s="657"/>
      <c r="EC25" s="659"/>
    </row>
    <row r="26" spans="2:133" ht="11.25" customHeight="1" x14ac:dyDescent="0.15">
      <c r="B26" s="620" t="s">
        <v>298</v>
      </c>
      <c r="C26" s="621"/>
      <c r="D26" s="621"/>
      <c r="E26" s="621"/>
      <c r="F26" s="621"/>
      <c r="G26" s="621"/>
      <c r="H26" s="621"/>
      <c r="I26" s="621"/>
      <c r="J26" s="621"/>
      <c r="K26" s="621"/>
      <c r="L26" s="621"/>
      <c r="M26" s="621"/>
      <c r="N26" s="621"/>
      <c r="O26" s="621"/>
      <c r="P26" s="621"/>
      <c r="Q26" s="622"/>
      <c r="R26" s="623">
        <v>315952</v>
      </c>
      <c r="S26" s="626"/>
      <c r="T26" s="626"/>
      <c r="U26" s="626"/>
      <c r="V26" s="626"/>
      <c r="W26" s="626"/>
      <c r="X26" s="626"/>
      <c r="Y26" s="627"/>
      <c r="Z26" s="685">
        <v>0.8</v>
      </c>
      <c r="AA26" s="685"/>
      <c r="AB26" s="685"/>
      <c r="AC26" s="685"/>
      <c r="AD26" s="686">
        <v>74</v>
      </c>
      <c r="AE26" s="686"/>
      <c r="AF26" s="686"/>
      <c r="AG26" s="686"/>
      <c r="AH26" s="686"/>
      <c r="AI26" s="686"/>
      <c r="AJ26" s="686"/>
      <c r="AK26" s="686"/>
      <c r="AL26" s="628">
        <v>0</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247</v>
      </c>
      <c r="BH26" s="626"/>
      <c r="BI26" s="626"/>
      <c r="BJ26" s="626"/>
      <c r="BK26" s="626"/>
      <c r="BL26" s="626"/>
      <c r="BM26" s="626"/>
      <c r="BN26" s="627"/>
      <c r="BO26" s="685" t="s">
        <v>247</v>
      </c>
      <c r="BP26" s="685"/>
      <c r="BQ26" s="685"/>
      <c r="BR26" s="685"/>
      <c r="BS26" s="631" t="s">
        <v>137</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3386830</v>
      </c>
      <c r="CS26" s="626"/>
      <c r="CT26" s="626"/>
      <c r="CU26" s="626"/>
      <c r="CV26" s="626"/>
      <c r="CW26" s="626"/>
      <c r="CX26" s="626"/>
      <c r="CY26" s="627"/>
      <c r="CZ26" s="628">
        <v>8.4</v>
      </c>
      <c r="DA26" s="657"/>
      <c r="DB26" s="657"/>
      <c r="DC26" s="658"/>
      <c r="DD26" s="631">
        <v>3016886</v>
      </c>
      <c r="DE26" s="626"/>
      <c r="DF26" s="626"/>
      <c r="DG26" s="626"/>
      <c r="DH26" s="626"/>
      <c r="DI26" s="626"/>
      <c r="DJ26" s="626"/>
      <c r="DK26" s="627"/>
      <c r="DL26" s="631" t="s">
        <v>247</v>
      </c>
      <c r="DM26" s="626"/>
      <c r="DN26" s="626"/>
      <c r="DO26" s="626"/>
      <c r="DP26" s="626"/>
      <c r="DQ26" s="626"/>
      <c r="DR26" s="626"/>
      <c r="DS26" s="626"/>
      <c r="DT26" s="626"/>
      <c r="DU26" s="626"/>
      <c r="DV26" s="627"/>
      <c r="DW26" s="628" t="s">
        <v>137</v>
      </c>
      <c r="DX26" s="657"/>
      <c r="DY26" s="657"/>
      <c r="DZ26" s="657"/>
      <c r="EA26" s="657"/>
      <c r="EB26" s="657"/>
      <c r="EC26" s="659"/>
    </row>
    <row r="27" spans="2:133" ht="11.25" customHeight="1" x14ac:dyDescent="0.15">
      <c r="B27" s="620" t="s">
        <v>301</v>
      </c>
      <c r="C27" s="621"/>
      <c r="D27" s="621"/>
      <c r="E27" s="621"/>
      <c r="F27" s="621"/>
      <c r="G27" s="621"/>
      <c r="H27" s="621"/>
      <c r="I27" s="621"/>
      <c r="J27" s="621"/>
      <c r="K27" s="621"/>
      <c r="L27" s="621"/>
      <c r="M27" s="621"/>
      <c r="N27" s="621"/>
      <c r="O27" s="621"/>
      <c r="P27" s="621"/>
      <c r="Q27" s="622"/>
      <c r="R27" s="623">
        <v>3773533</v>
      </c>
      <c r="S27" s="626"/>
      <c r="T27" s="626"/>
      <c r="U27" s="626"/>
      <c r="V27" s="626"/>
      <c r="W27" s="626"/>
      <c r="X27" s="626"/>
      <c r="Y27" s="627"/>
      <c r="Z27" s="685">
        <v>9.1</v>
      </c>
      <c r="AA27" s="685"/>
      <c r="AB27" s="685"/>
      <c r="AC27" s="685"/>
      <c r="AD27" s="686" t="s">
        <v>137</v>
      </c>
      <c r="AE27" s="686"/>
      <c r="AF27" s="686"/>
      <c r="AG27" s="686"/>
      <c r="AH27" s="686"/>
      <c r="AI27" s="686"/>
      <c r="AJ27" s="686"/>
      <c r="AK27" s="686"/>
      <c r="AL27" s="628" t="s">
        <v>137</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13887463</v>
      </c>
      <c r="BH27" s="626"/>
      <c r="BI27" s="626"/>
      <c r="BJ27" s="626"/>
      <c r="BK27" s="626"/>
      <c r="BL27" s="626"/>
      <c r="BM27" s="626"/>
      <c r="BN27" s="627"/>
      <c r="BO27" s="685">
        <v>100</v>
      </c>
      <c r="BP27" s="685"/>
      <c r="BQ27" s="685"/>
      <c r="BR27" s="685"/>
      <c r="BS27" s="631">
        <v>637605</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6692849</v>
      </c>
      <c r="CS27" s="624"/>
      <c r="CT27" s="624"/>
      <c r="CU27" s="624"/>
      <c r="CV27" s="624"/>
      <c r="CW27" s="624"/>
      <c r="CX27" s="624"/>
      <c r="CY27" s="625"/>
      <c r="CZ27" s="628">
        <v>16.600000000000001</v>
      </c>
      <c r="DA27" s="657"/>
      <c r="DB27" s="657"/>
      <c r="DC27" s="658"/>
      <c r="DD27" s="631">
        <v>2376812</v>
      </c>
      <c r="DE27" s="624"/>
      <c r="DF27" s="624"/>
      <c r="DG27" s="624"/>
      <c r="DH27" s="624"/>
      <c r="DI27" s="624"/>
      <c r="DJ27" s="624"/>
      <c r="DK27" s="625"/>
      <c r="DL27" s="631">
        <v>2146137</v>
      </c>
      <c r="DM27" s="624"/>
      <c r="DN27" s="624"/>
      <c r="DO27" s="624"/>
      <c r="DP27" s="624"/>
      <c r="DQ27" s="624"/>
      <c r="DR27" s="624"/>
      <c r="DS27" s="624"/>
      <c r="DT27" s="624"/>
      <c r="DU27" s="624"/>
      <c r="DV27" s="625"/>
      <c r="DW27" s="628">
        <v>8.4</v>
      </c>
      <c r="DX27" s="657"/>
      <c r="DY27" s="657"/>
      <c r="DZ27" s="657"/>
      <c r="EA27" s="657"/>
      <c r="EB27" s="657"/>
      <c r="EC27" s="659"/>
    </row>
    <row r="28" spans="2:133" ht="11.25" customHeight="1" x14ac:dyDescent="0.15">
      <c r="B28" s="728" t="s">
        <v>304</v>
      </c>
      <c r="C28" s="729"/>
      <c r="D28" s="729"/>
      <c r="E28" s="729"/>
      <c r="F28" s="729"/>
      <c r="G28" s="729"/>
      <c r="H28" s="729"/>
      <c r="I28" s="729"/>
      <c r="J28" s="729"/>
      <c r="K28" s="729"/>
      <c r="L28" s="729"/>
      <c r="M28" s="729"/>
      <c r="N28" s="729"/>
      <c r="O28" s="729"/>
      <c r="P28" s="729"/>
      <c r="Q28" s="730"/>
      <c r="R28" s="623" t="s">
        <v>247</v>
      </c>
      <c r="S28" s="626"/>
      <c r="T28" s="626"/>
      <c r="U28" s="626"/>
      <c r="V28" s="626"/>
      <c r="W28" s="626"/>
      <c r="X28" s="626"/>
      <c r="Y28" s="627"/>
      <c r="Z28" s="685" t="s">
        <v>137</v>
      </c>
      <c r="AA28" s="685"/>
      <c r="AB28" s="685"/>
      <c r="AC28" s="685"/>
      <c r="AD28" s="686" t="s">
        <v>137</v>
      </c>
      <c r="AE28" s="686"/>
      <c r="AF28" s="686"/>
      <c r="AG28" s="686"/>
      <c r="AH28" s="686"/>
      <c r="AI28" s="686"/>
      <c r="AJ28" s="686"/>
      <c r="AK28" s="686"/>
      <c r="AL28" s="628" t="s">
        <v>137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5621664</v>
      </c>
      <c r="CS28" s="626"/>
      <c r="CT28" s="626"/>
      <c r="CU28" s="626"/>
      <c r="CV28" s="626"/>
      <c r="CW28" s="626"/>
      <c r="CX28" s="626"/>
      <c r="CY28" s="627"/>
      <c r="CZ28" s="628">
        <v>14</v>
      </c>
      <c r="DA28" s="657"/>
      <c r="DB28" s="657"/>
      <c r="DC28" s="658"/>
      <c r="DD28" s="631">
        <v>5567369</v>
      </c>
      <c r="DE28" s="626"/>
      <c r="DF28" s="626"/>
      <c r="DG28" s="626"/>
      <c r="DH28" s="626"/>
      <c r="DI28" s="626"/>
      <c r="DJ28" s="626"/>
      <c r="DK28" s="627"/>
      <c r="DL28" s="631">
        <v>5269638</v>
      </c>
      <c r="DM28" s="626"/>
      <c r="DN28" s="626"/>
      <c r="DO28" s="626"/>
      <c r="DP28" s="626"/>
      <c r="DQ28" s="626"/>
      <c r="DR28" s="626"/>
      <c r="DS28" s="626"/>
      <c r="DT28" s="626"/>
      <c r="DU28" s="626"/>
      <c r="DV28" s="627"/>
      <c r="DW28" s="628">
        <v>20.6</v>
      </c>
      <c r="DX28" s="657"/>
      <c r="DY28" s="657"/>
      <c r="DZ28" s="657"/>
      <c r="EA28" s="657"/>
      <c r="EB28" s="657"/>
      <c r="EC28" s="659"/>
    </row>
    <row r="29" spans="2:133" ht="11.25" customHeight="1" x14ac:dyDescent="0.15">
      <c r="B29" s="620" t="s">
        <v>306</v>
      </c>
      <c r="C29" s="621"/>
      <c r="D29" s="621"/>
      <c r="E29" s="621"/>
      <c r="F29" s="621"/>
      <c r="G29" s="621"/>
      <c r="H29" s="621"/>
      <c r="I29" s="621"/>
      <c r="J29" s="621"/>
      <c r="K29" s="621"/>
      <c r="L29" s="621"/>
      <c r="M29" s="621"/>
      <c r="N29" s="621"/>
      <c r="O29" s="621"/>
      <c r="P29" s="621"/>
      <c r="Q29" s="622"/>
      <c r="R29" s="623">
        <v>2266642</v>
      </c>
      <c r="S29" s="626"/>
      <c r="T29" s="626"/>
      <c r="U29" s="626"/>
      <c r="V29" s="626"/>
      <c r="W29" s="626"/>
      <c r="X29" s="626"/>
      <c r="Y29" s="627"/>
      <c r="Z29" s="685">
        <v>5.5</v>
      </c>
      <c r="AA29" s="685"/>
      <c r="AB29" s="685"/>
      <c r="AC29" s="685"/>
      <c r="AD29" s="686" t="s">
        <v>247</v>
      </c>
      <c r="AE29" s="686"/>
      <c r="AF29" s="686"/>
      <c r="AG29" s="686"/>
      <c r="AH29" s="686"/>
      <c r="AI29" s="686"/>
      <c r="AJ29" s="686"/>
      <c r="AK29" s="686"/>
      <c r="AL29" s="628" t="s">
        <v>247</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310</v>
      </c>
      <c r="CG29" s="664"/>
      <c r="CH29" s="664"/>
      <c r="CI29" s="664"/>
      <c r="CJ29" s="664"/>
      <c r="CK29" s="664"/>
      <c r="CL29" s="664"/>
      <c r="CM29" s="664"/>
      <c r="CN29" s="664"/>
      <c r="CO29" s="664"/>
      <c r="CP29" s="664"/>
      <c r="CQ29" s="665"/>
      <c r="CR29" s="623">
        <v>5620726</v>
      </c>
      <c r="CS29" s="624"/>
      <c r="CT29" s="624"/>
      <c r="CU29" s="624"/>
      <c r="CV29" s="624"/>
      <c r="CW29" s="624"/>
      <c r="CX29" s="624"/>
      <c r="CY29" s="625"/>
      <c r="CZ29" s="628">
        <v>14</v>
      </c>
      <c r="DA29" s="657"/>
      <c r="DB29" s="657"/>
      <c r="DC29" s="658"/>
      <c r="DD29" s="631">
        <v>5566431</v>
      </c>
      <c r="DE29" s="624"/>
      <c r="DF29" s="624"/>
      <c r="DG29" s="624"/>
      <c r="DH29" s="624"/>
      <c r="DI29" s="624"/>
      <c r="DJ29" s="624"/>
      <c r="DK29" s="625"/>
      <c r="DL29" s="631">
        <v>5268700</v>
      </c>
      <c r="DM29" s="624"/>
      <c r="DN29" s="624"/>
      <c r="DO29" s="624"/>
      <c r="DP29" s="624"/>
      <c r="DQ29" s="624"/>
      <c r="DR29" s="624"/>
      <c r="DS29" s="624"/>
      <c r="DT29" s="624"/>
      <c r="DU29" s="624"/>
      <c r="DV29" s="625"/>
      <c r="DW29" s="628">
        <v>20.6</v>
      </c>
      <c r="DX29" s="657"/>
      <c r="DY29" s="657"/>
      <c r="DZ29" s="657"/>
      <c r="EA29" s="657"/>
      <c r="EB29" s="657"/>
      <c r="EC29" s="659"/>
    </row>
    <row r="30" spans="2:133" ht="11.25" customHeight="1" x14ac:dyDescent="0.15">
      <c r="B30" s="620" t="s">
        <v>311</v>
      </c>
      <c r="C30" s="621"/>
      <c r="D30" s="621"/>
      <c r="E30" s="621"/>
      <c r="F30" s="621"/>
      <c r="G30" s="621"/>
      <c r="H30" s="621"/>
      <c r="I30" s="621"/>
      <c r="J30" s="621"/>
      <c r="K30" s="621"/>
      <c r="L30" s="621"/>
      <c r="M30" s="621"/>
      <c r="N30" s="621"/>
      <c r="O30" s="621"/>
      <c r="P30" s="621"/>
      <c r="Q30" s="622"/>
      <c r="R30" s="623">
        <v>93764</v>
      </c>
      <c r="S30" s="626"/>
      <c r="T30" s="626"/>
      <c r="U30" s="626"/>
      <c r="V30" s="626"/>
      <c r="W30" s="626"/>
      <c r="X30" s="626"/>
      <c r="Y30" s="627"/>
      <c r="Z30" s="685">
        <v>0.2</v>
      </c>
      <c r="AA30" s="685"/>
      <c r="AB30" s="685"/>
      <c r="AC30" s="685"/>
      <c r="AD30" s="686">
        <v>16091</v>
      </c>
      <c r="AE30" s="686"/>
      <c r="AF30" s="686"/>
      <c r="AG30" s="686"/>
      <c r="AH30" s="686"/>
      <c r="AI30" s="686"/>
      <c r="AJ30" s="686"/>
      <c r="AK30" s="686"/>
      <c r="AL30" s="628">
        <v>0.1</v>
      </c>
      <c r="AM30" s="629"/>
      <c r="AN30" s="629"/>
      <c r="AO30" s="687"/>
      <c r="AP30" s="713" t="s">
        <v>312</v>
      </c>
      <c r="AQ30" s="714"/>
      <c r="AR30" s="714"/>
      <c r="AS30" s="714"/>
      <c r="AT30" s="719" t="s">
        <v>313</v>
      </c>
      <c r="AU30" s="230"/>
      <c r="AV30" s="230"/>
      <c r="AW30" s="230"/>
      <c r="AX30" s="722" t="s">
        <v>189</v>
      </c>
      <c r="AY30" s="723"/>
      <c r="AZ30" s="723"/>
      <c r="BA30" s="723"/>
      <c r="BB30" s="723"/>
      <c r="BC30" s="723"/>
      <c r="BD30" s="723"/>
      <c r="BE30" s="723"/>
      <c r="BF30" s="724"/>
      <c r="BG30" s="703">
        <v>99.5</v>
      </c>
      <c r="BH30" s="704"/>
      <c r="BI30" s="704"/>
      <c r="BJ30" s="704"/>
      <c r="BK30" s="704"/>
      <c r="BL30" s="704"/>
      <c r="BM30" s="705">
        <v>97.1</v>
      </c>
      <c r="BN30" s="704"/>
      <c r="BO30" s="704"/>
      <c r="BP30" s="704"/>
      <c r="BQ30" s="706"/>
      <c r="BR30" s="703">
        <v>99.5</v>
      </c>
      <c r="BS30" s="704"/>
      <c r="BT30" s="704"/>
      <c r="BU30" s="704"/>
      <c r="BV30" s="704"/>
      <c r="BW30" s="704"/>
      <c r="BX30" s="705">
        <v>96.9</v>
      </c>
      <c r="BY30" s="704"/>
      <c r="BZ30" s="704"/>
      <c r="CA30" s="704"/>
      <c r="CB30" s="706"/>
      <c r="CD30" s="709"/>
      <c r="CE30" s="710"/>
      <c r="CF30" s="667" t="s">
        <v>314</v>
      </c>
      <c r="CG30" s="664"/>
      <c r="CH30" s="664"/>
      <c r="CI30" s="664"/>
      <c r="CJ30" s="664"/>
      <c r="CK30" s="664"/>
      <c r="CL30" s="664"/>
      <c r="CM30" s="664"/>
      <c r="CN30" s="664"/>
      <c r="CO30" s="664"/>
      <c r="CP30" s="664"/>
      <c r="CQ30" s="665"/>
      <c r="CR30" s="623">
        <v>5197702</v>
      </c>
      <c r="CS30" s="626"/>
      <c r="CT30" s="626"/>
      <c r="CU30" s="626"/>
      <c r="CV30" s="626"/>
      <c r="CW30" s="626"/>
      <c r="CX30" s="626"/>
      <c r="CY30" s="627"/>
      <c r="CZ30" s="628">
        <v>12.9</v>
      </c>
      <c r="DA30" s="657"/>
      <c r="DB30" s="657"/>
      <c r="DC30" s="658"/>
      <c r="DD30" s="631">
        <v>5143407</v>
      </c>
      <c r="DE30" s="626"/>
      <c r="DF30" s="626"/>
      <c r="DG30" s="626"/>
      <c r="DH30" s="626"/>
      <c r="DI30" s="626"/>
      <c r="DJ30" s="626"/>
      <c r="DK30" s="627"/>
      <c r="DL30" s="631">
        <v>4845676</v>
      </c>
      <c r="DM30" s="626"/>
      <c r="DN30" s="626"/>
      <c r="DO30" s="626"/>
      <c r="DP30" s="626"/>
      <c r="DQ30" s="626"/>
      <c r="DR30" s="626"/>
      <c r="DS30" s="626"/>
      <c r="DT30" s="626"/>
      <c r="DU30" s="626"/>
      <c r="DV30" s="627"/>
      <c r="DW30" s="628">
        <v>18.899999999999999</v>
      </c>
      <c r="DX30" s="657"/>
      <c r="DY30" s="657"/>
      <c r="DZ30" s="657"/>
      <c r="EA30" s="657"/>
      <c r="EB30" s="657"/>
      <c r="EC30" s="659"/>
    </row>
    <row r="31" spans="2:133" ht="11.25" customHeight="1" x14ac:dyDescent="0.15">
      <c r="B31" s="620" t="s">
        <v>315</v>
      </c>
      <c r="C31" s="621"/>
      <c r="D31" s="621"/>
      <c r="E31" s="621"/>
      <c r="F31" s="621"/>
      <c r="G31" s="621"/>
      <c r="H31" s="621"/>
      <c r="I31" s="621"/>
      <c r="J31" s="621"/>
      <c r="K31" s="621"/>
      <c r="L31" s="621"/>
      <c r="M31" s="621"/>
      <c r="N31" s="621"/>
      <c r="O31" s="621"/>
      <c r="P31" s="621"/>
      <c r="Q31" s="622"/>
      <c r="R31" s="623">
        <v>173629</v>
      </c>
      <c r="S31" s="626"/>
      <c r="T31" s="626"/>
      <c r="U31" s="626"/>
      <c r="V31" s="626"/>
      <c r="W31" s="626"/>
      <c r="X31" s="626"/>
      <c r="Y31" s="627"/>
      <c r="Z31" s="685">
        <v>0.4</v>
      </c>
      <c r="AA31" s="685"/>
      <c r="AB31" s="685"/>
      <c r="AC31" s="685"/>
      <c r="AD31" s="686" t="s">
        <v>137</v>
      </c>
      <c r="AE31" s="686"/>
      <c r="AF31" s="686"/>
      <c r="AG31" s="686"/>
      <c r="AH31" s="686"/>
      <c r="AI31" s="686"/>
      <c r="AJ31" s="686"/>
      <c r="AK31" s="686"/>
      <c r="AL31" s="628" t="s">
        <v>137</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99.4</v>
      </c>
      <c r="BH31" s="624"/>
      <c r="BI31" s="624"/>
      <c r="BJ31" s="624"/>
      <c r="BK31" s="624"/>
      <c r="BL31" s="624"/>
      <c r="BM31" s="629">
        <v>97.1</v>
      </c>
      <c r="BN31" s="702"/>
      <c r="BO31" s="702"/>
      <c r="BP31" s="702"/>
      <c r="BQ31" s="663"/>
      <c r="BR31" s="701">
        <v>99.5</v>
      </c>
      <c r="BS31" s="624"/>
      <c r="BT31" s="624"/>
      <c r="BU31" s="624"/>
      <c r="BV31" s="624"/>
      <c r="BW31" s="624"/>
      <c r="BX31" s="629">
        <v>97</v>
      </c>
      <c r="BY31" s="702"/>
      <c r="BZ31" s="702"/>
      <c r="CA31" s="702"/>
      <c r="CB31" s="663"/>
      <c r="CD31" s="709"/>
      <c r="CE31" s="710"/>
      <c r="CF31" s="667" t="s">
        <v>318</v>
      </c>
      <c r="CG31" s="664"/>
      <c r="CH31" s="664"/>
      <c r="CI31" s="664"/>
      <c r="CJ31" s="664"/>
      <c r="CK31" s="664"/>
      <c r="CL31" s="664"/>
      <c r="CM31" s="664"/>
      <c r="CN31" s="664"/>
      <c r="CO31" s="664"/>
      <c r="CP31" s="664"/>
      <c r="CQ31" s="665"/>
      <c r="CR31" s="623">
        <v>423024</v>
      </c>
      <c r="CS31" s="624"/>
      <c r="CT31" s="624"/>
      <c r="CU31" s="624"/>
      <c r="CV31" s="624"/>
      <c r="CW31" s="624"/>
      <c r="CX31" s="624"/>
      <c r="CY31" s="625"/>
      <c r="CZ31" s="628">
        <v>1.1000000000000001</v>
      </c>
      <c r="DA31" s="657"/>
      <c r="DB31" s="657"/>
      <c r="DC31" s="658"/>
      <c r="DD31" s="631">
        <v>423024</v>
      </c>
      <c r="DE31" s="624"/>
      <c r="DF31" s="624"/>
      <c r="DG31" s="624"/>
      <c r="DH31" s="624"/>
      <c r="DI31" s="624"/>
      <c r="DJ31" s="624"/>
      <c r="DK31" s="625"/>
      <c r="DL31" s="631">
        <v>423024</v>
      </c>
      <c r="DM31" s="624"/>
      <c r="DN31" s="624"/>
      <c r="DO31" s="624"/>
      <c r="DP31" s="624"/>
      <c r="DQ31" s="624"/>
      <c r="DR31" s="624"/>
      <c r="DS31" s="624"/>
      <c r="DT31" s="624"/>
      <c r="DU31" s="624"/>
      <c r="DV31" s="625"/>
      <c r="DW31" s="628">
        <v>1.7</v>
      </c>
      <c r="DX31" s="657"/>
      <c r="DY31" s="657"/>
      <c r="DZ31" s="657"/>
      <c r="EA31" s="657"/>
      <c r="EB31" s="657"/>
      <c r="EC31" s="659"/>
    </row>
    <row r="32" spans="2:133" ht="11.25" customHeight="1" x14ac:dyDescent="0.15">
      <c r="B32" s="620" t="s">
        <v>319</v>
      </c>
      <c r="C32" s="621"/>
      <c r="D32" s="621"/>
      <c r="E32" s="621"/>
      <c r="F32" s="621"/>
      <c r="G32" s="621"/>
      <c r="H32" s="621"/>
      <c r="I32" s="621"/>
      <c r="J32" s="621"/>
      <c r="K32" s="621"/>
      <c r="L32" s="621"/>
      <c r="M32" s="621"/>
      <c r="N32" s="621"/>
      <c r="O32" s="621"/>
      <c r="P32" s="621"/>
      <c r="Q32" s="622"/>
      <c r="R32" s="623">
        <v>614548</v>
      </c>
      <c r="S32" s="626"/>
      <c r="T32" s="626"/>
      <c r="U32" s="626"/>
      <c r="V32" s="626"/>
      <c r="W32" s="626"/>
      <c r="X32" s="626"/>
      <c r="Y32" s="627"/>
      <c r="Z32" s="685">
        <v>1.5</v>
      </c>
      <c r="AA32" s="685"/>
      <c r="AB32" s="685"/>
      <c r="AC32" s="685"/>
      <c r="AD32" s="686" t="s">
        <v>247</v>
      </c>
      <c r="AE32" s="686"/>
      <c r="AF32" s="686"/>
      <c r="AG32" s="686"/>
      <c r="AH32" s="686"/>
      <c r="AI32" s="686"/>
      <c r="AJ32" s="686"/>
      <c r="AK32" s="686"/>
      <c r="AL32" s="628" t="s">
        <v>137</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99.5</v>
      </c>
      <c r="BH32" s="639"/>
      <c r="BI32" s="639"/>
      <c r="BJ32" s="639"/>
      <c r="BK32" s="639"/>
      <c r="BL32" s="639"/>
      <c r="BM32" s="683">
        <v>96.9</v>
      </c>
      <c r="BN32" s="639"/>
      <c r="BO32" s="639"/>
      <c r="BP32" s="639"/>
      <c r="BQ32" s="676"/>
      <c r="BR32" s="700">
        <v>99.5</v>
      </c>
      <c r="BS32" s="639"/>
      <c r="BT32" s="639"/>
      <c r="BU32" s="639"/>
      <c r="BV32" s="639"/>
      <c r="BW32" s="639"/>
      <c r="BX32" s="683">
        <v>96.6</v>
      </c>
      <c r="BY32" s="639"/>
      <c r="BZ32" s="639"/>
      <c r="CA32" s="639"/>
      <c r="CB32" s="676"/>
      <c r="CD32" s="711"/>
      <c r="CE32" s="712"/>
      <c r="CF32" s="667" t="s">
        <v>321</v>
      </c>
      <c r="CG32" s="664"/>
      <c r="CH32" s="664"/>
      <c r="CI32" s="664"/>
      <c r="CJ32" s="664"/>
      <c r="CK32" s="664"/>
      <c r="CL32" s="664"/>
      <c r="CM32" s="664"/>
      <c r="CN32" s="664"/>
      <c r="CO32" s="664"/>
      <c r="CP32" s="664"/>
      <c r="CQ32" s="665"/>
      <c r="CR32" s="623">
        <v>938</v>
      </c>
      <c r="CS32" s="626"/>
      <c r="CT32" s="626"/>
      <c r="CU32" s="626"/>
      <c r="CV32" s="626"/>
      <c r="CW32" s="626"/>
      <c r="CX32" s="626"/>
      <c r="CY32" s="627"/>
      <c r="CZ32" s="628">
        <v>0</v>
      </c>
      <c r="DA32" s="657"/>
      <c r="DB32" s="657"/>
      <c r="DC32" s="658"/>
      <c r="DD32" s="631">
        <v>938</v>
      </c>
      <c r="DE32" s="626"/>
      <c r="DF32" s="626"/>
      <c r="DG32" s="626"/>
      <c r="DH32" s="626"/>
      <c r="DI32" s="626"/>
      <c r="DJ32" s="626"/>
      <c r="DK32" s="627"/>
      <c r="DL32" s="631">
        <v>938</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322</v>
      </c>
      <c r="C33" s="621"/>
      <c r="D33" s="621"/>
      <c r="E33" s="621"/>
      <c r="F33" s="621"/>
      <c r="G33" s="621"/>
      <c r="H33" s="621"/>
      <c r="I33" s="621"/>
      <c r="J33" s="621"/>
      <c r="K33" s="621"/>
      <c r="L33" s="621"/>
      <c r="M33" s="621"/>
      <c r="N33" s="621"/>
      <c r="O33" s="621"/>
      <c r="P33" s="621"/>
      <c r="Q33" s="622"/>
      <c r="R33" s="623">
        <v>1751567</v>
      </c>
      <c r="S33" s="626"/>
      <c r="T33" s="626"/>
      <c r="U33" s="626"/>
      <c r="V33" s="626"/>
      <c r="W33" s="626"/>
      <c r="X33" s="626"/>
      <c r="Y33" s="627"/>
      <c r="Z33" s="685">
        <v>4.2</v>
      </c>
      <c r="AA33" s="685"/>
      <c r="AB33" s="685"/>
      <c r="AC33" s="685"/>
      <c r="AD33" s="686" t="s">
        <v>137</v>
      </c>
      <c r="AE33" s="686"/>
      <c r="AF33" s="686"/>
      <c r="AG33" s="686"/>
      <c r="AH33" s="686"/>
      <c r="AI33" s="686"/>
      <c r="AJ33" s="686"/>
      <c r="AK33" s="686"/>
      <c r="AL33" s="628" t="s">
        <v>247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16965589</v>
      </c>
      <c r="CS33" s="624"/>
      <c r="CT33" s="624"/>
      <c r="CU33" s="624"/>
      <c r="CV33" s="624"/>
      <c r="CW33" s="624"/>
      <c r="CX33" s="624"/>
      <c r="CY33" s="625"/>
      <c r="CZ33" s="628">
        <v>42.1</v>
      </c>
      <c r="DA33" s="657"/>
      <c r="DB33" s="657"/>
      <c r="DC33" s="658"/>
      <c r="DD33" s="631">
        <v>14003384</v>
      </c>
      <c r="DE33" s="624"/>
      <c r="DF33" s="624"/>
      <c r="DG33" s="624"/>
      <c r="DH33" s="624"/>
      <c r="DI33" s="624"/>
      <c r="DJ33" s="624"/>
      <c r="DK33" s="625"/>
      <c r="DL33" s="631">
        <v>10108993</v>
      </c>
      <c r="DM33" s="624"/>
      <c r="DN33" s="624"/>
      <c r="DO33" s="624"/>
      <c r="DP33" s="624"/>
      <c r="DQ33" s="624"/>
      <c r="DR33" s="624"/>
      <c r="DS33" s="624"/>
      <c r="DT33" s="624"/>
      <c r="DU33" s="624"/>
      <c r="DV33" s="625"/>
      <c r="DW33" s="628">
        <v>39.4</v>
      </c>
      <c r="DX33" s="657"/>
      <c r="DY33" s="657"/>
      <c r="DZ33" s="657"/>
      <c r="EA33" s="657"/>
      <c r="EB33" s="657"/>
      <c r="EC33" s="659"/>
    </row>
    <row r="34" spans="2:133" ht="11.25" customHeight="1" x14ac:dyDescent="0.15">
      <c r="B34" s="620" t="s">
        <v>324</v>
      </c>
      <c r="C34" s="621"/>
      <c r="D34" s="621"/>
      <c r="E34" s="621"/>
      <c r="F34" s="621"/>
      <c r="G34" s="621"/>
      <c r="H34" s="621"/>
      <c r="I34" s="621"/>
      <c r="J34" s="621"/>
      <c r="K34" s="621"/>
      <c r="L34" s="621"/>
      <c r="M34" s="621"/>
      <c r="N34" s="621"/>
      <c r="O34" s="621"/>
      <c r="P34" s="621"/>
      <c r="Q34" s="622"/>
      <c r="R34" s="623">
        <v>946795</v>
      </c>
      <c r="S34" s="626"/>
      <c r="T34" s="626"/>
      <c r="U34" s="626"/>
      <c r="V34" s="626"/>
      <c r="W34" s="626"/>
      <c r="X34" s="626"/>
      <c r="Y34" s="627"/>
      <c r="Z34" s="685">
        <v>2.2999999999999998</v>
      </c>
      <c r="AA34" s="685"/>
      <c r="AB34" s="685"/>
      <c r="AC34" s="685"/>
      <c r="AD34" s="686">
        <v>25891</v>
      </c>
      <c r="AE34" s="686"/>
      <c r="AF34" s="686"/>
      <c r="AG34" s="686"/>
      <c r="AH34" s="686"/>
      <c r="AI34" s="686"/>
      <c r="AJ34" s="686"/>
      <c r="AK34" s="686"/>
      <c r="AL34" s="628">
        <v>0.1</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5477359</v>
      </c>
      <c r="CS34" s="626"/>
      <c r="CT34" s="626"/>
      <c r="CU34" s="626"/>
      <c r="CV34" s="626"/>
      <c r="CW34" s="626"/>
      <c r="CX34" s="626"/>
      <c r="CY34" s="627"/>
      <c r="CZ34" s="628">
        <v>13.6</v>
      </c>
      <c r="DA34" s="657"/>
      <c r="DB34" s="657"/>
      <c r="DC34" s="658"/>
      <c r="DD34" s="631">
        <v>4735393</v>
      </c>
      <c r="DE34" s="626"/>
      <c r="DF34" s="626"/>
      <c r="DG34" s="626"/>
      <c r="DH34" s="626"/>
      <c r="DI34" s="626"/>
      <c r="DJ34" s="626"/>
      <c r="DK34" s="627"/>
      <c r="DL34" s="631">
        <v>3995143</v>
      </c>
      <c r="DM34" s="626"/>
      <c r="DN34" s="626"/>
      <c r="DO34" s="626"/>
      <c r="DP34" s="626"/>
      <c r="DQ34" s="626"/>
      <c r="DR34" s="626"/>
      <c r="DS34" s="626"/>
      <c r="DT34" s="626"/>
      <c r="DU34" s="626"/>
      <c r="DV34" s="627"/>
      <c r="DW34" s="628">
        <v>15.6</v>
      </c>
      <c r="DX34" s="657"/>
      <c r="DY34" s="657"/>
      <c r="DZ34" s="657"/>
      <c r="EA34" s="657"/>
      <c r="EB34" s="657"/>
      <c r="EC34" s="659"/>
    </row>
    <row r="35" spans="2:133" ht="11.25" customHeight="1" x14ac:dyDescent="0.15">
      <c r="B35" s="620" t="s">
        <v>328</v>
      </c>
      <c r="C35" s="621"/>
      <c r="D35" s="621"/>
      <c r="E35" s="621"/>
      <c r="F35" s="621"/>
      <c r="G35" s="621"/>
      <c r="H35" s="621"/>
      <c r="I35" s="621"/>
      <c r="J35" s="621"/>
      <c r="K35" s="621"/>
      <c r="L35" s="621"/>
      <c r="M35" s="621"/>
      <c r="N35" s="621"/>
      <c r="O35" s="621"/>
      <c r="P35" s="621"/>
      <c r="Q35" s="622"/>
      <c r="R35" s="623">
        <v>5468300</v>
      </c>
      <c r="S35" s="626"/>
      <c r="T35" s="626"/>
      <c r="U35" s="626"/>
      <c r="V35" s="626"/>
      <c r="W35" s="626"/>
      <c r="X35" s="626"/>
      <c r="Y35" s="627"/>
      <c r="Z35" s="685">
        <v>13.2</v>
      </c>
      <c r="AA35" s="685"/>
      <c r="AB35" s="685"/>
      <c r="AC35" s="685"/>
      <c r="AD35" s="686" t="s">
        <v>137</v>
      </c>
      <c r="AE35" s="686"/>
      <c r="AF35" s="686"/>
      <c r="AG35" s="686"/>
      <c r="AH35" s="686"/>
      <c r="AI35" s="686"/>
      <c r="AJ35" s="686"/>
      <c r="AK35" s="686"/>
      <c r="AL35" s="628" t="s">
        <v>247</v>
      </c>
      <c r="AM35" s="629"/>
      <c r="AN35" s="629"/>
      <c r="AO35" s="687"/>
      <c r="AP35" s="234"/>
      <c r="AQ35" s="691" t="s">
        <v>329</v>
      </c>
      <c r="AR35" s="692"/>
      <c r="AS35" s="692"/>
      <c r="AT35" s="692"/>
      <c r="AU35" s="692"/>
      <c r="AV35" s="692"/>
      <c r="AW35" s="692"/>
      <c r="AX35" s="692"/>
      <c r="AY35" s="693"/>
      <c r="AZ35" s="688">
        <v>5883211</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53371</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689754</v>
      </c>
      <c r="CS35" s="624"/>
      <c r="CT35" s="624"/>
      <c r="CU35" s="624"/>
      <c r="CV35" s="624"/>
      <c r="CW35" s="624"/>
      <c r="CX35" s="624"/>
      <c r="CY35" s="625"/>
      <c r="CZ35" s="628">
        <v>1.7</v>
      </c>
      <c r="DA35" s="657"/>
      <c r="DB35" s="657"/>
      <c r="DC35" s="658"/>
      <c r="DD35" s="631">
        <v>639541</v>
      </c>
      <c r="DE35" s="624"/>
      <c r="DF35" s="624"/>
      <c r="DG35" s="624"/>
      <c r="DH35" s="624"/>
      <c r="DI35" s="624"/>
      <c r="DJ35" s="624"/>
      <c r="DK35" s="625"/>
      <c r="DL35" s="631">
        <v>444308</v>
      </c>
      <c r="DM35" s="624"/>
      <c r="DN35" s="624"/>
      <c r="DO35" s="624"/>
      <c r="DP35" s="624"/>
      <c r="DQ35" s="624"/>
      <c r="DR35" s="624"/>
      <c r="DS35" s="624"/>
      <c r="DT35" s="624"/>
      <c r="DU35" s="624"/>
      <c r="DV35" s="625"/>
      <c r="DW35" s="628">
        <v>1.7</v>
      </c>
      <c r="DX35" s="657"/>
      <c r="DY35" s="657"/>
      <c r="DZ35" s="657"/>
      <c r="EA35" s="657"/>
      <c r="EB35" s="657"/>
      <c r="EC35" s="659"/>
    </row>
    <row r="36" spans="2:133" ht="11.25" customHeight="1" x14ac:dyDescent="0.15">
      <c r="B36" s="620" t="s">
        <v>332</v>
      </c>
      <c r="C36" s="621"/>
      <c r="D36" s="621"/>
      <c r="E36" s="621"/>
      <c r="F36" s="621"/>
      <c r="G36" s="621"/>
      <c r="H36" s="621"/>
      <c r="I36" s="621"/>
      <c r="J36" s="621"/>
      <c r="K36" s="621"/>
      <c r="L36" s="621"/>
      <c r="M36" s="621"/>
      <c r="N36" s="621"/>
      <c r="O36" s="621"/>
      <c r="P36" s="621"/>
      <c r="Q36" s="622"/>
      <c r="R36" s="623" t="s">
        <v>137</v>
      </c>
      <c r="S36" s="626"/>
      <c r="T36" s="626"/>
      <c r="U36" s="626"/>
      <c r="V36" s="626"/>
      <c r="W36" s="626"/>
      <c r="X36" s="626"/>
      <c r="Y36" s="627"/>
      <c r="Z36" s="685" t="s">
        <v>247</v>
      </c>
      <c r="AA36" s="685"/>
      <c r="AB36" s="685"/>
      <c r="AC36" s="685"/>
      <c r="AD36" s="686" t="s">
        <v>137</v>
      </c>
      <c r="AE36" s="686"/>
      <c r="AF36" s="686"/>
      <c r="AG36" s="686"/>
      <c r="AH36" s="686"/>
      <c r="AI36" s="686"/>
      <c r="AJ36" s="686"/>
      <c r="AK36" s="686"/>
      <c r="AL36" s="628" t="s">
        <v>137</v>
      </c>
      <c r="AM36" s="629"/>
      <c r="AN36" s="629"/>
      <c r="AO36" s="687"/>
      <c r="AQ36" s="660" t="s">
        <v>333</v>
      </c>
      <c r="AR36" s="661"/>
      <c r="AS36" s="661"/>
      <c r="AT36" s="661"/>
      <c r="AU36" s="661"/>
      <c r="AV36" s="661"/>
      <c r="AW36" s="661"/>
      <c r="AX36" s="661"/>
      <c r="AY36" s="662"/>
      <c r="AZ36" s="623">
        <v>2294127</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3757</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5051532</v>
      </c>
      <c r="CS36" s="626"/>
      <c r="CT36" s="626"/>
      <c r="CU36" s="626"/>
      <c r="CV36" s="626"/>
      <c r="CW36" s="626"/>
      <c r="CX36" s="626"/>
      <c r="CY36" s="627"/>
      <c r="CZ36" s="628">
        <v>12.5</v>
      </c>
      <c r="DA36" s="657"/>
      <c r="DB36" s="657"/>
      <c r="DC36" s="658"/>
      <c r="DD36" s="631">
        <v>4157305</v>
      </c>
      <c r="DE36" s="626"/>
      <c r="DF36" s="626"/>
      <c r="DG36" s="626"/>
      <c r="DH36" s="626"/>
      <c r="DI36" s="626"/>
      <c r="DJ36" s="626"/>
      <c r="DK36" s="627"/>
      <c r="DL36" s="631">
        <v>3192845</v>
      </c>
      <c r="DM36" s="626"/>
      <c r="DN36" s="626"/>
      <c r="DO36" s="626"/>
      <c r="DP36" s="626"/>
      <c r="DQ36" s="626"/>
      <c r="DR36" s="626"/>
      <c r="DS36" s="626"/>
      <c r="DT36" s="626"/>
      <c r="DU36" s="626"/>
      <c r="DV36" s="627"/>
      <c r="DW36" s="628">
        <v>12.5</v>
      </c>
      <c r="DX36" s="657"/>
      <c r="DY36" s="657"/>
      <c r="DZ36" s="657"/>
      <c r="EA36" s="657"/>
      <c r="EB36" s="657"/>
      <c r="EC36" s="659"/>
    </row>
    <row r="37" spans="2:133" ht="11.25" customHeight="1" x14ac:dyDescent="0.15">
      <c r="B37" s="620" t="s">
        <v>336</v>
      </c>
      <c r="C37" s="621"/>
      <c r="D37" s="621"/>
      <c r="E37" s="621"/>
      <c r="F37" s="621"/>
      <c r="G37" s="621"/>
      <c r="H37" s="621"/>
      <c r="I37" s="621"/>
      <c r="J37" s="621"/>
      <c r="K37" s="621"/>
      <c r="L37" s="621"/>
      <c r="M37" s="621"/>
      <c r="N37" s="621"/>
      <c r="O37" s="621"/>
      <c r="P37" s="621"/>
      <c r="Q37" s="622"/>
      <c r="R37" s="623">
        <v>1547300</v>
      </c>
      <c r="S37" s="626"/>
      <c r="T37" s="626"/>
      <c r="U37" s="626"/>
      <c r="V37" s="626"/>
      <c r="W37" s="626"/>
      <c r="X37" s="626"/>
      <c r="Y37" s="627"/>
      <c r="Z37" s="685">
        <v>3.7</v>
      </c>
      <c r="AA37" s="685"/>
      <c r="AB37" s="685"/>
      <c r="AC37" s="685"/>
      <c r="AD37" s="686" t="s">
        <v>137</v>
      </c>
      <c r="AE37" s="686"/>
      <c r="AF37" s="686"/>
      <c r="AG37" s="686"/>
      <c r="AH37" s="686"/>
      <c r="AI37" s="686"/>
      <c r="AJ37" s="686"/>
      <c r="AK37" s="686"/>
      <c r="AL37" s="628" t="s">
        <v>137</v>
      </c>
      <c r="AM37" s="629"/>
      <c r="AN37" s="629"/>
      <c r="AO37" s="687"/>
      <c r="AQ37" s="660" t="s">
        <v>337</v>
      </c>
      <c r="AR37" s="661"/>
      <c r="AS37" s="661"/>
      <c r="AT37" s="661"/>
      <c r="AU37" s="661"/>
      <c r="AV37" s="661"/>
      <c r="AW37" s="661"/>
      <c r="AX37" s="661"/>
      <c r="AY37" s="662"/>
      <c r="AZ37" s="623">
        <v>613480</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11009</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25026</v>
      </c>
      <c r="CS37" s="624"/>
      <c r="CT37" s="624"/>
      <c r="CU37" s="624"/>
      <c r="CV37" s="624"/>
      <c r="CW37" s="624"/>
      <c r="CX37" s="624"/>
      <c r="CY37" s="625"/>
      <c r="CZ37" s="628">
        <v>0.1</v>
      </c>
      <c r="DA37" s="657"/>
      <c r="DB37" s="657"/>
      <c r="DC37" s="658"/>
      <c r="DD37" s="631">
        <v>25026</v>
      </c>
      <c r="DE37" s="624"/>
      <c r="DF37" s="624"/>
      <c r="DG37" s="624"/>
      <c r="DH37" s="624"/>
      <c r="DI37" s="624"/>
      <c r="DJ37" s="624"/>
      <c r="DK37" s="625"/>
      <c r="DL37" s="631">
        <v>22886</v>
      </c>
      <c r="DM37" s="624"/>
      <c r="DN37" s="624"/>
      <c r="DO37" s="624"/>
      <c r="DP37" s="624"/>
      <c r="DQ37" s="624"/>
      <c r="DR37" s="624"/>
      <c r="DS37" s="624"/>
      <c r="DT37" s="624"/>
      <c r="DU37" s="624"/>
      <c r="DV37" s="625"/>
      <c r="DW37" s="628">
        <v>0.1</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41419068</v>
      </c>
      <c r="S38" s="675"/>
      <c r="T38" s="675"/>
      <c r="U38" s="675"/>
      <c r="V38" s="675"/>
      <c r="W38" s="675"/>
      <c r="X38" s="675"/>
      <c r="Y38" s="680"/>
      <c r="Z38" s="681">
        <v>100</v>
      </c>
      <c r="AA38" s="681"/>
      <c r="AB38" s="681"/>
      <c r="AC38" s="681"/>
      <c r="AD38" s="682">
        <v>24079079</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22170</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17304</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2953434</v>
      </c>
      <c r="CS38" s="626"/>
      <c r="CT38" s="626"/>
      <c r="CU38" s="626"/>
      <c r="CV38" s="626"/>
      <c r="CW38" s="626"/>
      <c r="CX38" s="626"/>
      <c r="CY38" s="627"/>
      <c r="CZ38" s="628">
        <v>7.3</v>
      </c>
      <c r="DA38" s="657"/>
      <c r="DB38" s="657"/>
      <c r="DC38" s="658"/>
      <c r="DD38" s="631">
        <v>2515367</v>
      </c>
      <c r="DE38" s="626"/>
      <c r="DF38" s="626"/>
      <c r="DG38" s="626"/>
      <c r="DH38" s="626"/>
      <c r="DI38" s="626"/>
      <c r="DJ38" s="626"/>
      <c r="DK38" s="627"/>
      <c r="DL38" s="631">
        <v>2474680</v>
      </c>
      <c r="DM38" s="626"/>
      <c r="DN38" s="626"/>
      <c r="DO38" s="626"/>
      <c r="DP38" s="626"/>
      <c r="DQ38" s="626"/>
      <c r="DR38" s="626"/>
      <c r="DS38" s="626"/>
      <c r="DT38" s="626"/>
      <c r="DU38" s="626"/>
      <c r="DV38" s="627"/>
      <c r="DW38" s="628">
        <v>9.6999999999999993</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3" t="s">
        <v>137</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89</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1395721</v>
      </c>
      <c r="CS39" s="624"/>
      <c r="CT39" s="624"/>
      <c r="CU39" s="624"/>
      <c r="CV39" s="624"/>
      <c r="CW39" s="624"/>
      <c r="CX39" s="624"/>
      <c r="CY39" s="625"/>
      <c r="CZ39" s="628">
        <v>3.5</v>
      </c>
      <c r="DA39" s="657"/>
      <c r="DB39" s="657"/>
      <c r="DC39" s="658"/>
      <c r="DD39" s="631">
        <v>1233699</v>
      </c>
      <c r="DE39" s="624"/>
      <c r="DF39" s="624"/>
      <c r="DG39" s="624"/>
      <c r="DH39" s="624"/>
      <c r="DI39" s="624"/>
      <c r="DJ39" s="624"/>
      <c r="DK39" s="625"/>
      <c r="DL39" s="631" t="s">
        <v>247</v>
      </c>
      <c r="DM39" s="624"/>
      <c r="DN39" s="624"/>
      <c r="DO39" s="624"/>
      <c r="DP39" s="624"/>
      <c r="DQ39" s="624"/>
      <c r="DR39" s="624"/>
      <c r="DS39" s="624"/>
      <c r="DT39" s="624"/>
      <c r="DU39" s="624"/>
      <c r="DV39" s="625"/>
      <c r="DW39" s="628" t="s">
        <v>247</v>
      </c>
      <c r="DX39" s="657"/>
      <c r="DY39" s="657"/>
      <c r="DZ39" s="657"/>
      <c r="EA39" s="657"/>
      <c r="EB39" s="657"/>
      <c r="EC39" s="659"/>
    </row>
    <row r="40" spans="2:133" ht="11.25" customHeight="1" x14ac:dyDescent="0.15">
      <c r="AQ40" s="660" t="s">
        <v>348</v>
      </c>
      <c r="AR40" s="661"/>
      <c r="AS40" s="661"/>
      <c r="AT40" s="661"/>
      <c r="AU40" s="661"/>
      <c r="AV40" s="661"/>
      <c r="AW40" s="661"/>
      <c r="AX40" s="661"/>
      <c r="AY40" s="662"/>
      <c r="AZ40" s="623">
        <v>500843</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247</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1397789</v>
      </c>
      <c r="CS40" s="626"/>
      <c r="CT40" s="626"/>
      <c r="CU40" s="626"/>
      <c r="CV40" s="626"/>
      <c r="CW40" s="626"/>
      <c r="CX40" s="626"/>
      <c r="CY40" s="627"/>
      <c r="CZ40" s="628">
        <v>3.5</v>
      </c>
      <c r="DA40" s="657"/>
      <c r="DB40" s="657"/>
      <c r="DC40" s="658"/>
      <c r="DD40" s="631">
        <v>722079</v>
      </c>
      <c r="DE40" s="626"/>
      <c r="DF40" s="626"/>
      <c r="DG40" s="626"/>
      <c r="DH40" s="626"/>
      <c r="DI40" s="626"/>
      <c r="DJ40" s="626"/>
      <c r="DK40" s="627"/>
      <c r="DL40" s="631">
        <v>2017</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351</v>
      </c>
      <c r="AR41" s="673"/>
      <c r="AS41" s="673"/>
      <c r="AT41" s="673"/>
      <c r="AU41" s="673"/>
      <c r="AV41" s="673"/>
      <c r="AW41" s="673"/>
      <c r="AX41" s="673"/>
      <c r="AY41" s="674"/>
      <c r="AZ41" s="638">
        <v>2452591</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331</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247</v>
      </c>
      <c r="CS41" s="624"/>
      <c r="CT41" s="624"/>
      <c r="CU41" s="624"/>
      <c r="CV41" s="624"/>
      <c r="CW41" s="624"/>
      <c r="CX41" s="624"/>
      <c r="CY41" s="625"/>
      <c r="CZ41" s="628" t="s">
        <v>137</v>
      </c>
      <c r="DA41" s="657"/>
      <c r="DB41" s="657"/>
      <c r="DC41" s="658"/>
      <c r="DD41" s="631" t="s">
        <v>247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6045718</v>
      </c>
      <c r="CS42" s="626"/>
      <c r="CT42" s="626"/>
      <c r="CU42" s="626"/>
      <c r="CV42" s="626"/>
      <c r="CW42" s="626"/>
      <c r="CX42" s="626"/>
      <c r="CY42" s="627"/>
      <c r="CZ42" s="628">
        <v>15</v>
      </c>
      <c r="DA42" s="629"/>
      <c r="DB42" s="629"/>
      <c r="DC42" s="630"/>
      <c r="DD42" s="631">
        <v>1092449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153297</v>
      </c>
      <c r="CS43" s="624"/>
      <c r="CT43" s="624"/>
      <c r="CU43" s="624"/>
      <c r="CV43" s="624"/>
      <c r="CW43" s="624"/>
      <c r="CX43" s="624"/>
      <c r="CY43" s="625"/>
      <c r="CZ43" s="628">
        <v>0.4</v>
      </c>
      <c r="DA43" s="657"/>
      <c r="DB43" s="657"/>
      <c r="DC43" s="658"/>
      <c r="DD43" s="631">
        <v>153297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358</v>
      </c>
      <c r="CD44" s="651" t="s">
        <v>309</v>
      </c>
      <c r="CE44" s="652"/>
      <c r="CF44" s="620" t="s">
        <v>359</v>
      </c>
      <c r="CG44" s="621"/>
      <c r="CH44" s="621"/>
      <c r="CI44" s="621"/>
      <c r="CJ44" s="621"/>
      <c r="CK44" s="621"/>
      <c r="CL44" s="621"/>
      <c r="CM44" s="621"/>
      <c r="CN44" s="621"/>
      <c r="CO44" s="621"/>
      <c r="CP44" s="621"/>
      <c r="CQ44" s="622"/>
      <c r="CR44" s="623">
        <v>6003721</v>
      </c>
      <c r="CS44" s="626"/>
      <c r="CT44" s="626"/>
      <c r="CU44" s="626"/>
      <c r="CV44" s="626"/>
      <c r="CW44" s="626"/>
      <c r="CX44" s="626"/>
      <c r="CY44" s="627"/>
      <c r="CZ44" s="628">
        <v>14.9</v>
      </c>
      <c r="DA44" s="629"/>
      <c r="DB44" s="629"/>
      <c r="DC44" s="630"/>
      <c r="DD44" s="631">
        <v>1087403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360</v>
      </c>
      <c r="CG45" s="621"/>
      <c r="CH45" s="621"/>
      <c r="CI45" s="621"/>
      <c r="CJ45" s="621"/>
      <c r="CK45" s="621"/>
      <c r="CL45" s="621"/>
      <c r="CM45" s="621"/>
      <c r="CN45" s="621"/>
      <c r="CO45" s="621"/>
      <c r="CP45" s="621"/>
      <c r="CQ45" s="622"/>
      <c r="CR45" s="623">
        <v>2006531</v>
      </c>
      <c r="CS45" s="624"/>
      <c r="CT45" s="624"/>
      <c r="CU45" s="624"/>
      <c r="CV45" s="624"/>
      <c r="CW45" s="624"/>
      <c r="CX45" s="624"/>
      <c r="CY45" s="625"/>
      <c r="CZ45" s="628">
        <v>5</v>
      </c>
      <c r="DA45" s="657"/>
      <c r="DB45" s="657"/>
      <c r="DC45" s="658"/>
      <c r="DD45" s="631">
        <v>259635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361</v>
      </c>
      <c r="CG46" s="621"/>
      <c r="CH46" s="621"/>
      <c r="CI46" s="621"/>
      <c r="CJ46" s="621"/>
      <c r="CK46" s="621"/>
      <c r="CL46" s="621"/>
      <c r="CM46" s="621"/>
      <c r="CN46" s="621"/>
      <c r="CO46" s="621"/>
      <c r="CP46" s="621"/>
      <c r="CQ46" s="622"/>
      <c r="CR46" s="623">
        <v>3892155</v>
      </c>
      <c r="CS46" s="626"/>
      <c r="CT46" s="626"/>
      <c r="CU46" s="626"/>
      <c r="CV46" s="626"/>
      <c r="CW46" s="626"/>
      <c r="CX46" s="626"/>
      <c r="CY46" s="627"/>
      <c r="CZ46" s="628">
        <v>9.6999999999999993</v>
      </c>
      <c r="DA46" s="629"/>
      <c r="DB46" s="629"/>
      <c r="DC46" s="630"/>
      <c r="DD46" s="631">
        <v>784533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362</v>
      </c>
      <c r="CG47" s="621"/>
      <c r="CH47" s="621"/>
      <c r="CI47" s="621"/>
      <c r="CJ47" s="621"/>
      <c r="CK47" s="621"/>
      <c r="CL47" s="621"/>
      <c r="CM47" s="621"/>
      <c r="CN47" s="621"/>
      <c r="CO47" s="621"/>
      <c r="CP47" s="621"/>
      <c r="CQ47" s="622"/>
      <c r="CR47" s="623">
        <v>41997</v>
      </c>
      <c r="CS47" s="624"/>
      <c r="CT47" s="624"/>
      <c r="CU47" s="624"/>
      <c r="CV47" s="624"/>
      <c r="CW47" s="624"/>
      <c r="CX47" s="624"/>
      <c r="CY47" s="625"/>
      <c r="CZ47" s="628">
        <v>0.1</v>
      </c>
      <c r="DA47" s="657"/>
      <c r="DB47" s="657"/>
      <c r="DC47" s="658"/>
      <c r="DD47" s="631">
        <v>5046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363</v>
      </c>
      <c r="CG48" s="621"/>
      <c r="CH48" s="621"/>
      <c r="CI48" s="621"/>
      <c r="CJ48" s="621"/>
      <c r="CK48" s="621"/>
      <c r="CL48" s="621"/>
      <c r="CM48" s="621"/>
      <c r="CN48" s="621"/>
      <c r="CO48" s="621"/>
      <c r="CP48" s="621"/>
      <c r="CQ48" s="622"/>
      <c r="CR48" s="623" t="s">
        <v>247</v>
      </c>
      <c r="CS48" s="626"/>
      <c r="CT48" s="626"/>
      <c r="CU48" s="626"/>
      <c r="CV48" s="626"/>
      <c r="CW48" s="626"/>
      <c r="CX48" s="626"/>
      <c r="CY48" s="627"/>
      <c r="CZ48" s="628" t="s">
        <v>137</v>
      </c>
      <c r="DA48" s="629"/>
      <c r="DB48" s="629"/>
      <c r="DC48" s="630"/>
      <c r="DD48" s="631" t="s">
        <v>247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364</v>
      </c>
      <c r="CE49" s="636"/>
      <c r="CF49" s="636"/>
      <c r="CG49" s="636"/>
      <c r="CH49" s="636"/>
      <c r="CI49" s="636"/>
      <c r="CJ49" s="636"/>
      <c r="CK49" s="636"/>
      <c r="CL49" s="636"/>
      <c r="CM49" s="636"/>
      <c r="CN49" s="636"/>
      <c r="CO49" s="636"/>
      <c r="CP49" s="636"/>
      <c r="CQ49" s="637"/>
      <c r="CR49" s="638">
        <v>40267414</v>
      </c>
      <c r="CS49" s="639"/>
      <c r="CT49" s="639"/>
      <c r="CU49" s="639"/>
      <c r="CV49" s="639"/>
      <c r="CW49" s="639"/>
      <c r="CX49" s="639"/>
      <c r="CY49" s="640"/>
      <c r="CZ49" s="641">
        <v>100</v>
      </c>
      <c r="DA49" s="642"/>
      <c r="DB49" s="642"/>
      <c r="DC49" s="643"/>
      <c r="DD49" s="644">
        <v>27594674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eAsoFfmJl7JZk37RUhVSmlXLJkfIo4D7hXKXs0NSAnp6jNYPqgQNkMzWSGyouiHp97RSfozAaiIAa6wfXN6aRg==" saltValue="noQ4GoL3pYhj0QyJSu64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366</v>
      </c>
      <c r="DK2" s="1162"/>
      <c r="DL2" s="1162"/>
      <c r="DM2" s="1162"/>
      <c r="DN2" s="1162"/>
      <c r="DO2" s="1163"/>
      <c r="DP2" s="249"/>
      <c r="DQ2" s="1161" t="s">
        <v>367</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4"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49" t="s">
        <v>384</v>
      </c>
      <c r="DH5" s="1150"/>
      <c r="DI5" s="1150"/>
      <c r="DJ5" s="1150"/>
      <c r="DK5" s="1151"/>
      <c r="DL5" s="1149" t="s">
        <v>385</v>
      </c>
      <c r="DM5" s="1150"/>
      <c r="DN5" s="1150"/>
      <c r="DO5" s="1150"/>
      <c r="DP5" s="1151"/>
      <c r="DQ5" s="1052" t="s">
        <v>386</v>
      </c>
      <c r="DR5" s="1053"/>
      <c r="DS5" s="1053"/>
      <c r="DT5" s="1053"/>
      <c r="DU5" s="1054"/>
      <c r="DV5" s="1052" t="s">
        <v>377</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387</v>
      </c>
      <c r="C7" s="1102"/>
      <c r="D7" s="1102"/>
      <c r="E7" s="1102"/>
      <c r="F7" s="1102"/>
      <c r="G7" s="1102"/>
      <c r="H7" s="1102"/>
      <c r="I7" s="1102"/>
      <c r="J7" s="1102"/>
      <c r="K7" s="1102"/>
      <c r="L7" s="1102"/>
      <c r="M7" s="1102"/>
      <c r="N7" s="1102"/>
      <c r="O7" s="1102"/>
      <c r="P7" s="1103"/>
      <c r="Q7" s="1155">
        <v>41419</v>
      </c>
      <c r="R7" s="1156"/>
      <c r="S7" s="1156"/>
      <c r="T7" s="1156"/>
      <c r="U7" s="1156"/>
      <c r="V7" s="1156">
        <v>40267</v>
      </c>
      <c r="W7" s="1156"/>
      <c r="X7" s="1156"/>
      <c r="Y7" s="1156"/>
      <c r="Z7" s="1156"/>
      <c r="AA7" s="1156">
        <v>1152</v>
      </c>
      <c r="AB7" s="1156"/>
      <c r="AC7" s="1156"/>
      <c r="AD7" s="1156"/>
      <c r="AE7" s="1157"/>
      <c r="AF7" s="1158">
        <v>942</v>
      </c>
      <c r="AG7" s="1159"/>
      <c r="AH7" s="1159"/>
      <c r="AI7" s="1159"/>
      <c r="AJ7" s="1160"/>
      <c r="AK7" s="1142">
        <v>615</v>
      </c>
      <c r="AL7" s="1143"/>
      <c r="AM7" s="1143"/>
      <c r="AN7" s="1143"/>
      <c r="AO7" s="1143"/>
      <c r="AP7" s="1143">
        <v>60136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575</v>
      </c>
      <c r="BT7" s="1147"/>
      <c r="BU7" s="1147"/>
      <c r="BV7" s="1147"/>
      <c r="BW7" s="1147"/>
      <c r="BX7" s="1147"/>
      <c r="BY7" s="1147"/>
      <c r="BZ7" s="1147"/>
      <c r="CA7" s="1147"/>
      <c r="CB7" s="1147"/>
      <c r="CC7" s="1147"/>
      <c r="CD7" s="1147"/>
      <c r="CE7" s="1147"/>
      <c r="CF7" s="1147"/>
      <c r="CG7" s="1148"/>
      <c r="CH7" s="1139">
        <v>7</v>
      </c>
      <c r="CI7" s="1140"/>
      <c r="CJ7" s="1140"/>
      <c r="CK7" s="1140"/>
      <c r="CL7" s="1141"/>
      <c r="CM7" s="1139">
        <v>111</v>
      </c>
      <c r="CN7" s="1140"/>
      <c r="CO7" s="1140"/>
      <c r="CP7" s="1140"/>
      <c r="CQ7" s="1141"/>
      <c r="CR7" s="1139">
        <v>66</v>
      </c>
      <c r="CS7" s="1140"/>
      <c r="CT7" s="1140"/>
      <c r="CU7" s="1140"/>
      <c r="CV7" s="1141"/>
      <c r="CW7" s="1139">
        <v>35</v>
      </c>
      <c r="CX7" s="1140"/>
      <c r="CY7" s="1140"/>
      <c r="CZ7" s="1140"/>
      <c r="DA7" s="1141"/>
      <c r="DB7" s="1139" t="s">
        <v>569</v>
      </c>
      <c r="DC7" s="1140"/>
      <c r="DD7" s="1140"/>
      <c r="DE7" s="1140"/>
      <c r="DF7" s="1141"/>
      <c r="DG7" s="1139" t="s">
        <v>569</v>
      </c>
      <c r="DH7" s="1140"/>
      <c r="DI7" s="1140"/>
      <c r="DJ7" s="1140"/>
      <c r="DK7" s="1141"/>
      <c r="DL7" s="1139" t="s">
        <v>569</v>
      </c>
      <c r="DM7" s="1140"/>
      <c r="DN7" s="1140"/>
      <c r="DO7" s="1140"/>
      <c r="DP7" s="1141"/>
      <c r="DQ7" s="1139" t="s">
        <v>569</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577</v>
      </c>
      <c r="BS8" s="1065" t="s">
        <v>576</v>
      </c>
      <c r="BT8" s="1066"/>
      <c r="BU8" s="1066"/>
      <c r="BV8" s="1066"/>
      <c r="BW8" s="1066"/>
      <c r="BX8" s="1066"/>
      <c r="BY8" s="1066"/>
      <c r="BZ8" s="1066"/>
      <c r="CA8" s="1066"/>
      <c r="CB8" s="1066"/>
      <c r="CC8" s="1066"/>
      <c r="CD8" s="1066"/>
      <c r="CE8" s="1066"/>
      <c r="CF8" s="1066"/>
      <c r="CG8" s="1067"/>
      <c r="CH8" s="1040">
        <v>352</v>
      </c>
      <c r="CI8" s="1041"/>
      <c r="CJ8" s="1041"/>
      <c r="CK8" s="1041"/>
      <c r="CL8" s="1042"/>
      <c r="CM8" s="1040">
        <v>1020</v>
      </c>
      <c r="CN8" s="1041"/>
      <c r="CO8" s="1041"/>
      <c r="CP8" s="1041"/>
      <c r="CQ8" s="1042"/>
      <c r="CR8" s="1040">
        <v>8</v>
      </c>
      <c r="CS8" s="1041"/>
      <c r="CT8" s="1041"/>
      <c r="CU8" s="1041"/>
      <c r="CV8" s="1042"/>
      <c r="CW8" s="1040">
        <v>457</v>
      </c>
      <c r="CX8" s="1041"/>
      <c r="CY8" s="1041"/>
      <c r="CZ8" s="1041"/>
      <c r="DA8" s="1042"/>
      <c r="DB8" s="1040" t="s">
        <v>569</v>
      </c>
      <c r="DC8" s="1041"/>
      <c r="DD8" s="1041"/>
      <c r="DE8" s="1041"/>
      <c r="DF8" s="1042"/>
      <c r="DG8" s="1040">
        <v>513</v>
      </c>
      <c r="DH8" s="1041"/>
      <c r="DI8" s="1041"/>
      <c r="DJ8" s="1041"/>
      <c r="DK8" s="1042"/>
      <c r="DL8" s="1040" t="s">
        <v>507</v>
      </c>
      <c r="DM8" s="1041"/>
      <c r="DN8" s="1041"/>
      <c r="DO8" s="1041"/>
      <c r="DP8" s="1042"/>
      <c r="DQ8" s="1040" t="s">
        <v>507</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578</v>
      </c>
      <c r="BT9" s="1066"/>
      <c r="BU9" s="1066"/>
      <c r="BV9" s="1066"/>
      <c r="BW9" s="1066"/>
      <c r="BX9" s="1066"/>
      <c r="BY9" s="1066"/>
      <c r="BZ9" s="1066"/>
      <c r="CA9" s="1066"/>
      <c r="CB9" s="1066"/>
      <c r="CC9" s="1066"/>
      <c r="CD9" s="1066"/>
      <c r="CE9" s="1066"/>
      <c r="CF9" s="1066"/>
      <c r="CG9" s="1067"/>
      <c r="CH9" s="1040">
        <v>-1</v>
      </c>
      <c r="CI9" s="1041"/>
      <c r="CJ9" s="1041"/>
      <c r="CK9" s="1041"/>
      <c r="CL9" s="1042"/>
      <c r="CM9" s="1040">
        <v>31</v>
      </c>
      <c r="CN9" s="1041"/>
      <c r="CO9" s="1041"/>
      <c r="CP9" s="1041"/>
      <c r="CQ9" s="1042"/>
      <c r="CR9" s="1040">
        <v>5</v>
      </c>
      <c r="CS9" s="1041"/>
      <c r="CT9" s="1041"/>
      <c r="CU9" s="1041"/>
      <c r="CV9" s="1042"/>
      <c r="CW9" s="1040">
        <v>2</v>
      </c>
      <c r="CX9" s="1041"/>
      <c r="CY9" s="1041"/>
      <c r="CZ9" s="1041"/>
      <c r="DA9" s="1042"/>
      <c r="DB9" s="1040" t="s">
        <v>569</v>
      </c>
      <c r="DC9" s="1041"/>
      <c r="DD9" s="1041"/>
      <c r="DE9" s="1041"/>
      <c r="DF9" s="1042"/>
      <c r="DG9" s="1040" t="s">
        <v>569</v>
      </c>
      <c r="DH9" s="1041"/>
      <c r="DI9" s="1041"/>
      <c r="DJ9" s="1041"/>
      <c r="DK9" s="1042"/>
      <c r="DL9" s="1040" t="s">
        <v>569</v>
      </c>
      <c r="DM9" s="1041"/>
      <c r="DN9" s="1041"/>
      <c r="DO9" s="1041"/>
      <c r="DP9" s="1042"/>
      <c r="DQ9" s="1040" t="s">
        <v>569</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579</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88</v>
      </c>
      <c r="CN10" s="1041"/>
      <c r="CO10" s="1041"/>
      <c r="CP10" s="1041"/>
      <c r="CQ10" s="1042"/>
      <c r="CR10" s="1040">
        <v>77</v>
      </c>
      <c r="CS10" s="1041"/>
      <c r="CT10" s="1041"/>
      <c r="CU10" s="1041"/>
      <c r="CV10" s="1042"/>
      <c r="CW10" s="1040" t="s">
        <v>569</v>
      </c>
      <c r="CX10" s="1041"/>
      <c r="CY10" s="1041"/>
      <c r="CZ10" s="1041"/>
      <c r="DA10" s="1042"/>
      <c r="DB10" s="1040" t="s">
        <v>569</v>
      </c>
      <c r="DC10" s="1041"/>
      <c r="DD10" s="1041"/>
      <c r="DE10" s="1041"/>
      <c r="DF10" s="1042"/>
      <c r="DG10" s="1040" t="s">
        <v>569</v>
      </c>
      <c r="DH10" s="1041"/>
      <c r="DI10" s="1041"/>
      <c r="DJ10" s="1041"/>
      <c r="DK10" s="1042"/>
      <c r="DL10" s="1040" t="s">
        <v>569</v>
      </c>
      <c r="DM10" s="1041"/>
      <c r="DN10" s="1041"/>
      <c r="DO10" s="1041"/>
      <c r="DP10" s="1042"/>
      <c r="DQ10" s="1040" t="s">
        <v>569</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580</v>
      </c>
      <c r="BT11" s="1066"/>
      <c r="BU11" s="1066"/>
      <c r="BV11" s="1066"/>
      <c r="BW11" s="1066"/>
      <c r="BX11" s="1066"/>
      <c r="BY11" s="1066"/>
      <c r="BZ11" s="1066"/>
      <c r="CA11" s="1066"/>
      <c r="CB11" s="1066"/>
      <c r="CC11" s="1066"/>
      <c r="CD11" s="1066"/>
      <c r="CE11" s="1066"/>
      <c r="CF11" s="1066"/>
      <c r="CG11" s="1067"/>
      <c r="CH11" s="1040">
        <v>5</v>
      </c>
      <c r="CI11" s="1041"/>
      <c r="CJ11" s="1041"/>
      <c r="CK11" s="1041"/>
      <c r="CL11" s="1042"/>
      <c r="CM11" s="1040">
        <v>86</v>
      </c>
      <c r="CN11" s="1041"/>
      <c r="CO11" s="1041"/>
      <c r="CP11" s="1041"/>
      <c r="CQ11" s="1042"/>
      <c r="CR11" s="1040">
        <v>46</v>
      </c>
      <c r="CS11" s="1041"/>
      <c r="CT11" s="1041"/>
      <c r="CU11" s="1041"/>
      <c r="CV11" s="1042"/>
      <c r="CW11" s="1040">
        <v>3</v>
      </c>
      <c r="CX11" s="1041"/>
      <c r="CY11" s="1041"/>
      <c r="CZ11" s="1041"/>
      <c r="DA11" s="1042"/>
      <c r="DB11" s="1040" t="s">
        <v>569</v>
      </c>
      <c r="DC11" s="1041"/>
      <c r="DD11" s="1041"/>
      <c r="DE11" s="1041"/>
      <c r="DF11" s="1042"/>
      <c r="DG11" s="1040" t="s">
        <v>569</v>
      </c>
      <c r="DH11" s="1041"/>
      <c r="DI11" s="1041"/>
      <c r="DJ11" s="1041"/>
      <c r="DK11" s="1042"/>
      <c r="DL11" s="1040" t="s">
        <v>569</v>
      </c>
      <c r="DM11" s="1041"/>
      <c r="DN11" s="1041"/>
      <c r="DO11" s="1041"/>
      <c r="DP11" s="1042"/>
      <c r="DQ11" s="1040" t="s">
        <v>569</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581</v>
      </c>
      <c r="BT12" s="1066"/>
      <c r="BU12" s="1066"/>
      <c r="BV12" s="1066"/>
      <c r="BW12" s="1066"/>
      <c r="BX12" s="1066"/>
      <c r="BY12" s="1066"/>
      <c r="BZ12" s="1066"/>
      <c r="CA12" s="1066"/>
      <c r="CB12" s="1066"/>
      <c r="CC12" s="1066"/>
      <c r="CD12" s="1066"/>
      <c r="CE12" s="1066"/>
      <c r="CF12" s="1066"/>
      <c r="CG12" s="1067"/>
      <c r="CH12" s="1040">
        <v>-1</v>
      </c>
      <c r="CI12" s="1041"/>
      <c r="CJ12" s="1041"/>
      <c r="CK12" s="1041"/>
      <c r="CL12" s="1042"/>
      <c r="CM12" s="1040">
        <v>844</v>
      </c>
      <c r="CN12" s="1041"/>
      <c r="CO12" s="1041"/>
      <c r="CP12" s="1041"/>
      <c r="CQ12" s="1042"/>
      <c r="CR12" s="1040">
        <v>14</v>
      </c>
      <c r="CS12" s="1041"/>
      <c r="CT12" s="1041"/>
      <c r="CU12" s="1041"/>
      <c r="CV12" s="1042"/>
      <c r="CW12" s="1040" t="s">
        <v>569</v>
      </c>
      <c r="CX12" s="1041"/>
      <c r="CY12" s="1041"/>
      <c r="CZ12" s="1041"/>
      <c r="DA12" s="1042"/>
      <c r="DB12" s="1040" t="s">
        <v>569</v>
      </c>
      <c r="DC12" s="1041"/>
      <c r="DD12" s="1041"/>
      <c r="DE12" s="1041"/>
      <c r="DF12" s="1042"/>
      <c r="DG12" s="1040" t="s">
        <v>569</v>
      </c>
      <c r="DH12" s="1041"/>
      <c r="DI12" s="1041"/>
      <c r="DJ12" s="1041"/>
      <c r="DK12" s="1042"/>
      <c r="DL12" s="1040" t="s">
        <v>569</v>
      </c>
      <c r="DM12" s="1041"/>
      <c r="DN12" s="1041"/>
      <c r="DO12" s="1041"/>
      <c r="DP12" s="1042"/>
      <c r="DQ12" s="1040" t="s">
        <v>569</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582</v>
      </c>
      <c r="BT13" s="1066"/>
      <c r="BU13" s="1066"/>
      <c r="BV13" s="1066"/>
      <c r="BW13" s="1066"/>
      <c r="BX13" s="1066"/>
      <c r="BY13" s="1066"/>
      <c r="BZ13" s="1066"/>
      <c r="CA13" s="1066"/>
      <c r="CB13" s="1066"/>
      <c r="CC13" s="1066"/>
      <c r="CD13" s="1066"/>
      <c r="CE13" s="1066"/>
      <c r="CF13" s="1066"/>
      <c r="CG13" s="1067"/>
      <c r="CH13" s="1040">
        <v>4</v>
      </c>
      <c r="CI13" s="1041"/>
      <c r="CJ13" s="1041"/>
      <c r="CK13" s="1041"/>
      <c r="CL13" s="1042"/>
      <c r="CM13" s="1040">
        <v>840</v>
      </c>
      <c r="CN13" s="1041"/>
      <c r="CO13" s="1041"/>
      <c r="CP13" s="1041"/>
      <c r="CQ13" s="1042"/>
      <c r="CR13" s="1040">
        <v>5</v>
      </c>
      <c r="CS13" s="1041"/>
      <c r="CT13" s="1041"/>
      <c r="CU13" s="1041"/>
      <c r="CV13" s="1042"/>
      <c r="CW13" s="1040">
        <v>49</v>
      </c>
      <c r="CX13" s="1041"/>
      <c r="CY13" s="1041"/>
      <c r="CZ13" s="1041"/>
      <c r="DA13" s="1042"/>
      <c r="DB13" s="1040" t="s">
        <v>569</v>
      </c>
      <c r="DC13" s="1041"/>
      <c r="DD13" s="1041"/>
      <c r="DE13" s="1041"/>
      <c r="DF13" s="1042"/>
      <c r="DG13" s="1040" t="s">
        <v>569</v>
      </c>
      <c r="DH13" s="1041"/>
      <c r="DI13" s="1041"/>
      <c r="DJ13" s="1041"/>
      <c r="DK13" s="1042"/>
      <c r="DL13" s="1040" t="s">
        <v>569</v>
      </c>
      <c r="DM13" s="1041"/>
      <c r="DN13" s="1041"/>
      <c r="DO13" s="1041"/>
      <c r="DP13" s="1042"/>
      <c r="DQ13" s="1040" t="s">
        <v>569</v>
      </c>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583</v>
      </c>
      <c r="BT14" s="1066"/>
      <c r="BU14" s="1066"/>
      <c r="BV14" s="1066"/>
      <c r="BW14" s="1066"/>
      <c r="BX14" s="1066"/>
      <c r="BY14" s="1066"/>
      <c r="BZ14" s="1066"/>
      <c r="CA14" s="1066"/>
      <c r="CB14" s="1066"/>
      <c r="CC14" s="1066"/>
      <c r="CD14" s="1066"/>
      <c r="CE14" s="1066"/>
      <c r="CF14" s="1066"/>
      <c r="CG14" s="1067"/>
      <c r="CH14" s="1040">
        <v>-70</v>
      </c>
      <c r="CI14" s="1041"/>
      <c r="CJ14" s="1041"/>
      <c r="CK14" s="1041"/>
      <c r="CL14" s="1042"/>
      <c r="CM14" s="1040">
        <v>434</v>
      </c>
      <c r="CN14" s="1041"/>
      <c r="CO14" s="1041"/>
      <c r="CP14" s="1041"/>
      <c r="CQ14" s="1042"/>
      <c r="CR14" s="1040">
        <v>150</v>
      </c>
      <c r="CS14" s="1041"/>
      <c r="CT14" s="1041"/>
      <c r="CU14" s="1041"/>
      <c r="CV14" s="1042"/>
      <c r="CW14" s="1040">
        <v>92</v>
      </c>
      <c r="CX14" s="1041"/>
      <c r="CY14" s="1041"/>
      <c r="CZ14" s="1041"/>
      <c r="DA14" s="1042"/>
      <c r="DB14" s="1040">
        <v>53</v>
      </c>
      <c r="DC14" s="1041"/>
      <c r="DD14" s="1041"/>
      <c r="DE14" s="1041"/>
      <c r="DF14" s="1042"/>
      <c r="DG14" s="1040" t="s">
        <v>569</v>
      </c>
      <c r="DH14" s="1041"/>
      <c r="DI14" s="1041"/>
      <c r="DJ14" s="1041"/>
      <c r="DK14" s="1042"/>
      <c r="DL14" s="1040" t="s">
        <v>569</v>
      </c>
      <c r="DM14" s="1041"/>
      <c r="DN14" s="1041"/>
      <c r="DO14" s="1041"/>
      <c r="DP14" s="1042"/>
      <c r="DQ14" s="1040" t="s">
        <v>569</v>
      </c>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t="s">
        <v>577</v>
      </c>
      <c r="BS15" s="1065" t="s">
        <v>584</v>
      </c>
      <c r="BT15" s="1066"/>
      <c r="BU15" s="1066"/>
      <c r="BV15" s="1066"/>
      <c r="BW15" s="1066"/>
      <c r="BX15" s="1066"/>
      <c r="BY15" s="1066"/>
      <c r="BZ15" s="1066"/>
      <c r="CA15" s="1066"/>
      <c r="CB15" s="1066"/>
      <c r="CC15" s="1066"/>
      <c r="CD15" s="1066"/>
      <c r="CE15" s="1066"/>
      <c r="CF15" s="1066"/>
      <c r="CG15" s="1067"/>
      <c r="CH15" s="1040">
        <v>-26</v>
      </c>
      <c r="CI15" s="1041"/>
      <c r="CJ15" s="1041"/>
      <c r="CK15" s="1041"/>
      <c r="CL15" s="1042"/>
      <c r="CM15" s="1040">
        <v>2822</v>
      </c>
      <c r="CN15" s="1041"/>
      <c r="CO15" s="1041"/>
      <c r="CP15" s="1041"/>
      <c r="CQ15" s="1042"/>
      <c r="CR15" s="1040" t="s">
        <v>569</v>
      </c>
      <c r="CS15" s="1041"/>
      <c r="CT15" s="1041"/>
      <c r="CU15" s="1041"/>
      <c r="CV15" s="1042"/>
      <c r="CW15" s="1040">
        <v>65</v>
      </c>
      <c r="CX15" s="1041"/>
      <c r="CY15" s="1041"/>
      <c r="CZ15" s="1041"/>
      <c r="DA15" s="1042"/>
      <c r="DB15" s="1040" t="s">
        <v>569</v>
      </c>
      <c r="DC15" s="1041"/>
      <c r="DD15" s="1041"/>
      <c r="DE15" s="1041"/>
      <c r="DF15" s="1042"/>
      <c r="DG15" s="1040" t="s">
        <v>569</v>
      </c>
      <c r="DH15" s="1041"/>
      <c r="DI15" s="1041"/>
      <c r="DJ15" s="1041"/>
      <c r="DK15" s="1042"/>
      <c r="DL15" s="1040">
        <v>75</v>
      </c>
      <c r="DM15" s="1041"/>
      <c r="DN15" s="1041"/>
      <c r="DO15" s="1041"/>
      <c r="DP15" s="1042"/>
      <c r="DQ15" s="1040">
        <v>8</v>
      </c>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41419</v>
      </c>
      <c r="R23" s="1120"/>
      <c r="S23" s="1120"/>
      <c r="T23" s="1120"/>
      <c r="U23" s="1120"/>
      <c r="V23" s="1120">
        <v>40267</v>
      </c>
      <c r="W23" s="1120"/>
      <c r="X23" s="1120"/>
      <c r="Y23" s="1120"/>
      <c r="Z23" s="1120"/>
      <c r="AA23" s="1120">
        <v>1152</v>
      </c>
      <c r="AB23" s="1120"/>
      <c r="AC23" s="1120"/>
      <c r="AD23" s="1120"/>
      <c r="AE23" s="1121"/>
      <c r="AF23" s="1122">
        <v>942</v>
      </c>
      <c r="AG23" s="1120"/>
      <c r="AH23" s="1120"/>
      <c r="AI23" s="1120"/>
      <c r="AJ23" s="1123"/>
      <c r="AK23" s="1124"/>
      <c r="AL23" s="1125"/>
      <c r="AM23" s="1125"/>
      <c r="AN23" s="1125"/>
      <c r="AO23" s="1125"/>
      <c r="AP23" s="1120">
        <v>60136</v>
      </c>
      <c r="AQ23" s="1120"/>
      <c r="AR23" s="1120"/>
      <c r="AS23" s="1120"/>
      <c r="AT23" s="1120"/>
      <c r="AU23" s="1126"/>
      <c r="AV23" s="1126"/>
      <c r="AW23" s="1126"/>
      <c r="AX23" s="1126"/>
      <c r="AY23" s="1127"/>
      <c r="AZ23" s="1116" t="s">
        <v>137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370</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8227</v>
      </c>
      <c r="R28" s="1105"/>
      <c r="S28" s="1105"/>
      <c r="T28" s="1105"/>
      <c r="U28" s="1105"/>
      <c r="V28" s="1105">
        <v>8174</v>
      </c>
      <c r="W28" s="1105"/>
      <c r="X28" s="1105"/>
      <c r="Y28" s="1105"/>
      <c r="Z28" s="1105"/>
      <c r="AA28" s="1105">
        <v>53</v>
      </c>
      <c r="AB28" s="1105"/>
      <c r="AC28" s="1105"/>
      <c r="AD28" s="1105"/>
      <c r="AE28" s="1106"/>
      <c r="AF28" s="1107">
        <v>53</v>
      </c>
      <c r="AG28" s="1105"/>
      <c r="AH28" s="1105"/>
      <c r="AI28" s="1105"/>
      <c r="AJ28" s="1108"/>
      <c r="AK28" s="1109">
        <v>501</v>
      </c>
      <c r="AL28" s="1097"/>
      <c r="AM28" s="1097"/>
      <c r="AN28" s="1097"/>
      <c r="AO28" s="1097"/>
      <c r="AP28" s="1097" t="s">
        <v>569</v>
      </c>
      <c r="AQ28" s="1097"/>
      <c r="AR28" s="1097"/>
      <c r="AS28" s="1097"/>
      <c r="AT28" s="1097"/>
      <c r="AU28" s="1097" t="s">
        <v>569</v>
      </c>
      <c r="AV28" s="1097"/>
      <c r="AW28" s="1097"/>
      <c r="AX28" s="1097"/>
      <c r="AY28" s="1097"/>
      <c r="AZ28" s="1098" t="s">
        <v>569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402</v>
      </c>
      <c r="C29" s="1089"/>
      <c r="D29" s="1089"/>
      <c r="E29" s="1089"/>
      <c r="F29" s="1089"/>
      <c r="G29" s="1089"/>
      <c r="H29" s="1089"/>
      <c r="I29" s="1089"/>
      <c r="J29" s="1089"/>
      <c r="K29" s="1089"/>
      <c r="L29" s="1089"/>
      <c r="M29" s="1089"/>
      <c r="N29" s="1089"/>
      <c r="O29" s="1089"/>
      <c r="P29" s="1090"/>
      <c r="Q29" s="1094">
        <v>9086</v>
      </c>
      <c r="R29" s="1095"/>
      <c r="S29" s="1095"/>
      <c r="T29" s="1095"/>
      <c r="U29" s="1095"/>
      <c r="V29" s="1095">
        <v>8974</v>
      </c>
      <c r="W29" s="1095"/>
      <c r="X29" s="1095"/>
      <c r="Y29" s="1095"/>
      <c r="Z29" s="1095"/>
      <c r="AA29" s="1095">
        <v>112</v>
      </c>
      <c r="AB29" s="1095"/>
      <c r="AC29" s="1095"/>
      <c r="AD29" s="1095"/>
      <c r="AE29" s="1096"/>
      <c r="AF29" s="1070">
        <v>112</v>
      </c>
      <c r="AG29" s="1071"/>
      <c r="AH29" s="1071"/>
      <c r="AI29" s="1071"/>
      <c r="AJ29" s="1072"/>
      <c r="AK29" s="1031">
        <v>1310</v>
      </c>
      <c r="AL29" s="1022"/>
      <c r="AM29" s="1022"/>
      <c r="AN29" s="1022"/>
      <c r="AO29" s="1022"/>
      <c r="AP29" s="1022" t="s">
        <v>569</v>
      </c>
      <c r="AQ29" s="1022"/>
      <c r="AR29" s="1022"/>
      <c r="AS29" s="1022"/>
      <c r="AT29" s="1022"/>
      <c r="AU29" s="1022" t="s">
        <v>569</v>
      </c>
      <c r="AV29" s="1022"/>
      <c r="AW29" s="1022"/>
      <c r="AX29" s="1022"/>
      <c r="AY29" s="1022"/>
      <c r="AZ29" s="1093" t="s">
        <v>569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403</v>
      </c>
      <c r="C30" s="1089"/>
      <c r="D30" s="1089"/>
      <c r="E30" s="1089"/>
      <c r="F30" s="1089"/>
      <c r="G30" s="1089"/>
      <c r="H30" s="1089"/>
      <c r="I30" s="1089"/>
      <c r="J30" s="1089"/>
      <c r="K30" s="1089"/>
      <c r="L30" s="1089"/>
      <c r="M30" s="1089"/>
      <c r="N30" s="1089"/>
      <c r="O30" s="1089"/>
      <c r="P30" s="1090"/>
      <c r="Q30" s="1094">
        <v>2096</v>
      </c>
      <c r="R30" s="1095"/>
      <c r="S30" s="1095"/>
      <c r="T30" s="1095"/>
      <c r="U30" s="1095"/>
      <c r="V30" s="1095">
        <v>2094</v>
      </c>
      <c r="W30" s="1095"/>
      <c r="X30" s="1095"/>
      <c r="Y30" s="1095"/>
      <c r="Z30" s="1095"/>
      <c r="AA30" s="1095">
        <v>2</v>
      </c>
      <c r="AB30" s="1095"/>
      <c r="AC30" s="1095"/>
      <c r="AD30" s="1095"/>
      <c r="AE30" s="1096"/>
      <c r="AF30" s="1070">
        <v>2</v>
      </c>
      <c r="AG30" s="1071"/>
      <c r="AH30" s="1071"/>
      <c r="AI30" s="1071"/>
      <c r="AJ30" s="1072"/>
      <c r="AK30" s="1031">
        <v>1147</v>
      </c>
      <c r="AL30" s="1022"/>
      <c r="AM30" s="1022"/>
      <c r="AN30" s="1022"/>
      <c r="AO30" s="1022"/>
      <c r="AP30" s="1022" t="s">
        <v>507</v>
      </c>
      <c r="AQ30" s="1022"/>
      <c r="AR30" s="1022"/>
      <c r="AS30" s="1022"/>
      <c r="AT30" s="1022"/>
      <c r="AU30" s="1022" t="s">
        <v>507</v>
      </c>
      <c r="AV30" s="1022"/>
      <c r="AW30" s="1022"/>
      <c r="AX30" s="1022"/>
      <c r="AY30" s="1022"/>
      <c r="AZ30" s="1093" t="s">
        <v>507</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404</v>
      </c>
      <c r="C31" s="1089"/>
      <c r="D31" s="1089"/>
      <c r="E31" s="1089"/>
      <c r="F31" s="1089"/>
      <c r="G31" s="1089"/>
      <c r="H31" s="1089"/>
      <c r="I31" s="1089"/>
      <c r="J31" s="1089"/>
      <c r="K31" s="1089"/>
      <c r="L31" s="1089"/>
      <c r="M31" s="1089"/>
      <c r="N31" s="1089"/>
      <c r="O31" s="1089"/>
      <c r="P31" s="1090"/>
      <c r="Q31" s="1094">
        <v>2097</v>
      </c>
      <c r="R31" s="1095"/>
      <c r="S31" s="1095"/>
      <c r="T31" s="1095"/>
      <c r="U31" s="1095"/>
      <c r="V31" s="1095">
        <v>1792</v>
      </c>
      <c r="W31" s="1095"/>
      <c r="X31" s="1095"/>
      <c r="Y31" s="1095"/>
      <c r="Z31" s="1095"/>
      <c r="AA31" s="1095">
        <v>305</v>
      </c>
      <c r="AB31" s="1095"/>
      <c r="AC31" s="1095"/>
      <c r="AD31" s="1095"/>
      <c r="AE31" s="1096"/>
      <c r="AF31" s="1070">
        <v>1088</v>
      </c>
      <c r="AG31" s="1071"/>
      <c r="AH31" s="1071"/>
      <c r="AI31" s="1071"/>
      <c r="AJ31" s="1072"/>
      <c r="AK31" s="1031">
        <v>22</v>
      </c>
      <c r="AL31" s="1022"/>
      <c r="AM31" s="1022"/>
      <c r="AN31" s="1022"/>
      <c r="AO31" s="1022"/>
      <c r="AP31" s="1022">
        <v>7942</v>
      </c>
      <c r="AQ31" s="1022"/>
      <c r="AR31" s="1022"/>
      <c r="AS31" s="1022"/>
      <c r="AT31" s="1022"/>
      <c r="AU31" s="1022" t="s">
        <v>569</v>
      </c>
      <c r="AV31" s="1022"/>
      <c r="AW31" s="1022"/>
      <c r="AX31" s="1022"/>
      <c r="AY31" s="1022"/>
      <c r="AZ31" s="1093" t="s">
        <v>569</v>
      </c>
      <c r="BA31" s="1093"/>
      <c r="BB31" s="1093"/>
      <c r="BC31" s="1093"/>
      <c r="BD31" s="1093"/>
      <c r="BE31" s="1083" t="s">
        <v>405</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3394</v>
      </c>
      <c r="R32" s="1095"/>
      <c r="S32" s="1095"/>
      <c r="T32" s="1095"/>
      <c r="U32" s="1095"/>
      <c r="V32" s="1095">
        <v>3793</v>
      </c>
      <c r="W32" s="1095"/>
      <c r="X32" s="1095"/>
      <c r="Y32" s="1095"/>
      <c r="Z32" s="1095"/>
      <c r="AA32" s="1095">
        <v>-399</v>
      </c>
      <c r="AB32" s="1095"/>
      <c r="AC32" s="1095"/>
      <c r="AD32" s="1095"/>
      <c r="AE32" s="1096"/>
      <c r="AF32" s="1070">
        <v>-89</v>
      </c>
      <c r="AG32" s="1071"/>
      <c r="AH32" s="1071"/>
      <c r="AI32" s="1071"/>
      <c r="AJ32" s="1072"/>
      <c r="AK32" s="1031">
        <v>613</v>
      </c>
      <c r="AL32" s="1022"/>
      <c r="AM32" s="1022"/>
      <c r="AN32" s="1022"/>
      <c r="AO32" s="1022"/>
      <c r="AP32" s="1022">
        <v>6290</v>
      </c>
      <c r="AQ32" s="1022"/>
      <c r="AR32" s="1022"/>
      <c r="AS32" s="1022"/>
      <c r="AT32" s="1022"/>
      <c r="AU32" s="1022">
        <v>3510</v>
      </c>
      <c r="AV32" s="1022"/>
      <c r="AW32" s="1022"/>
      <c r="AX32" s="1022"/>
      <c r="AY32" s="1022"/>
      <c r="AZ32" s="1093">
        <v>2.9</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407</v>
      </c>
      <c r="C33" s="1089"/>
      <c r="D33" s="1089"/>
      <c r="E33" s="1089"/>
      <c r="F33" s="1089"/>
      <c r="G33" s="1089"/>
      <c r="H33" s="1089"/>
      <c r="I33" s="1089"/>
      <c r="J33" s="1089"/>
      <c r="K33" s="1089"/>
      <c r="L33" s="1089"/>
      <c r="M33" s="1089"/>
      <c r="N33" s="1089"/>
      <c r="O33" s="1089"/>
      <c r="P33" s="1090"/>
      <c r="Q33" s="1094">
        <v>3967</v>
      </c>
      <c r="R33" s="1095"/>
      <c r="S33" s="1095"/>
      <c r="T33" s="1095"/>
      <c r="U33" s="1095"/>
      <c r="V33" s="1095">
        <v>3639</v>
      </c>
      <c r="W33" s="1095"/>
      <c r="X33" s="1095"/>
      <c r="Y33" s="1095"/>
      <c r="Z33" s="1095"/>
      <c r="AA33" s="1095">
        <v>328</v>
      </c>
      <c r="AB33" s="1095"/>
      <c r="AC33" s="1095"/>
      <c r="AD33" s="1095"/>
      <c r="AE33" s="1096"/>
      <c r="AF33" s="1070">
        <v>778</v>
      </c>
      <c r="AG33" s="1071"/>
      <c r="AH33" s="1071"/>
      <c r="AI33" s="1071"/>
      <c r="AJ33" s="1072"/>
      <c r="AK33" s="1031">
        <v>2294</v>
      </c>
      <c r="AL33" s="1022"/>
      <c r="AM33" s="1022"/>
      <c r="AN33" s="1022"/>
      <c r="AO33" s="1022"/>
      <c r="AP33" s="1022">
        <v>28745</v>
      </c>
      <c r="AQ33" s="1022"/>
      <c r="AR33" s="1022"/>
      <c r="AS33" s="1022"/>
      <c r="AT33" s="1022"/>
      <c r="AU33" s="1022">
        <v>21462</v>
      </c>
      <c r="AV33" s="1022"/>
      <c r="AW33" s="1022"/>
      <c r="AX33" s="1022"/>
      <c r="AY33" s="1022"/>
      <c r="AZ33" s="1093" t="s">
        <v>569</v>
      </c>
      <c r="BA33" s="1093"/>
      <c r="BB33" s="1093"/>
      <c r="BC33" s="1093"/>
      <c r="BD33" s="1093"/>
      <c r="BE33" s="1083" t="s">
        <v>408</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1944</v>
      </c>
      <c r="AG63" s="1010"/>
      <c r="AH63" s="1010"/>
      <c r="AI63" s="1010"/>
      <c r="AJ63" s="1081"/>
      <c r="AK63" s="1082"/>
      <c r="AL63" s="1014"/>
      <c r="AM63" s="1014"/>
      <c r="AN63" s="1014"/>
      <c r="AO63" s="1014"/>
      <c r="AP63" s="1010">
        <v>42977</v>
      </c>
      <c r="AQ63" s="1010"/>
      <c r="AR63" s="1010"/>
      <c r="AS63" s="1010"/>
      <c r="AT63" s="1010"/>
      <c r="AU63" s="1010">
        <v>24973</v>
      </c>
      <c r="AV63" s="1010"/>
      <c r="AW63" s="1010"/>
      <c r="AX63" s="1010"/>
      <c r="AY63" s="1010"/>
      <c r="AZ63" s="1076"/>
      <c r="BA63" s="1076"/>
      <c r="BB63" s="1076"/>
      <c r="BC63" s="1076"/>
      <c r="BD63" s="1076"/>
      <c r="BE63" s="1011"/>
      <c r="BF63" s="1011"/>
      <c r="BG63" s="1011"/>
      <c r="BH63" s="1011"/>
      <c r="BI63" s="1012"/>
      <c r="BJ63" s="1077" t="s">
        <v>181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393</v>
      </c>
      <c r="R66" s="1053"/>
      <c r="S66" s="1053"/>
      <c r="T66" s="1053"/>
      <c r="U66" s="1054"/>
      <c r="V66" s="1052" t="s">
        <v>413</v>
      </c>
      <c r="W66" s="1053"/>
      <c r="X66" s="1053"/>
      <c r="Y66" s="1053"/>
      <c r="Z66" s="1054"/>
      <c r="AA66" s="1052" t="s">
        <v>395</v>
      </c>
      <c r="AB66" s="1053"/>
      <c r="AC66" s="1053"/>
      <c r="AD66" s="1053"/>
      <c r="AE66" s="1054"/>
      <c r="AF66" s="1058" t="s">
        <v>396</v>
      </c>
      <c r="AG66" s="1059"/>
      <c r="AH66" s="1059"/>
      <c r="AI66" s="1059"/>
      <c r="AJ66" s="1060"/>
      <c r="AK66" s="1052" t="s">
        <v>414</v>
      </c>
      <c r="AL66" s="1047"/>
      <c r="AM66" s="1047"/>
      <c r="AN66" s="1047"/>
      <c r="AO66" s="1048"/>
      <c r="AP66" s="1052" t="s">
        <v>415</v>
      </c>
      <c r="AQ66" s="1053"/>
      <c r="AR66" s="1053"/>
      <c r="AS66" s="1053"/>
      <c r="AT66" s="1054"/>
      <c r="AU66" s="1052" t="s">
        <v>416</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570</v>
      </c>
      <c r="C68" s="1037"/>
      <c r="D68" s="1037"/>
      <c r="E68" s="1037"/>
      <c r="F68" s="1037"/>
      <c r="G68" s="1037"/>
      <c r="H68" s="1037"/>
      <c r="I68" s="1037"/>
      <c r="J68" s="1037"/>
      <c r="K68" s="1037"/>
      <c r="L68" s="1037"/>
      <c r="M68" s="1037"/>
      <c r="N68" s="1037"/>
      <c r="O68" s="1037"/>
      <c r="P68" s="1038"/>
      <c r="Q68" s="1039">
        <v>194</v>
      </c>
      <c r="R68" s="1033"/>
      <c r="S68" s="1033"/>
      <c r="T68" s="1033"/>
      <c r="U68" s="1033"/>
      <c r="V68" s="1033">
        <v>158</v>
      </c>
      <c r="W68" s="1033"/>
      <c r="X68" s="1033"/>
      <c r="Y68" s="1033"/>
      <c r="Z68" s="1033"/>
      <c r="AA68" s="1033">
        <v>36</v>
      </c>
      <c r="AB68" s="1033"/>
      <c r="AC68" s="1033"/>
      <c r="AD68" s="1033"/>
      <c r="AE68" s="1033"/>
      <c r="AF68" s="1033">
        <v>36</v>
      </c>
      <c r="AG68" s="1033"/>
      <c r="AH68" s="1033"/>
      <c r="AI68" s="1033"/>
      <c r="AJ68" s="1033"/>
      <c r="AK68" s="1033" t="s">
        <v>569</v>
      </c>
      <c r="AL68" s="1033"/>
      <c r="AM68" s="1033"/>
      <c r="AN68" s="1033"/>
      <c r="AO68" s="1033"/>
      <c r="AP68" s="1033" t="s">
        <v>569</v>
      </c>
      <c r="AQ68" s="1033"/>
      <c r="AR68" s="1033"/>
      <c r="AS68" s="1033"/>
      <c r="AT68" s="1033"/>
      <c r="AU68" s="1033" t="s">
        <v>569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571</v>
      </c>
      <c r="C69" s="1026"/>
      <c r="D69" s="1026"/>
      <c r="E69" s="1026"/>
      <c r="F69" s="1026"/>
      <c r="G69" s="1026"/>
      <c r="H69" s="1026"/>
      <c r="I69" s="1026"/>
      <c r="J69" s="1026"/>
      <c r="K69" s="1026"/>
      <c r="L69" s="1026"/>
      <c r="M69" s="1026"/>
      <c r="N69" s="1026"/>
      <c r="O69" s="1026"/>
      <c r="P69" s="1027"/>
      <c r="Q69" s="1028">
        <v>7330</v>
      </c>
      <c r="R69" s="1022"/>
      <c r="S69" s="1022"/>
      <c r="T69" s="1022"/>
      <c r="U69" s="1022"/>
      <c r="V69" s="1022">
        <v>6467</v>
      </c>
      <c r="W69" s="1022"/>
      <c r="X69" s="1022"/>
      <c r="Y69" s="1022"/>
      <c r="Z69" s="1022"/>
      <c r="AA69" s="1022">
        <v>864</v>
      </c>
      <c r="AB69" s="1022"/>
      <c r="AC69" s="1022"/>
      <c r="AD69" s="1022"/>
      <c r="AE69" s="1022"/>
      <c r="AF69" s="1022">
        <v>864</v>
      </c>
      <c r="AG69" s="1022"/>
      <c r="AH69" s="1022"/>
      <c r="AI69" s="1022"/>
      <c r="AJ69" s="1022"/>
      <c r="AK69" s="1022">
        <v>2</v>
      </c>
      <c r="AL69" s="1022"/>
      <c r="AM69" s="1022"/>
      <c r="AN69" s="1022"/>
      <c r="AO69" s="1022"/>
      <c r="AP69" s="1022" t="s">
        <v>507</v>
      </c>
      <c r="AQ69" s="1022"/>
      <c r="AR69" s="1022"/>
      <c r="AS69" s="1022"/>
      <c r="AT69" s="1022"/>
      <c r="AU69" s="1022" t="s">
        <v>507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574</v>
      </c>
      <c r="C70" s="1026"/>
      <c r="D70" s="1026"/>
      <c r="E70" s="1026"/>
      <c r="F70" s="1026"/>
      <c r="G70" s="1026"/>
      <c r="H70" s="1026"/>
      <c r="I70" s="1026"/>
      <c r="J70" s="1026"/>
      <c r="K70" s="1026"/>
      <c r="L70" s="1026"/>
      <c r="M70" s="1026"/>
      <c r="N70" s="1026"/>
      <c r="O70" s="1026"/>
      <c r="P70" s="1027"/>
      <c r="Q70" s="1028">
        <v>2</v>
      </c>
      <c r="R70" s="1022"/>
      <c r="S70" s="1022"/>
      <c r="T70" s="1022"/>
      <c r="U70" s="1022"/>
      <c r="V70" s="1022">
        <v>1</v>
      </c>
      <c r="W70" s="1022"/>
      <c r="X70" s="1022"/>
      <c r="Y70" s="1022"/>
      <c r="Z70" s="1022"/>
      <c r="AA70" s="1022">
        <v>2</v>
      </c>
      <c r="AB70" s="1022"/>
      <c r="AC70" s="1022"/>
      <c r="AD70" s="1022"/>
      <c r="AE70" s="1022"/>
      <c r="AF70" s="1022">
        <v>2</v>
      </c>
      <c r="AG70" s="1022"/>
      <c r="AH70" s="1022"/>
      <c r="AI70" s="1022"/>
      <c r="AJ70" s="1022"/>
      <c r="AK70" s="1022" t="s">
        <v>569</v>
      </c>
      <c r="AL70" s="1022"/>
      <c r="AM70" s="1022"/>
      <c r="AN70" s="1022"/>
      <c r="AO70" s="1022"/>
      <c r="AP70" s="1022" t="s">
        <v>507</v>
      </c>
      <c r="AQ70" s="1022"/>
      <c r="AR70" s="1022"/>
      <c r="AS70" s="1022"/>
      <c r="AT70" s="1022"/>
      <c r="AU70" s="1022" t="s">
        <v>507</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572</v>
      </c>
      <c r="C71" s="1026"/>
      <c r="D71" s="1026"/>
      <c r="E71" s="1026"/>
      <c r="F71" s="1026"/>
      <c r="G71" s="1026"/>
      <c r="H71" s="1026"/>
      <c r="I71" s="1026"/>
      <c r="J71" s="1026"/>
      <c r="K71" s="1026"/>
      <c r="L71" s="1026"/>
      <c r="M71" s="1026"/>
      <c r="N71" s="1026"/>
      <c r="O71" s="1026"/>
      <c r="P71" s="1027"/>
      <c r="Q71" s="1028">
        <v>145</v>
      </c>
      <c r="R71" s="1022"/>
      <c r="S71" s="1022"/>
      <c r="T71" s="1022"/>
      <c r="U71" s="1022"/>
      <c r="V71" s="1022">
        <v>141</v>
      </c>
      <c r="W71" s="1022"/>
      <c r="X71" s="1022"/>
      <c r="Y71" s="1022"/>
      <c r="Z71" s="1022"/>
      <c r="AA71" s="1022">
        <v>4</v>
      </c>
      <c r="AB71" s="1022"/>
      <c r="AC71" s="1022"/>
      <c r="AD71" s="1022"/>
      <c r="AE71" s="1022"/>
      <c r="AF71" s="1022">
        <v>4</v>
      </c>
      <c r="AG71" s="1022"/>
      <c r="AH71" s="1022"/>
      <c r="AI71" s="1022"/>
      <c r="AJ71" s="1022"/>
      <c r="AK71" s="1022" t="s">
        <v>569</v>
      </c>
      <c r="AL71" s="1022"/>
      <c r="AM71" s="1022"/>
      <c r="AN71" s="1022"/>
      <c r="AO71" s="1022"/>
      <c r="AP71" s="1022" t="s">
        <v>507</v>
      </c>
      <c r="AQ71" s="1022"/>
      <c r="AR71" s="1022"/>
      <c r="AS71" s="1022"/>
      <c r="AT71" s="1022"/>
      <c r="AU71" s="1022" t="s">
        <v>507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573</v>
      </c>
      <c r="C72" s="1026"/>
      <c r="D72" s="1026"/>
      <c r="E72" s="1026"/>
      <c r="F72" s="1026"/>
      <c r="G72" s="1026"/>
      <c r="H72" s="1026"/>
      <c r="I72" s="1026"/>
      <c r="J72" s="1026"/>
      <c r="K72" s="1026"/>
      <c r="L72" s="1026"/>
      <c r="M72" s="1026"/>
      <c r="N72" s="1026"/>
      <c r="O72" s="1026"/>
      <c r="P72" s="1027"/>
      <c r="Q72" s="1028">
        <v>154880</v>
      </c>
      <c r="R72" s="1022"/>
      <c r="S72" s="1022"/>
      <c r="T72" s="1022"/>
      <c r="U72" s="1022"/>
      <c r="V72" s="1022">
        <v>154880</v>
      </c>
      <c r="W72" s="1022"/>
      <c r="X72" s="1022"/>
      <c r="Y72" s="1022"/>
      <c r="Z72" s="1022"/>
      <c r="AA72" s="1022" t="s">
        <v>569</v>
      </c>
      <c r="AB72" s="1022"/>
      <c r="AC72" s="1022"/>
      <c r="AD72" s="1022"/>
      <c r="AE72" s="1022"/>
      <c r="AF72" s="1022" t="s">
        <v>569</v>
      </c>
      <c r="AG72" s="1022"/>
      <c r="AH72" s="1022"/>
      <c r="AI72" s="1022"/>
      <c r="AJ72" s="1022"/>
      <c r="AK72" s="1022">
        <v>191</v>
      </c>
      <c r="AL72" s="1022"/>
      <c r="AM72" s="1022"/>
      <c r="AN72" s="1022"/>
      <c r="AO72" s="1022"/>
      <c r="AP72" s="1022" t="s">
        <v>507</v>
      </c>
      <c r="AQ72" s="1022"/>
      <c r="AR72" s="1022"/>
      <c r="AS72" s="1022"/>
      <c r="AT72" s="1022"/>
      <c r="AU72" s="1022" t="s">
        <v>507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906</v>
      </c>
      <c r="AG88" s="1010"/>
      <c r="AH88" s="1010"/>
      <c r="AI88" s="1010"/>
      <c r="AJ88" s="1010"/>
      <c r="AK88" s="1014"/>
      <c r="AL88" s="1014"/>
      <c r="AM88" s="1014"/>
      <c r="AN88" s="1014"/>
      <c r="AO88" s="1014"/>
      <c r="AP88" s="1010" t="s">
        <v>585</v>
      </c>
      <c r="AQ88" s="1010"/>
      <c r="AR88" s="1010"/>
      <c r="AS88" s="1010"/>
      <c r="AT88" s="1010"/>
      <c r="AU88" s="1010" t="s">
        <v>585</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372</v>
      </c>
      <c r="CS102" s="1002"/>
      <c r="CT102" s="1002"/>
      <c r="CU102" s="1002"/>
      <c r="CV102" s="1003"/>
      <c r="CW102" s="1001">
        <v>703</v>
      </c>
      <c r="CX102" s="1002"/>
      <c r="CY102" s="1002"/>
      <c r="CZ102" s="1002"/>
      <c r="DA102" s="1003"/>
      <c r="DB102" s="1001">
        <v>53</v>
      </c>
      <c r="DC102" s="1002"/>
      <c r="DD102" s="1002"/>
      <c r="DE102" s="1002"/>
      <c r="DF102" s="1003"/>
      <c r="DG102" s="1001">
        <v>513</v>
      </c>
      <c r="DH102" s="1002"/>
      <c r="DI102" s="1002"/>
      <c r="DJ102" s="1002"/>
      <c r="DK102" s="1003"/>
      <c r="DL102" s="1001">
        <v>75</v>
      </c>
      <c r="DM102" s="1002"/>
      <c r="DN102" s="1002"/>
      <c r="DO102" s="1002"/>
      <c r="DP102" s="1003"/>
      <c r="DQ102" s="1001">
        <v>8</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308</v>
      </c>
      <c r="AG109" s="945"/>
      <c r="AH109" s="945"/>
      <c r="AI109" s="945"/>
      <c r="AJ109" s="946"/>
      <c r="AK109" s="947" t="s">
        <v>307</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308</v>
      </c>
      <c r="BW109" s="945"/>
      <c r="BX109" s="945"/>
      <c r="BY109" s="945"/>
      <c r="BZ109" s="946"/>
      <c r="CA109" s="947" t="s">
        <v>307</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308</v>
      </c>
      <c r="DM109" s="945"/>
      <c r="DN109" s="945"/>
      <c r="DO109" s="945"/>
      <c r="DP109" s="946"/>
      <c r="DQ109" s="947" t="s">
        <v>307</v>
      </c>
      <c r="DR109" s="945"/>
      <c r="DS109" s="945"/>
      <c r="DT109" s="945"/>
      <c r="DU109" s="946"/>
      <c r="DV109" s="947" t="s">
        <v>427</v>
      </c>
      <c r="DW109" s="945"/>
      <c r="DX109" s="945"/>
      <c r="DY109" s="945"/>
      <c r="DZ109" s="976"/>
    </row>
    <row r="110" spans="1:131" s="246" customFormat="1" ht="26.25" customHeight="1" x14ac:dyDescent="0.15">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5607625</v>
      </c>
      <c r="AB110" s="938"/>
      <c r="AC110" s="938"/>
      <c r="AD110" s="938"/>
      <c r="AE110" s="939"/>
      <c r="AF110" s="940">
        <v>5352128</v>
      </c>
      <c r="AG110" s="938"/>
      <c r="AH110" s="938"/>
      <c r="AI110" s="938"/>
      <c r="AJ110" s="939"/>
      <c r="AK110" s="940">
        <v>5322995</v>
      </c>
      <c r="AL110" s="938"/>
      <c r="AM110" s="938"/>
      <c r="AN110" s="938"/>
      <c r="AO110" s="939"/>
      <c r="AP110" s="941">
        <v>27.7</v>
      </c>
      <c r="AQ110" s="942"/>
      <c r="AR110" s="942"/>
      <c r="AS110" s="942"/>
      <c r="AT110" s="943"/>
      <c r="AU110" s="977" t="s">
        <v>73</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61314051</v>
      </c>
      <c r="BR110" s="885"/>
      <c r="BS110" s="885"/>
      <c r="BT110" s="885"/>
      <c r="BU110" s="885"/>
      <c r="BV110" s="885">
        <v>59865073</v>
      </c>
      <c r="BW110" s="885"/>
      <c r="BX110" s="885"/>
      <c r="BY110" s="885"/>
      <c r="BZ110" s="885"/>
      <c r="CA110" s="885">
        <v>60135671</v>
      </c>
      <c r="CB110" s="885"/>
      <c r="CC110" s="885"/>
      <c r="CD110" s="885"/>
      <c r="CE110" s="885"/>
      <c r="CF110" s="909">
        <v>312.7</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137</v>
      </c>
      <c r="DH110" s="885"/>
      <c r="DI110" s="885"/>
      <c r="DJ110" s="885"/>
      <c r="DK110" s="885"/>
      <c r="DL110" s="885" t="s">
        <v>137</v>
      </c>
      <c r="DM110" s="885"/>
      <c r="DN110" s="885"/>
      <c r="DO110" s="885"/>
      <c r="DP110" s="885"/>
      <c r="DQ110" s="885" t="s">
        <v>181</v>
      </c>
      <c r="DR110" s="885"/>
      <c r="DS110" s="885"/>
      <c r="DT110" s="885"/>
      <c r="DU110" s="885"/>
      <c r="DV110" s="886" t="s">
        <v>137</v>
      </c>
      <c r="DW110" s="886"/>
      <c r="DX110" s="886"/>
      <c r="DY110" s="886"/>
      <c r="DZ110" s="887"/>
    </row>
    <row r="111" spans="1:131" s="246"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181</v>
      </c>
      <c r="AB111" s="966"/>
      <c r="AC111" s="966"/>
      <c r="AD111" s="966"/>
      <c r="AE111" s="967"/>
      <c r="AF111" s="968" t="s">
        <v>137</v>
      </c>
      <c r="AG111" s="966"/>
      <c r="AH111" s="966"/>
      <c r="AI111" s="966"/>
      <c r="AJ111" s="967"/>
      <c r="AK111" s="968" t="s">
        <v>137</v>
      </c>
      <c r="AL111" s="966"/>
      <c r="AM111" s="966"/>
      <c r="AN111" s="966"/>
      <c r="AO111" s="967"/>
      <c r="AP111" s="969" t="s">
        <v>137</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605365</v>
      </c>
      <c r="BR111" s="857"/>
      <c r="BS111" s="857"/>
      <c r="BT111" s="857"/>
      <c r="BU111" s="857"/>
      <c r="BV111" s="857">
        <v>509654</v>
      </c>
      <c r="BW111" s="857"/>
      <c r="BX111" s="857"/>
      <c r="BY111" s="857"/>
      <c r="BZ111" s="857"/>
      <c r="CA111" s="857">
        <v>428096</v>
      </c>
      <c r="CB111" s="857"/>
      <c r="CC111" s="857"/>
      <c r="CD111" s="857"/>
      <c r="CE111" s="857"/>
      <c r="CF111" s="918">
        <v>2.2000000000000002</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181</v>
      </c>
      <c r="DH111" s="857"/>
      <c r="DI111" s="857"/>
      <c r="DJ111" s="857"/>
      <c r="DK111" s="857"/>
      <c r="DL111" s="857" t="s">
        <v>137</v>
      </c>
      <c r="DM111" s="857"/>
      <c r="DN111" s="857"/>
      <c r="DO111" s="857"/>
      <c r="DP111" s="857"/>
      <c r="DQ111" s="857" t="s">
        <v>181</v>
      </c>
      <c r="DR111" s="857"/>
      <c r="DS111" s="857"/>
      <c r="DT111" s="857"/>
      <c r="DU111" s="857"/>
      <c r="DV111" s="834" t="s">
        <v>137</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181</v>
      </c>
      <c r="AB112" s="820"/>
      <c r="AC112" s="820"/>
      <c r="AD112" s="820"/>
      <c r="AE112" s="821"/>
      <c r="AF112" s="822" t="s">
        <v>181</v>
      </c>
      <c r="AG112" s="820"/>
      <c r="AH112" s="820"/>
      <c r="AI112" s="820"/>
      <c r="AJ112" s="821"/>
      <c r="AK112" s="822" t="s">
        <v>181</v>
      </c>
      <c r="AL112" s="820"/>
      <c r="AM112" s="820"/>
      <c r="AN112" s="820"/>
      <c r="AO112" s="821"/>
      <c r="AP112" s="867" t="s">
        <v>181</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23059159</v>
      </c>
      <c r="BR112" s="857"/>
      <c r="BS112" s="857"/>
      <c r="BT112" s="857"/>
      <c r="BU112" s="857"/>
      <c r="BV112" s="857">
        <v>22715241</v>
      </c>
      <c r="BW112" s="857"/>
      <c r="BX112" s="857"/>
      <c r="BY112" s="857"/>
      <c r="BZ112" s="857"/>
      <c r="CA112" s="857">
        <v>22044635</v>
      </c>
      <c r="CB112" s="857"/>
      <c r="CC112" s="857"/>
      <c r="CD112" s="857"/>
      <c r="CE112" s="857"/>
      <c r="CF112" s="918">
        <v>114.6</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137</v>
      </c>
      <c r="DH112" s="857"/>
      <c r="DI112" s="857"/>
      <c r="DJ112" s="857"/>
      <c r="DK112" s="857"/>
      <c r="DL112" s="857" t="s">
        <v>181</v>
      </c>
      <c r="DM112" s="857"/>
      <c r="DN112" s="857"/>
      <c r="DO112" s="857"/>
      <c r="DP112" s="857"/>
      <c r="DQ112" s="857" t="s">
        <v>137</v>
      </c>
      <c r="DR112" s="857"/>
      <c r="DS112" s="857"/>
      <c r="DT112" s="857"/>
      <c r="DU112" s="857"/>
      <c r="DV112" s="834" t="s">
        <v>137</v>
      </c>
      <c r="DW112" s="834"/>
      <c r="DX112" s="834"/>
      <c r="DY112" s="834"/>
      <c r="DZ112" s="835"/>
    </row>
    <row r="113" spans="1:130" s="246" customFormat="1" ht="26.25" customHeight="1" x14ac:dyDescent="0.15">
      <c r="A113" s="961"/>
      <c r="B113" s="962"/>
      <c r="C113" s="790" t="s">
        <v>440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1953844</v>
      </c>
      <c r="AB113" s="966"/>
      <c r="AC113" s="966"/>
      <c r="AD113" s="966"/>
      <c r="AE113" s="967"/>
      <c r="AF113" s="968">
        <v>1949931</v>
      </c>
      <c r="AG113" s="966"/>
      <c r="AH113" s="966"/>
      <c r="AI113" s="966"/>
      <c r="AJ113" s="967"/>
      <c r="AK113" s="968">
        <v>1953077</v>
      </c>
      <c r="AL113" s="966"/>
      <c r="AM113" s="966"/>
      <c r="AN113" s="966"/>
      <c r="AO113" s="967"/>
      <c r="AP113" s="969">
        <v>10.199999999999999</v>
      </c>
      <c r="AQ113" s="970"/>
      <c r="AR113" s="970"/>
      <c r="AS113" s="970"/>
      <c r="AT113" s="971"/>
      <c r="AU113" s="979"/>
      <c r="AV113" s="980"/>
      <c r="AW113" s="980"/>
      <c r="AX113" s="980"/>
      <c r="AY113" s="980"/>
      <c r="AZ113" s="855" t="s">
        <v>441</v>
      </c>
      <c r="BA113" s="790"/>
      <c r="BB113" s="790"/>
      <c r="BC113" s="790"/>
      <c r="BD113" s="790"/>
      <c r="BE113" s="790"/>
      <c r="BF113" s="790"/>
      <c r="BG113" s="790"/>
      <c r="BH113" s="790"/>
      <c r="BI113" s="790"/>
      <c r="BJ113" s="790"/>
      <c r="BK113" s="790"/>
      <c r="BL113" s="790"/>
      <c r="BM113" s="790"/>
      <c r="BN113" s="790"/>
      <c r="BO113" s="790"/>
      <c r="BP113" s="791"/>
      <c r="BQ113" s="856" t="s">
        <v>181</v>
      </c>
      <c r="BR113" s="857"/>
      <c r="BS113" s="857"/>
      <c r="BT113" s="857"/>
      <c r="BU113" s="857"/>
      <c r="BV113" s="857" t="s">
        <v>181</v>
      </c>
      <c r="BW113" s="857"/>
      <c r="BX113" s="857"/>
      <c r="BY113" s="857"/>
      <c r="BZ113" s="857"/>
      <c r="CA113" s="857" t="s">
        <v>181</v>
      </c>
      <c r="CB113" s="857"/>
      <c r="CC113" s="857"/>
      <c r="CD113" s="857"/>
      <c r="CE113" s="857"/>
      <c r="CF113" s="918" t="s">
        <v>181</v>
      </c>
      <c r="CG113" s="919"/>
      <c r="CH113" s="919"/>
      <c r="CI113" s="919"/>
      <c r="CJ113" s="919"/>
      <c r="CK113" s="974"/>
      <c r="CL113" s="861"/>
      <c r="CM113" s="864" t="s">
        <v>442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443</v>
      </c>
      <c r="DH113" s="820"/>
      <c r="DI113" s="820"/>
      <c r="DJ113" s="820"/>
      <c r="DK113" s="821"/>
      <c r="DL113" s="822" t="s">
        <v>137</v>
      </c>
      <c r="DM113" s="820"/>
      <c r="DN113" s="820"/>
      <c r="DO113" s="820"/>
      <c r="DP113" s="821"/>
      <c r="DQ113" s="822" t="s">
        <v>443</v>
      </c>
      <c r="DR113" s="820"/>
      <c r="DS113" s="820"/>
      <c r="DT113" s="820"/>
      <c r="DU113" s="821"/>
      <c r="DV113" s="867" t="s">
        <v>137</v>
      </c>
      <c r="DW113" s="868"/>
      <c r="DX113" s="868"/>
      <c r="DY113" s="868"/>
      <c r="DZ113" s="869"/>
    </row>
    <row r="114" spans="1:130" s="246" customFormat="1" ht="26.25" customHeight="1" x14ac:dyDescent="0.15">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137</v>
      </c>
      <c r="AB114" s="820"/>
      <c r="AC114" s="820"/>
      <c r="AD114" s="820"/>
      <c r="AE114" s="821"/>
      <c r="AF114" s="822" t="s">
        <v>137</v>
      </c>
      <c r="AG114" s="820"/>
      <c r="AH114" s="820"/>
      <c r="AI114" s="820"/>
      <c r="AJ114" s="821"/>
      <c r="AK114" s="822" t="s">
        <v>181</v>
      </c>
      <c r="AL114" s="820"/>
      <c r="AM114" s="820"/>
      <c r="AN114" s="820"/>
      <c r="AO114" s="821"/>
      <c r="AP114" s="867" t="s">
        <v>443</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4860948</v>
      </c>
      <c r="BR114" s="857"/>
      <c r="BS114" s="857"/>
      <c r="BT114" s="857"/>
      <c r="BU114" s="857"/>
      <c r="BV114" s="857">
        <v>4507528</v>
      </c>
      <c r="BW114" s="857"/>
      <c r="BX114" s="857"/>
      <c r="BY114" s="857"/>
      <c r="BZ114" s="857"/>
      <c r="CA114" s="857">
        <v>4385335</v>
      </c>
      <c r="CB114" s="857"/>
      <c r="CC114" s="857"/>
      <c r="CD114" s="857"/>
      <c r="CE114" s="857"/>
      <c r="CF114" s="918">
        <v>22.8</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137</v>
      </c>
      <c r="DH114" s="820"/>
      <c r="DI114" s="820"/>
      <c r="DJ114" s="820"/>
      <c r="DK114" s="821"/>
      <c r="DL114" s="822" t="s">
        <v>137</v>
      </c>
      <c r="DM114" s="820"/>
      <c r="DN114" s="820"/>
      <c r="DO114" s="820"/>
      <c r="DP114" s="821"/>
      <c r="DQ114" s="822" t="s">
        <v>181</v>
      </c>
      <c r="DR114" s="820"/>
      <c r="DS114" s="820"/>
      <c r="DT114" s="820"/>
      <c r="DU114" s="821"/>
      <c r="DV114" s="867" t="s">
        <v>137</v>
      </c>
      <c r="DW114" s="868"/>
      <c r="DX114" s="868"/>
      <c r="DY114" s="868"/>
      <c r="DZ114" s="869"/>
    </row>
    <row r="115" spans="1:130" s="246" customFormat="1" ht="26.25" customHeight="1" x14ac:dyDescent="0.15">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101753</v>
      </c>
      <c r="AB115" s="966"/>
      <c r="AC115" s="966"/>
      <c r="AD115" s="966"/>
      <c r="AE115" s="967"/>
      <c r="AF115" s="968">
        <v>98754</v>
      </c>
      <c r="AG115" s="966"/>
      <c r="AH115" s="966"/>
      <c r="AI115" s="966"/>
      <c r="AJ115" s="967"/>
      <c r="AK115" s="968">
        <v>94996</v>
      </c>
      <c r="AL115" s="966"/>
      <c r="AM115" s="966"/>
      <c r="AN115" s="966"/>
      <c r="AO115" s="967"/>
      <c r="AP115" s="969">
        <v>0.5</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v>680912</v>
      </c>
      <c r="BR115" s="857"/>
      <c r="BS115" s="857"/>
      <c r="BT115" s="857"/>
      <c r="BU115" s="857"/>
      <c r="BV115" s="857">
        <v>8815</v>
      </c>
      <c r="BW115" s="857"/>
      <c r="BX115" s="857"/>
      <c r="BY115" s="857"/>
      <c r="BZ115" s="857"/>
      <c r="CA115" s="857">
        <v>7514</v>
      </c>
      <c r="CB115" s="857"/>
      <c r="CC115" s="857"/>
      <c r="CD115" s="857"/>
      <c r="CE115" s="857"/>
      <c r="CF115" s="918">
        <v>0</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137</v>
      </c>
      <c r="DH115" s="820"/>
      <c r="DI115" s="820"/>
      <c r="DJ115" s="820"/>
      <c r="DK115" s="821"/>
      <c r="DL115" s="822" t="s">
        <v>137</v>
      </c>
      <c r="DM115" s="820"/>
      <c r="DN115" s="820"/>
      <c r="DO115" s="820"/>
      <c r="DP115" s="821"/>
      <c r="DQ115" s="822" t="s">
        <v>443</v>
      </c>
      <c r="DR115" s="820"/>
      <c r="DS115" s="820"/>
      <c r="DT115" s="820"/>
      <c r="DU115" s="821"/>
      <c r="DV115" s="867" t="s">
        <v>181</v>
      </c>
      <c r="DW115" s="868"/>
      <c r="DX115" s="868"/>
      <c r="DY115" s="868"/>
      <c r="DZ115" s="869"/>
    </row>
    <row r="116" spans="1:130" s="246" customFormat="1" ht="26.25" customHeight="1" x14ac:dyDescent="0.15">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8</v>
      </c>
      <c r="AB116" s="820"/>
      <c r="AC116" s="820"/>
      <c r="AD116" s="820"/>
      <c r="AE116" s="821"/>
      <c r="AF116" s="822" t="s">
        <v>137</v>
      </c>
      <c r="AG116" s="820"/>
      <c r="AH116" s="820"/>
      <c r="AI116" s="820"/>
      <c r="AJ116" s="821"/>
      <c r="AK116" s="822" t="s">
        <v>181</v>
      </c>
      <c r="AL116" s="820"/>
      <c r="AM116" s="820"/>
      <c r="AN116" s="820"/>
      <c r="AO116" s="821"/>
      <c r="AP116" s="867" t="s">
        <v>137</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181</v>
      </c>
      <c r="BR116" s="857"/>
      <c r="BS116" s="857"/>
      <c r="BT116" s="857"/>
      <c r="BU116" s="857"/>
      <c r="BV116" s="857" t="s">
        <v>181</v>
      </c>
      <c r="BW116" s="857"/>
      <c r="BX116" s="857"/>
      <c r="BY116" s="857"/>
      <c r="BZ116" s="857"/>
      <c r="CA116" s="857" t="s">
        <v>181</v>
      </c>
      <c r="CB116" s="857"/>
      <c r="CC116" s="857"/>
      <c r="CD116" s="857"/>
      <c r="CE116" s="857"/>
      <c r="CF116" s="918" t="s">
        <v>137</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605014</v>
      </c>
      <c r="DH116" s="820"/>
      <c r="DI116" s="820"/>
      <c r="DJ116" s="820"/>
      <c r="DK116" s="821"/>
      <c r="DL116" s="822">
        <v>509523</v>
      </c>
      <c r="DM116" s="820"/>
      <c r="DN116" s="820"/>
      <c r="DO116" s="820"/>
      <c r="DP116" s="821"/>
      <c r="DQ116" s="822">
        <v>428048</v>
      </c>
      <c r="DR116" s="820"/>
      <c r="DS116" s="820"/>
      <c r="DT116" s="820"/>
      <c r="DU116" s="821"/>
      <c r="DV116" s="867">
        <v>2.2000000000000002</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7663230</v>
      </c>
      <c r="AB117" s="952"/>
      <c r="AC117" s="952"/>
      <c r="AD117" s="952"/>
      <c r="AE117" s="953"/>
      <c r="AF117" s="954">
        <v>7400813</v>
      </c>
      <c r="AG117" s="952"/>
      <c r="AH117" s="952"/>
      <c r="AI117" s="952"/>
      <c r="AJ117" s="953"/>
      <c r="AK117" s="954">
        <v>7371068</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137</v>
      </c>
      <c r="BR117" s="857"/>
      <c r="BS117" s="857"/>
      <c r="BT117" s="857"/>
      <c r="BU117" s="857"/>
      <c r="BV117" s="857" t="s">
        <v>181</v>
      </c>
      <c r="BW117" s="857"/>
      <c r="BX117" s="857"/>
      <c r="BY117" s="857"/>
      <c r="BZ117" s="857"/>
      <c r="CA117" s="857" t="s">
        <v>443</v>
      </c>
      <c r="CB117" s="857"/>
      <c r="CC117" s="857"/>
      <c r="CD117" s="857"/>
      <c r="CE117" s="857"/>
      <c r="CF117" s="918" t="s">
        <v>181</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137</v>
      </c>
      <c r="DH117" s="820"/>
      <c r="DI117" s="820"/>
      <c r="DJ117" s="820"/>
      <c r="DK117" s="821"/>
      <c r="DL117" s="822" t="s">
        <v>137</v>
      </c>
      <c r="DM117" s="820"/>
      <c r="DN117" s="820"/>
      <c r="DO117" s="820"/>
      <c r="DP117" s="821"/>
      <c r="DQ117" s="822" t="s">
        <v>443</v>
      </c>
      <c r="DR117" s="820"/>
      <c r="DS117" s="820"/>
      <c r="DT117" s="820"/>
      <c r="DU117" s="821"/>
      <c r="DV117" s="867" t="s">
        <v>137</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308</v>
      </c>
      <c r="AG118" s="945"/>
      <c r="AH118" s="945"/>
      <c r="AI118" s="945"/>
      <c r="AJ118" s="946"/>
      <c r="AK118" s="947" t="s">
        <v>307</v>
      </c>
      <c r="AL118" s="945"/>
      <c r="AM118" s="945"/>
      <c r="AN118" s="945"/>
      <c r="AO118" s="946"/>
      <c r="AP118" s="948" t="s">
        <v>427</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137</v>
      </c>
      <c r="BR118" s="888"/>
      <c r="BS118" s="888"/>
      <c r="BT118" s="888"/>
      <c r="BU118" s="888"/>
      <c r="BV118" s="888" t="s">
        <v>137</v>
      </c>
      <c r="BW118" s="888"/>
      <c r="BX118" s="888"/>
      <c r="BY118" s="888"/>
      <c r="BZ118" s="888"/>
      <c r="CA118" s="888" t="s">
        <v>181</v>
      </c>
      <c r="CB118" s="888"/>
      <c r="CC118" s="888"/>
      <c r="CD118" s="888"/>
      <c r="CE118" s="888"/>
      <c r="CF118" s="918" t="s">
        <v>443</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181</v>
      </c>
      <c r="DH118" s="820"/>
      <c r="DI118" s="820"/>
      <c r="DJ118" s="820"/>
      <c r="DK118" s="821"/>
      <c r="DL118" s="822" t="s">
        <v>181</v>
      </c>
      <c r="DM118" s="820"/>
      <c r="DN118" s="820"/>
      <c r="DO118" s="820"/>
      <c r="DP118" s="821"/>
      <c r="DQ118" s="822" t="s">
        <v>181</v>
      </c>
      <c r="DR118" s="820"/>
      <c r="DS118" s="820"/>
      <c r="DT118" s="820"/>
      <c r="DU118" s="821"/>
      <c r="DV118" s="867" t="s">
        <v>443</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443</v>
      </c>
      <c r="AB119" s="938"/>
      <c r="AC119" s="938"/>
      <c r="AD119" s="938"/>
      <c r="AE119" s="939"/>
      <c r="AF119" s="940" t="s">
        <v>137</v>
      </c>
      <c r="AG119" s="938"/>
      <c r="AH119" s="938"/>
      <c r="AI119" s="938"/>
      <c r="AJ119" s="939"/>
      <c r="AK119" s="940" t="s">
        <v>137</v>
      </c>
      <c r="AL119" s="938"/>
      <c r="AM119" s="938"/>
      <c r="AN119" s="938"/>
      <c r="AO119" s="939"/>
      <c r="AP119" s="941" t="s">
        <v>181</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458</v>
      </c>
      <c r="BP119" s="921"/>
      <c r="BQ119" s="925">
        <v>90520435</v>
      </c>
      <c r="BR119" s="888"/>
      <c r="BS119" s="888"/>
      <c r="BT119" s="888"/>
      <c r="BU119" s="888"/>
      <c r="BV119" s="888">
        <v>87606311</v>
      </c>
      <c r="BW119" s="888"/>
      <c r="BX119" s="888"/>
      <c r="BY119" s="888"/>
      <c r="BZ119" s="888"/>
      <c r="CA119" s="888">
        <v>87001251</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351</v>
      </c>
      <c r="DH119" s="803"/>
      <c r="DI119" s="803"/>
      <c r="DJ119" s="803"/>
      <c r="DK119" s="804"/>
      <c r="DL119" s="805">
        <v>131</v>
      </c>
      <c r="DM119" s="803"/>
      <c r="DN119" s="803"/>
      <c r="DO119" s="803"/>
      <c r="DP119" s="804"/>
      <c r="DQ119" s="805">
        <v>48</v>
      </c>
      <c r="DR119" s="803"/>
      <c r="DS119" s="803"/>
      <c r="DT119" s="803"/>
      <c r="DU119" s="804"/>
      <c r="DV119" s="891">
        <v>0</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137</v>
      </c>
      <c r="AB120" s="820"/>
      <c r="AC120" s="820"/>
      <c r="AD120" s="820"/>
      <c r="AE120" s="821"/>
      <c r="AF120" s="822" t="s">
        <v>137</v>
      </c>
      <c r="AG120" s="820"/>
      <c r="AH120" s="820"/>
      <c r="AI120" s="820"/>
      <c r="AJ120" s="821"/>
      <c r="AK120" s="822" t="s">
        <v>137</v>
      </c>
      <c r="AL120" s="820"/>
      <c r="AM120" s="820"/>
      <c r="AN120" s="820"/>
      <c r="AO120" s="821"/>
      <c r="AP120" s="867" t="s">
        <v>137</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6994255</v>
      </c>
      <c r="BR120" s="885"/>
      <c r="BS120" s="885"/>
      <c r="BT120" s="885"/>
      <c r="BU120" s="885"/>
      <c r="BV120" s="885">
        <v>6632035</v>
      </c>
      <c r="BW120" s="885"/>
      <c r="BX120" s="885"/>
      <c r="BY120" s="885"/>
      <c r="BZ120" s="885"/>
      <c r="CA120" s="885">
        <v>7981542</v>
      </c>
      <c r="CB120" s="885"/>
      <c r="CC120" s="885"/>
      <c r="CD120" s="885"/>
      <c r="CE120" s="885"/>
      <c r="CF120" s="909">
        <v>41.5</v>
      </c>
      <c r="CG120" s="910"/>
      <c r="CH120" s="910"/>
      <c r="CI120" s="910"/>
      <c r="CJ120" s="910"/>
      <c r="CK120" s="911" t="s">
        <v>462</v>
      </c>
      <c r="CL120" s="895"/>
      <c r="CM120" s="895"/>
      <c r="CN120" s="895"/>
      <c r="CO120" s="896"/>
      <c r="CP120" s="915" t="s">
        <v>463</v>
      </c>
      <c r="CQ120" s="916"/>
      <c r="CR120" s="916"/>
      <c r="CS120" s="916"/>
      <c r="CT120" s="916"/>
      <c r="CU120" s="916"/>
      <c r="CV120" s="916"/>
      <c r="CW120" s="916"/>
      <c r="CX120" s="916"/>
      <c r="CY120" s="916"/>
      <c r="CZ120" s="916"/>
      <c r="DA120" s="916"/>
      <c r="DB120" s="916"/>
      <c r="DC120" s="916"/>
      <c r="DD120" s="916"/>
      <c r="DE120" s="916"/>
      <c r="DF120" s="917"/>
      <c r="DG120" s="904">
        <v>18528230</v>
      </c>
      <c r="DH120" s="885"/>
      <c r="DI120" s="885"/>
      <c r="DJ120" s="885"/>
      <c r="DK120" s="885"/>
      <c r="DL120" s="885">
        <v>18487249</v>
      </c>
      <c r="DM120" s="885"/>
      <c r="DN120" s="885"/>
      <c r="DO120" s="885"/>
      <c r="DP120" s="885"/>
      <c r="DQ120" s="885">
        <v>18137893</v>
      </c>
      <c r="DR120" s="885"/>
      <c r="DS120" s="885"/>
      <c r="DT120" s="885"/>
      <c r="DU120" s="885"/>
      <c r="DV120" s="886">
        <v>94.3</v>
      </c>
      <c r="DW120" s="886"/>
      <c r="DX120" s="886"/>
      <c r="DY120" s="886"/>
      <c r="DZ120" s="887"/>
    </row>
    <row r="121" spans="1:130" s="246" customFormat="1" ht="26.25" customHeight="1" x14ac:dyDescent="0.15">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226</v>
      </c>
      <c r="AB121" s="820"/>
      <c r="AC121" s="820"/>
      <c r="AD121" s="820"/>
      <c r="AE121" s="821"/>
      <c r="AF121" s="822">
        <v>226</v>
      </c>
      <c r="AG121" s="820"/>
      <c r="AH121" s="820"/>
      <c r="AI121" s="820"/>
      <c r="AJ121" s="821"/>
      <c r="AK121" s="822">
        <v>87</v>
      </c>
      <c r="AL121" s="820"/>
      <c r="AM121" s="820"/>
      <c r="AN121" s="820"/>
      <c r="AO121" s="821"/>
      <c r="AP121" s="867">
        <v>0</v>
      </c>
      <c r="AQ121" s="868"/>
      <c r="AR121" s="868"/>
      <c r="AS121" s="868"/>
      <c r="AT121" s="869"/>
      <c r="AU121" s="929"/>
      <c r="AV121" s="930"/>
      <c r="AW121" s="930"/>
      <c r="AX121" s="930"/>
      <c r="AY121" s="931"/>
      <c r="AZ121" s="855" t="s">
        <v>465</v>
      </c>
      <c r="BA121" s="790"/>
      <c r="BB121" s="790"/>
      <c r="BC121" s="790"/>
      <c r="BD121" s="790"/>
      <c r="BE121" s="790"/>
      <c r="BF121" s="790"/>
      <c r="BG121" s="790"/>
      <c r="BH121" s="790"/>
      <c r="BI121" s="790"/>
      <c r="BJ121" s="790"/>
      <c r="BK121" s="790"/>
      <c r="BL121" s="790"/>
      <c r="BM121" s="790"/>
      <c r="BN121" s="790"/>
      <c r="BO121" s="790"/>
      <c r="BP121" s="791"/>
      <c r="BQ121" s="856">
        <v>509066</v>
      </c>
      <c r="BR121" s="857"/>
      <c r="BS121" s="857"/>
      <c r="BT121" s="857"/>
      <c r="BU121" s="857"/>
      <c r="BV121" s="857">
        <v>380855</v>
      </c>
      <c r="BW121" s="857"/>
      <c r="BX121" s="857"/>
      <c r="BY121" s="857"/>
      <c r="BZ121" s="857"/>
      <c r="CA121" s="857">
        <v>317203</v>
      </c>
      <c r="CB121" s="857"/>
      <c r="CC121" s="857"/>
      <c r="CD121" s="857"/>
      <c r="CE121" s="857"/>
      <c r="CF121" s="918">
        <v>1.6</v>
      </c>
      <c r="CG121" s="919"/>
      <c r="CH121" s="919"/>
      <c r="CI121" s="919"/>
      <c r="CJ121" s="919"/>
      <c r="CK121" s="912"/>
      <c r="CL121" s="898"/>
      <c r="CM121" s="898"/>
      <c r="CN121" s="898"/>
      <c r="CO121" s="899"/>
      <c r="CP121" s="878" t="s">
        <v>154</v>
      </c>
      <c r="CQ121" s="879"/>
      <c r="CR121" s="879"/>
      <c r="CS121" s="879"/>
      <c r="CT121" s="879"/>
      <c r="CU121" s="879"/>
      <c r="CV121" s="879"/>
      <c r="CW121" s="879"/>
      <c r="CX121" s="879"/>
      <c r="CY121" s="879"/>
      <c r="CZ121" s="879"/>
      <c r="DA121" s="879"/>
      <c r="DB121" s="879"/>
      <c r="DC121" s="879"/>
      <c r="DD121" s="879"/>
      <c r="DE121" s="879"/>
      <c r="DF121" s="880"/>
      <c r="DG121" s="856">
        <v>4419688</v>
      </c>
      <c r="DH121" s="857"/>
      <c r="DI121" s="857"/>
      <c r="DJ121" s="857"/>
      <c r="DK121" s="857"/>
      <c r="DL121" s="857">
        <v>4140608</v>
      </c>
      <c r="DM121" s="857"/>
      <c r="DN121" s="857"/>
      <c r="DO121" s="857"/>
      <c r="DP121" s="857"/>
      <c r="DQ121" s="857">
        <v>3843208</v>
      </c>
      <c r="DR121" s="857"/>
      <c r="DS121" s="857"/>
      <c r="DT121" s="857"/>
      <c r="DU121" s="857"/>
      <c r="DV121" s="834">
        <v>20</v>
      </c>
      <c r="DW121" s="834"/>
      <c r="DX121" s="834"/>
      <c r="DY121" s="834"/>
      <c r="DZ121" s="835"/>
    </row>
    <row r="122" spans="1:130" s="246" customFormat="1" ht="26.25" customHeight="1" x14ac:dyDescent="0.15">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181</v>
      </c>
      <c r="AB122" s="820"/>
      <c r="AC122" s="820"/>
      <c r="AD122" s="820"/>
      <c r="AE122" s="821"/>
      <c r="AF122" s="822" t="s">
        <v>181</v>
      </c>
      <c r="AG122" s="820"/>
      <c r="AH122" s="820"/>
      <c r="AI122" s="820"/>
      <c r="AJ122" s="821"/>
      <c r="AK122" s="822" t="s">
        <v>181</v>
      </c>
      <c r="AL122" s="820"/>
      <c r="AM122" s="820"/>
      <c r="AN122" s="820"/>
      <c r="AO122" s="821"/>
      <c r="AP122" s="867" t="s">
        <v>137</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63316010</v>
      </c>
      <c r="BR122" s="888"/>
      <c r="BS122" s="888"/>
      <c r="BT122" s="888"/>
      <c r="BU122" s="888"/>
      <c r="BV122" s="888">
        <v>61708445</v>
      </c>
      <c r="BW122" s="888"/>
      <c r="BX122" s="888"/>
      <c r="BY122" s="888"/>
      <c r="BZ122" s="888"/>
      <c r="CA122" s="888">
        <v>61352265</v>
      </c>
      <c r="CB122" s="888"/>
      <c r="CC122" s="888"/>
      <c r="CD122" s="888"/>
      <c r="CE122" s="888"/>
      <c r="CF122" s="889">
        <v>319.10000000000002</v>
      </c>
      <c r="CG122" s="890"/>
      <c r="CH122" s="890"/>
      <c r="CI122" s="890"/>
      <c r="CJ122" s="890"/>
      <c r="CK122" s="912"/>
      <c r="CL122" s="898"/>
      <c r="CM122" s="898"/>
      <c r="CN122" s="898"/>
      <c r="CO122" s="899"/>
      <c r="CP122" s="878" t="s">
        <v>467</v>
      </c>
      <c r="CQ122" s="879"/>
      <c r="CR122" s="879"/>
      <c r="CS122" s="879"/>
      <c r="CT122" s="879"/>
      <c r="CU122" s="879"/>
      <c r="CV122" s="879"/>
      <c r="CW122" s="879"/>
      <c r="CX122" s="879"/>
      <c r="CY122" s="879"/>
      <c r="CZ122" s="879"/>
      <c r="DA122" s="879"/>
      <c r="DB122" s="879"/>
      <c r="DC122" s="879"/>
      <c r="DD122" s="879"/>
      <c r="DE122" s="879"/>
      <c r="DF122" s="880"/>
      <c r="DG122" s="856">
        <v>111241</v>
      </c>
      <c r="DH122" s="857"/>
      <c r="DI122" s="857"/>
      <c r="DJ122" s="857"/>
      <c r="DK122" s="857"/>
      <c r="DL122" s="857">
        <v>87384</v>
      </c>
      <c r="DM122" s="857"/>
      <c r="DN122" s="857"/>
      <c r="DO122" s="857"/>
      <c r="DP122" s="857"/>
      <c r="DQ122" s="857">
        <v>63534</v>
      </c>
      <c r="DR122" s="857"/>
      <c r="DS122" s="857"/>
      <c r="DT122" s="857"/>
      <c r="DU122" s="857"/>
      <c r="DV122" s="834">
        <v>0.3</v>
      </c>
      <c r="DW122" s="834"/>
      <c r="DX122" s="834"/>
      <c r="DY122" s="834"/>
      <c r="DZ122" s="835"/>
    </row>
    <row r="123" spans="1:130" s="246" customFormat="1" ht="26.25" customHeight="1" x14ac:dyDescent="0.15">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101527</v>
      </c>
      <c r="AB123" s="820"/>
      <c r="AC123" s="820"/>
      <c r="AD123" s="820"/>
      <c r="AE123" s="821"/>
      <c r="AF123" s="822">
        <v>98528</v>
      </c>
      <c r="AG123" s="820"/>
      <c r="AH123" s="820"/>
      <c r="AI123" s="820"/>
      <c r="AJ123" s="821"/>
      <c r="AK123" s="822">
        <v>94909</v>
      </c>
      <c r="AL123" s="820"/>
      <c r="AM123" s="820"/>
      <c r="AN123" s="820"/>
      <c r="AO123" s="821"/>
      <c r="AP123" s="867">
        <v>0.5</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468</v>
      </c>
      <c r="BP123" s="921"/>
      <c r="BQ123" s="875">
        <v>70819331</v>
      </c>
      <c r="BR123" s="876"/>
      <c r="BS123" s="876"/>
      <c r="BT123" s="876"/>
      <c r="BU123" s="876"/>
      <c r="BV123" s="876">
        <v>68721335</v>
      </c>
      <c r="BW123" s="876"/>
      <c r="BX123" s="876"/>
      <c r="BY123" s="876"/>
      <c r="BZ123" s="876"/>
      <c r="CA123" s="876">
        <v>69651010</v>
      </c>
      <c r="CB123" s="876"/>
      <c r="CC123" s="876"/>
      <c r="CD123" s="876"/>
      <c r="CE123" s="876"/>
      <c r="CF123" s="786"/>
      <c r="CG123" s="787"/>
      <c r="CH123" s="787"/>
      <c r="CI123" s="787"/>
      <c r="CJ123" s="877"/>
      <c r="CK123" s="912"/>
      <c r="CL123" s="898"/>
      <c r="CM123" s="898"/>
      <c r="CN123" s="898"/>
      <c r="CO123" s="899"/>
      <c r="CP123" s="878" t="s">
        <v>469</v>
      </c>
      <c r="CQ123" s="879"/>
      <c r="CR123" s="879"/>
      <c r="CS123" s="879"/>
      <c r="CT123" s="879"/>
      <c r="CU123" s="879"/>
      <c r="CV123" s="879"/>
      <c r="CW123" s="879"/>
      <c r="CX123" s="879"/>
      <c r="CY123" s="879"/>
      <c r="CZ123" s="879"/>
      <c r="DA123" s="879"/>
      <c r="DB123" s="879"/>
      <c r="DC123" s="879"/>
      <c r="DD123" s="879"/>
      <c r="DE123" s="879"/>
      <c r="DF123" s="880"/>
      <c r="DG123" s="819" t="s">
        <v>181</v>
      </c>
      <c r="DH123" s="820"/>
      <c r="DI123" s="820"/>
      <c r="DJ123" s="820"/>
      <c r="DK123" s="821"/>
      <c r="DL123" s="822" t="s">
        <v>137</v>
      </c>
      <c r="DM123" s="820"/>
      <c r="DN123" s="820"/>
      <c r="DO123" s="820"/>
      <c r="DP123" s="821"/>
      <c r="DQ123" s="822" t="s">
        <v>443</v>
      </c>
      <c r="DR123" s="820"/>
      <c r="DS123" s="820"/>
      <c r="DT123" s="820"/>
      <c r="DU123" s="821"/>
      <c r="DV123" s="867" t="s">
        <v>181</v>
      </c>
      <c r="DW123" s="868"/>
      <c r="DX123" s="868"/>
      <c r="DY123" s="868"/>
      <c r="DZ123" s="869"/>
    </row>
    <row r="124" spans="1:130" s="246" customFormat="1" ht="26.25" customHeight="1" thickBot="1" x14ac:dyDescent="0.2">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137</v>
      </c>
      <c r="AB124" s="820"/>
      <c r="AC124" s="820"/>
      <c r="AD124" s="820"/>
      <c r="AE124" s="821"/>
      <c r="AF124" s="822" t="s">
        <v>137</v>
      </c>
      <c r="AG124" s="820"/>
      <c r="AH124" s="820"/>
      <c r="AI124" s="820"/>
      <c r="AJ124" s="821"/>
      <c r="AK124" s="822" t="s">
        <v>137</v>
      </c>
      <c r="AL124" s="820"/>
      <c r="AM124" s="820"/>
      <c r="AN124" s="820"/>
      <c r="AO124" s="821"/>
      <c r="AP124" s="867" t="s">
        <v>137</v>
      </c>
      <c r="AQ124" s="868"/>
      <c r="AR124" s="868"/>
      <c r="AS124" s="868"/>
      <c r="AT124" s="869"/>
      <c r="AU124" s="870" t="s">
        <v>470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102.6</v>
      </c>
      <c r="BR124" s="874"/>
      <c r="BS124" s="874"/>
      <c r="BT124" s="874"/>
      <c r="BU124" s="874"/>
      <c r="BV124" s="874">
        <v>98.5</v>
      </c>
      <c r="BW124" s="874"/>
      <c r="BX124" s="874"/>
      <c r="BY124" s="874"/>
      <c r="BZ124" s="874"/>
      <c r="CA124" s="874">
        <v>90.2</v>
      </c>
      <c r="CB124" s="874"/>
      <c r="CC124" s="874"/>
      <c r="CD124" s="874"/>
      <c r="CE124" s="874"/>
      <c r="CF124" s="764"/>
      <c r="CG124" s="765"/>
      <c r="CH124" s="765"/>
      <c r="CI124" s="765"/>
      <c r="CJ124" s="905"/>
      <c r="CK124" s="913"/>
      <c r="CL124" s="913"/>
      <c r="CM124" s="913"/>
      <c r="CN124" s="913"/>
      <c r="CO124" s="914"/>
      <c r="CP124" s="878" t="s">
        <v>471</v>
      </c>
      <c r="CQ124" s="879"/>
      <c r="CR124" s="879"/>
      <c r="CS124" s="879"/>
      <c r="CT124" s="879"/>
      <c r="CU124" s="879"/>
      <c r="CV124" s="879"/>
      <c r="CW124" s="879"/>
      <c r="CX124" s="879"/>
      <c r="CY124" s="879"/>
      <c r="CZ124" s="879"/>
      <c r="DA124" s="879"/>
      <c r="DB124" s="879"/>
      <c r="DC124" s="879"/>
      <c r="DD124" s="879"/>
      <c r="DE124" s="879"/>
      <c r="DF124" s="880"/>
      <c r="DG124" s="802" t="s">
        <v>181</v>
      </c>
      <c r="DH124" s="803"/>
      <c r="DI124" s="803"/>
      <c r="DJ124" s="803"/>
      <c r="DK124" s="804"/>
      <c r="DL124" s="805" t="s">
        <v>181</v>
      </c>
      <c r="DM124" s="803"/>
      <c r="DN124" s="803"/>
      <c r="DO124" s="803"/>
      <c r="DP124" s="804"/>
      <c r="DQ124" s="805" t="s">
        <v>443</v>
      </c>
      <c r="DR124" s="803"/>
      <c r="DS124" s="803"/>
      <c r="DT124" s="803"/>
      <c r="DU124" s="804"/>
      <c r="DV124" s="891" t="s">
        <v>181</v>
      </c>
      <c r="DW124" s="892"/>
      <c r="DX124" s="892"/>
      <c r="DY124" s="892"/>
      <c r="DZ124" s="893"/>
    </row>
    <row r="125" spans="1:130" s="246" customFormat="1" ht="26.25" customHeight="1" x14ac:dyDescent="0.15">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181</v>
      </c>
      <c r="AB125" s="820"/>
      <c r="AC125" s="820"/>
      <c r="AD125" s="820"/>
      <c r="AE125" s="821"/>
      <c r="AF125" s="822" t="s">
        <v>181</v>
      </c>
      <c r="AG125" s="820"/>
      <c r="AH125" s="820"/>
      <c r="AI125" s="820"/>
      <c r="AJ125" s="821"/>
      <c r="AK125" s="822" t="s">
        <v>137</v>
      </c>
      <c r="AL125" s="820"/>
      <c r="AM125" s="820"/>
      <c r="AN125" s="820"/>
      <c r="AO125" s="821"/>
      <c r="AP125" s="867" t="s">
        <v>181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472</v>
      </c>
      <c r="CL125" s="895"/>
      <c r="CM125" s="895"/>
      <c r="CN125" s="895"/>
      <c r="CO125" s="896"/>
      <c r="CP125" s="903" t="s">
        <v>473</v>
      </c>
      <c r="CQ125" s="848"/>
      <c r="CR125" s="848"/>
      <c r="CS125" s="848"/>
      <c r="CT125" s="848"/>
      <c r="CU125" s="848"/>
      <c r="CV125" s="848"/>
      <c r="CW125" s="848"/>
      <c r="CX125" s="848"/>
      <c r="CY125" s="848"/>
      <c r="CZ125" s="848"/>
      <c r="DA125" s="848"/>
      <c r="DB125" s="848"/>
      <c r="DC125" s="848"/>
      <c r="DD125" s="848"/>
      <c r="DE125" s="848"/>
      <c r="DF125" s="849"/>
      <c r="DG125" s="904" t="s">
        <v>137</v>
      </c>
      <c r="DH125" s="885"/>
      <c r="DI125" s="885"/>
      <c r="DJ125" s="885"/>
      <c r="DK125" s="885"/>
      <c r="DL125" s="885" t="s">
        <v>137</v>
      </c>
      <c r="DM125" s="885"/>
      <c r="DN125" s="885"/>
      <c r="DO125" s="885"/>
      <c r="DP125" s="885"/>
      <c r="DQ125" s="885" t="s">
        <v>181</v>
      </c>
      <c r="DR125" s="885"/>
      <c r="DS125" s="885"/>
      <c r="DT125" s="885"/>
      <c r="DU125" s="885"/>
      <c r="DV125" s="886" t="s">
        <v>181</v>
      </c>
      <c r="DW125" s="886"/>
      <c r="DX125" s="886"/>
      <c r="DY125" s="886"/>
      <c r="DZ125" s="887"/>
    </row>
    <row r="126" spans="1:130" s="246" customFormat="1" ht="26.25" customHeight="1" thickBot="1" x14ac:dyDescent="0.2">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137</v>
      </c>
      <c r="AB126" s="820"/>
      <c r="AC126" s="820"/>
      <c r="AD126" s="820"/>
      <c r="AE126" s="821"/>
      <c r="AF126" s="822" t="s">
        <v>181</v>
      </c>
      <c r="AG126" s="820"/>
      <c r="AH126" s="820"/>
      <c r="AI126" s="820"/>
      <c r="AJ126" s="821"/>
      <c r="AK126" s="822" t="s">
        <v>181</v>
      </c>
      <c r="AL126" s="820"/>
      <c r="AM126" s="820"/>
      <c r="AN126" s="820"/>
      <c r="AO126" s="821"/>
      <c r="AP126" s="867" t="s">
        <v>137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474</v>
      </c>
      <c r="CQ126" s="790"/>
      <c r="CR126" s="790"/>
      <c r="CS126" s="790"/>
      <c r="CT126" s="790"/>
      <c r="CU126" s="790"/>
      <c r="CV126" s="790"/>
      <c r="CW126" s="790"/>
      <c r="CX126" s="790"/>
      <c r="CY126" s="790"/>
      <c r="CZ126" s="790"/>
      <c r="DA126" s="790"/>
      <c r="DB126" s="790"/>
      <c r="DC126" s="790"/>
      <c r="DD126" s="790"/>
      <c r="DE126" s="790"/>
      <c r="DF126" s="791"/>
      <c r="DG126" s="856">
        <v>670900</v>
      </c>
      <c r="DH126" s="857"/>
      <c r="DI126" s="857"/>
      <c r="DJ126" s="857"/>
      <c r="DK126" s="857"/>
      <c r="DL126" s="857" t="s">
        <v>181</v>
      </c>
      <c r="DM126" s="857"/>
      <c r="DN126" s="857"/>
      <c r="DO126" s="857"/>
      <c r="DP126" s="857"/>
      <c r="DQ126" s="857" t="s">
        <v>181</v>
      </c>
      <c r="DR126" s="857"/>
      <c r="DS126" s="857"/>
      <c r="DT126" s="857"/>
      <c r="DU126" s="857"/>
      <c r="DV126" s="834" t="s">
        <v>181</v>
      </c>
      <c r="DW126" s="834"/>
      <c r="DX126" s="834"/>
      <c r="DY126" s="834"/>
      <c r="DZ126" s="835"/>
    </row>
    <row r="127" spans="1:130" s="246" customFormat="1" ht="26.25" customHeight="1" x14ac:dyDescent="0.15">
      <c r="A127" s="862"/>
      <c r="B127" s="863"/>
      <c r="C127" s="881" t="s">
        <v>475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181</v>
      </c>
      <c r="AB127" s="820"/>
      <c r="AC127" s="820"/>
      <c r="AD127" s="820"/>
      <c r="AE127" s="821"/>
      <c r="AF127" s="822" t="s">
        <v>181</v>
      </c>
      <c r="AG127" s="820"/>
      <c r="AH127" s="820"/>
      <c r="AI127" s="820"/>
      <c r="AJ127" s="821"/>
      <c r="AK127" s="822" t="s">
        <v>181</v>
      </c>
      <c r="AL127" s="820"/>
      <c r="AM127" s="820"/>
      <c r="AN127" s="820"/>
      <c r="AO127" s="821"/>
      <c r="AP127" s="867" t="s">
        <v>137</v>
      </c>
      <c r="AQ127" s="868"/>
      <c r="AR127" s="868"/>
      <c r="AS127" s="868"/>
      <c r="AT127" s="869"/>
      <c r="AU127" s="282"/>
      <c r="AV127" s="282"/>
      <c r="AW127" s="282"/>
      <c r="AX127" s="884" t="s">
        <v>476</v>
      </c>
      <c r="AY127" s="852"/>
      <c r="AZ127" s="852"/>
      <c r="BA127" s="852"/>
      <c r="BB127" s="852"/>
      <c r="BC127" s="852"/>
      <c r="BD127" s="852"/>
      <c r="BE127" s="853"/>
      <c r="BF127" s="851" t="s">
        <v>477</v>
      </c>
      <c r="BG127" s="852"/>
      <c r="BH127" s="852"/>
      <c r="BI127" s="852"/>
      <c r="BJ127" s="852"/>
      <c r="BK127" s="852"/>
      <c r="BL127" s="853"/>
      <c r="BM127" s="851" t="s">
        <v>478</v>
      </c>
      <c r="BN127" s="852"/>
      <c r="BO127" s="852"/>
      <c r="BP127" s="852"/>
      <c r="BQ127" s="852"/>
      <c r="BR127" s="852"/>
      <c r="BS127" s="853"/>
      <c r="BT127" s="851" t="s">
        <v>479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480</v>
      </c>
      <c r="CQ127" s="790"/>
      <c r="CR127" s="790"/>
      <c r="CS127" s="790"/>
      <c r="CT127" s="790"/>
      <c r="CU127" s="790"/>
      <c r="CV127" s="790"/>
      <c r="CW127" s="790"/>
      <c r="CX127" s="790"/>
      <c r="CY127" s="790"/>
      <c r="CZ127" s="790"/>
      <c r="DA127" s="790"/>
      <c r="DB127" s="790"/>
      <c r="DC127" s="790"/>
      <c r="DD127" s="790"/>
      <c r="DE127" s="790"/>
      <c r="DF127" s="791"/>
      <c r="DG127" s="856" t="s">
        <v>137</v>
      </c>
      <c r="DH127" s="857"/>
      <c r="DI127" s="857"/>
      <c r="DJ127" s="857"/>
      <c r="DK127" s="857"/>
      <c r="DL127" s="857" t="s">
        <v>181</v>
      </c>
      <c r="DM127" s="857"/>
      <c r="DN127" s="857"/>
      <c r="DO127" s="857"/>
      <c r="DP127" s="857"/>
      <c r="DQ127" s="857" t="s">
        <v>181</v>
      </c>
      <c r="DR127" s="857"/>
      <c r="DS127" s="857"/>
      <c r="DT127" s="857"/>
      <c r="DU127" s="857"/>
      <c r="DV127" s="834" t="s">
        <v>137</v>
      </c>
      <c r="DW127" s="834"/>
      <c r="DX127" s="834"/>
      <c r="DY127" s="834"/>
      <c r="DZ127" s="835"/>
    </row>
    <row r="128" spans="1:130" s="246" customFormat="1" ht="26.25" customHeight="1" thickBot="1" x14ac:dyDescent="0.2">
      <c r="A128" s="836" t="s">
        <v>481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482</v>
      </c>
      <c r="X128" s="838"/>
      <c r="Y128" s="838"/>
      <c r="Z128" s="839"/>
      <c r="AA128" s="840">
        <v>69808</v>
      </c>
      <c r="AB128" s="841"/>
      <c r="AC128" s="841"/>
      <c r="AD128" s="841"/>
      <c r="AE128" s="842"/>
      <c r="AF128" s="843">
        <v>63805</v>
      </c>
      <c r="AG128" s="841"/>
      <c r="AH128" s="841"/>
      <c r="AI128" s="841"/>
      <c r="AJ128" s="842"/>
      <c r="AK128" s="843">
        <v>54295</v>
      </c>
      <c r="AL128" s="841"/>
      <c r="AM128" s="841"/>
      <c r="AN128" s="841"/>
      <c r="AO128" s="842"/>
      <c r="AP128" s="844"/>
      <c r="AQ128" s="845"/>
      <c r="AR128" s="845"/>
      <c r="AS128" s="845"/>
      <c r="AT128" s="846"/>
      <c r="AU128" s="282"/>
      <c r="AV128" s="282"/>
      <c r="AW128" s="282"/>
      <c r="AX128" s="847" t="s">
        <v>483</v>
      </c>
      <c r="AY128" s="848"/>
      <c r="AZ128" s="848"/>
      <c r="BA128" s="848"/>
      <c r="BB128" s="848"/>
      <c r="BC128" s="848"/>
      <c r="BD128" s="848"/>
      <c r="BE128" s="849"/>
      <c r="BF128" s="826" t="s">
        <v>181</v>
      </c>
      <c r="BG128" s="827"/>
      <c r="BH128" s="827"/>
      <c r="BI128" s="827"/>
      <c r="BJ128" s="827"/>
      <c r="BK128" s="827"/>
      <c r="BL128" s="850"/>
      <c r="BM128" s="826">
        <v>12.1</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484</v>
      </c>
      <c r="CQ128" s="768"/>
      <c r="CR128" s="768"/>
      <c r="CS128" s="768"/>
      <c r="CT128" s="768"/>
      <c r="CU128" s="768"/>
      <c r="CV128" s="768"/>
      <c r="CW128" s="768"/>
      <c r="CX128" s="768"/>
      <c r="CY128" s="768"/>
      <c r="CZ128" s="768"/>
      <c r="DA128" s="768"/>
      <c r="DB128" s="768"/>
      <c r="DC128" s="768"/>
      <c r="DD128" s="768"/>
      <c r="DE128" s="768"/>
      <c r="DF128" s="769"/>
      <c r="DG128" s="830">
        <v>10012</v>
      </c>
      <c r="DH128" s="831"/>
      <c r="DI128" s="831"/>
      <c r="DJ128" s="831"/>
      <c r="DK128" s="831"/>
      <c r="DL128" s="831">
        <v>8815</v>
      </c>
      <c r="DM128" s="831"/>
      <c r="DN128" s="831"/>
      <c r="DO128" s="831"/>
      <c r="DP128" s="831"/>
      <c r="DQ128" s="831">
        <v>7514</v>
      </c>
      <c r="DR128" s="831"/>
      <c r="DS128" s="831"/>
      <c r="DT128" s="831"/>
      <c r="DU128" s="831"/>
      <c r="DV128" s="832">
        <v>0</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485</v>
      </c>
      <c r="X129" s="817"/>
      <c r="Y129" s="817"/>
      <c r="Z129" s="818"/>
      <c r="AA129" s="819">
        <v>24734684</v>
      </c>
      <c r="AB129" s="820"/>
      <c r="AC129" s="820"/>
      <c r="AD129" s="820"/>
      <c r="AE129" s="821"/>
      <c r="AF129" s="822">
        <v>24674256</v>
      </c>
      <c r="AG129" s="820"/>
      <c r="AH129" s="820"/>
      <c r="AI129" s="820"/>
      <c r="AJ129" s="821"/>
      <c r="AK129" s="822">
        <v>24727911</v>
      </c>
      <c r="AL129" s="820"/>
      <c r="AM129" s="820"/>
      <c r="AN129" s="820"/>
      <c r="AO129" s="821"/>
      <c r="AP129" s="823"/>
      <c r="AQ129" s="824"/>
      <c r="AR129" s="824"/>
      <c r="AS129" s="824"/>
      <c r="AT129" s="825"/>
      <c r="AU129" s="284"/>
      <c r="AV129" s="284"/>
      <c r="AW129" s="284"/>
      <c r="AX129" s="789" t="s">
        <v>486</v>
      </c>
      <c r="AY129" s="790"/>
      <c r="AZ129" s="790"/>
      <c r="BA129" s="790"/>
      <c r="BB129" s="790"/>
      <c r="BC129" s="790"/>
      <c r="BD129" s="790"/>
      <c r="BE129" s="791"/>
      <c r="BF129" s="809" t="s">
        <v>181</v>
      </c>
      <c r="BG129" s="810"/>
      <c r="BH129" s="810"/>
      <c r="BI129" s="810"/>
      <c r="BJ129" s="810"/>
      <c r="BK129" s="810"/>
      <c r="BL129" s="811"/>
      <c r="BM129" s="809">
        <v>17.100000000000001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5535556</v>
      </c>
      <c r="AB130" s="820"/>
      <c r="AC130" s="820"/>
      <c r="AD130" s="820"/>
      <c r="AE130" s="821"/>
      <c r="AF130" s="822">
        <v>5517781</v>
      </c>
      <c r="AG130" s="820"/>
      <c r="AH130" s="820"/>
      <c r="AI130" s="820"/>
      <c r="AJ130" s="821"/>
      <c r="AK130" s="822">
        <v>5499783</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9.8000000000000007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19199128</v>
      </c>
      <c r="AB131" s="803"/>
      <c r="AC131" s="803"/>
      <c r="AD131" s="803"/>
      <c r="AE131" s="804"/>
      <c r="AF131" s="805">
        <v>19156475</v>
      </c>
      <c r="AG131" s="803"/>
      <c r="AH131" s="803"/>
      <c r="AI131" s="803"/>
      <c r="AJ131" s="804"/>
      <c r="AK131" s="805">
        <v>19228128</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v>90.2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10.718538880000001</v>
      </c>
      <c r="AB132" s="783"/>
      <c r="AC132" s="783"/>
      <c r="AD132" s="783"/>
      <c r="AE132" s="784"/>
      <c r="AF132" s="785">
        <v>9.4966688809999997</v>
      </c>
      <c r="AG132" s="783"/>
      <c r="AH132" s="783"/>
      <c r="AI132" s="783"/>
      <c r="AJ132" s="784"/>
      <c r="AK132" s="785">
        <v>9.4496458519999997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10.7</v>
      </c>
      <c r="AB133" s="762"/>
      <c r="AC133" s="762"/>
      <c r="AD133" s="762"/>
      <c r="AE133" s="763"/>
      <c r="AF133" s="761">
        <v>10.3</v>
      </c>
      <c r="AG133" s="762"/>
      <c r="AH133" s="762"/>
      <c r="AI133" s="762"/>
      <c r="AJ133" s="763"/>
      <c r="AK133" s="761">
        <v>9.8000000000000007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46B6aqvYyy7CHZ3OSa30b7yZhXzZyXzCAguK3Ou11dW422klA0/DMeWfO68birIfH4RQ8l6L0ZsOzFvaZEZjrQ==" saltValue="F8BMeOt52XMyQqxGQ87u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J+xzdzJY6m/h5rblf7To17mGlh4i9kMI8IiCAA1l0NXEDT1lXjrCu9WMjP93xfLXPvMUIEgvQY+ftMtgAbWzQ==" saltValue="fDpMBqFgMrGhBYNXfmtl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8h+LpvXdnbrSLib2E/7ixQeecqPeKnvCPozkHjHpRtgh9GKoWMulIeRrvNIWclRm4WFz+vU0r25h9vXfFWmvQ==" saltValue="9E/YMD84VfhzEC7xM/vJ1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503</v>
      </c>
      <c r="AL9" s="1189"/>
      <c r="AM9" s="1189"/>
      <c r="AN9" s="1190"/>
      <c r="AO9" s="312">
        <v>4941594</v>
      </c>
      <c r="AP9" s="312">
        <v>53087</v>
      </c>
      <c r="AQ9" s="313">
        <v>57145</v>
      </c>
      <c r="AR9" s="314">
        <v>-7.1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504</v>
      </c>
      <c r="AL10" s="1189"/>
      <c r="AM10" s="1189"/>
      <c r="AN10" s="1190"/>
      <c r="AO10" s="315">
        <v>396770</v>
      </c>
      <c r="AP10" s="315">
        <v>4262</v>
      </c>
      <c r="AQ10" s="316">
        <v>3801</v>
      </c>
      <c r="AR10" s="317">
        <v>12.1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505</v>
      </c>
      <c r="AL11" s="1189"/>
      <c r="AM11" s="1189"/>
      <c r="AN11" s="1190"/>
      <c r="AO11" s="315">
        <v>18031</v>
      </c>
      <c r="AP11" s="315">
        <v>194</v>
      </c>
      <c r="AQ11" s="316">
        <v>6723</v>
      </c>
      <c r="AR11" s="317">
        <v>-97.1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506</v>
      </c>
      <c r="AL12" s="1189"/>
      <c r="AM12" s="1189"/>
      <c r="AN12" s="1190"/>
      <c r="AO12" s="315" t="s">
        <v>507</v>
      </c>
      <c r="AP12" s="315" t="s">
        <v>507</v>
      </c>
      <c r="AQ12" s="316">
        <v>959</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508</v>
      </c>
      <c r="AL13" s="1189"/>
      <c r="AM13" s="1189"/>
      <c r="AN13" s="1190"/>
      <c r="AO13" s="315" t="s">
        <v>507</v>
      </c>
      <c r="AP13" s="315" t="s">
        <v>507</v>
      </c>
      <c r="AQ13" s="316">
        <v>1</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509</v>
      </c>
      <c r="AL14" s="1189"/>
      <c r="AM14" s="1189"/>
      <c r="AN14" s="1190"/>
      <c r="AO14" s="315" t="s">
        <v>507</v>
      </c>
      <c r="AP14" s="315" t="s">
        <v>507</v>
      </c>
      <c r="AQ14" s="316">
        <v>2728</v>
      </c>
      <c r="AR14" s="317" t="s">
        <v>507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510</v>
      </c>
      <c r="AL15" s="1189"/>
      <c r="AM15" s="1189"/>
      <c r="AN15" s="1190"/>
      <c r="AO15" s="315">
        <v>153297</v>
      </c>
      <c r="AP15" s="315">
        <v>1647</v>
      </c>
      <c r="AQ15" s="316">
        <v>1349</v>
      </c>
      <c r="AR15" s="317">
        <v>22.1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511</v>
      </c>
      <c r="AL16" s="1192"/>
      <c r="AM16" s="1192"/>
      <c r="AN16" s="1193"/>
      <c r="AO16" s="315">
        <v>-517803</v>
      </c>
      <c r="AP16" s="315">
        <v>-5563</v>
      </c>
      <c r="AQ16" s="316">
        <v>-4270</v>
      </c>
      <c r="AR16" s="317">
        <v>30.3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4991889</v>
      </c>
      <c r="AP17" s="315">
        <v>53628</v>
      </c>
      <c r="AQ17" s="316">
        <v>68438</v>
      </c>
      <c r="AR17" s="317">
        <v>-21.6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516</v>
      </c>
      <c r="AL21" s="1186"/>
      <c r="AM21" s="1186"/>
      <c r="AN21" s="1187"/>
      <c r="AO21" s="327">
        <v>6.77</v>
      </c>
      <c r="AP21" s="328">
        <v>6.23</v>
      </c>
      <c r="AQ21" s="329">
        <v>0.54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517</v>
      </c>
      <c r="AL22" s="1186"/>
      <c r="AM22" s="1186"/>
      <c r="AN22" s="1187"/>
      <c r="AO22" s="332">
        <v>95.6</v>
      </c>
      <c r="AP22" s="333">
        <v>98.5</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521</v>
      </c>
      <c r="AL32" s="1177"/>
      <c r="AM32" s="1177"/>
      <c r="AN32" s="1178"/>
      <c r="AO32" s="342">
        <v>5322995</v>
      </c>
      <c r="AP32" s="342">
        <v>57185</v>
      </c>
      <c r="AQ32" s="343">
        <v>33979</v>
      </c>
      <c r="AR32" s="344">
        <v>68.3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522</v>
      </c>
      <c r="AL33" s="1177"/>
      <c r="AM33" s="1177"/>
      <c r="AN33" s="1178"/>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523</v>
      </c>
      <c r="AL34" s="1177"/>
      <c r="AM34" s="1177"/>
      <c r="AN34" s="1178"/>
      <c r="AO34" s="342" t="s">
        <v>507</v>
      </c>
      <c r="AP34" s="342" t="s">
        <v>507</v>
      </c>
      <c r="AQ34" s="343">
        <v>15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524</v>
      </c>
      <c r="AL35" s="1177"/>
      <c r="AM35" s="1177"/>
      <c r="AN35" s="1178"/>
      <c r="AO35" s="342">
        <v>1953077</v>
      </c>
      <c r="AP35" s="342">
        <v>20982</v>
      </c>
      <c r="AQ35" s="343">
        <v>9031</v>
      </c>
      <c r="AR35" s="344">
        <v>132.30000000000001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525</v>
      </c>
      <c r="AL36" s="1177"/>
      <c r="AM36" s="1177"/>
      <c r="AN36" s="1178"/>
      <c r="AO36" s="342" t="s">
        <v>507</v>
      </c>
      <c r="AP36" s="342" t="s">
        <v>507</v>
      </c>
      <c r="AQ36" s="343">
        <v>1893</v>
      </c>
      <c r="AR36" s="344" t="s">
        <v>507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526</v>
      </c>
      <c r="AL37" s="1177"/>
      <c r="AM37" s="1177"/>
      <c r="AN37" s="1178"/>
      <c r="AO37" s="342">
        <v>94996</v>
      </c>
      <c r="AP37" s="342">
        <v>1021</v>
      </c>
      <c r="AQ37" s="343">
        <v>1352</v>
      </c>
      <c r="AR37" s="344">
        <v>-24.5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527</v>
      </c>
      <c r="AL38" s="1180"/>
      <c r="AM38" s="1180"/>
      <c r="AN38" s="1181"/>
      <c r="AO38" s="345" t="s">
        <v>507</v>
      </c>
      <c r="AP38" s="345" t="s">
        <v>507</v>
      </c>
      <c r="AQ38" s="346">
        <v>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528</v>
      </c>
      <c r="AL39" s="1180"/>
      <c r="AM39" s="1180"/>
      <c r="AN39" s="1181"/>
      <c r="AO39" s="342">
        <v>-54295</v>
      </c>
      <c r="AP39" s="342">
        <v>-583</v>
      </c>
      <c r="AQ39" s="343">
        <v>-6634</v>
      </c>
      <c r="AR39" s="344">
        <v>-91.2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529</v>
      </c>
      <c r="AL40" s="1177"/>
      <c r="AM40" s="1177"/>
      <c r="AN40" s="1178"/>
      <c r="AO40" s="342">
        <v>-5499783</v>
      </c>
      <c r="AP40" s="342">
        <v>-59084</v>
      </c>
      <c r="AQ40" s="343">
        <v>-28305</v>
      </c>
      <c r="AR40" s="344">
        <v>108.7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1816990</v>
      </c>
      <c r="AP41" s="342">
        <v>19520</v>
      </c>
      <c r="AQ41" s="343">
        <v>11332</v>
      </c>
      <c r="AR41" s="344">
        <v>72.3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498</v>
      </c>
      <c r="AN49" s="1171" t="s">
        <v>533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8622027</v>
      </c>
      <c r="AN51" s="364">
        <v>91045</v>
      </c>
      <c r="AO51" s="365">
        <v>-3.5</v>
      </c>
      <c r="AP51" s="366">
        <v>57944</v>
      </c>
      <c r="AQ51" s="367">
        <v>3</v>
      </c>
      <c r="AR51" s="368">
        <v>-6.5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4356617</v>
      </c>
      <c r="AN52" s="372">
        <v>46004</v>
      </c>
      <c r="AO52" s="373">
        <v>14.8</v>
      </c>
      <c r="AP52" s="374">
        <v>29326</v>
      </c>
      <c r="AQ52" s="375">
        <v>8.8000000000000007</v>
      </c>
      <c r="AR52" s="376">
        <v>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6443061</v>
      </c>
      <c r="AN53" s="364">
        <v>68324</v>
      </c>
      <c r="AO53" s="365">
        <v>-25</v>
      </c>
      <c r="AP53" s="366">
        <v>54227</v>
      </c>
      <c r="AQ53" s="367">
        <v>-6.4</v>
      </c>
      <c r="AR53" s="368">
        <v>-18.600000000000001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5029486</v>
      </c>
      <c r="AN54" s="372">
        <v>53334</v>
      </c>
      <c r="AO54" s="373">
        <v>15.9</v>
      </c>
      <c r="AP54" s="374">
        <v>29694</v>
      </c>
      <c r="AQ54" s="375">
        <v>1.3</v>
      </c>
      <c r="AR54" s="376">
        <v>14.6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8549061</v>
      </c>
      <c r="AN55" s="364">
        <v>91011</v>
      </c>
      <c r="AO55" s="365">
        <v>33.200000000000003</v>
      </c>
      <c r="AP55" s="366">
        <v>44504</v>
      </c>
      <c r="AQ55" s="367">
        <v>-17.899999999999999</v>
      </c>
      <c r="AR55" s="368">
        <v>51.1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7236603</v>
      </c>
      <c r="AN56" s="372">
        <v>77039</v>
      </c>
      <c r="AO56" s="373">
        <v>44.4</v>
      </c>
      <c r="AP56" s="374">
        <v>25876</v>
      </c>
      <c r="AQ56" s="375">
        <v>-12.9</v>
      </c>
      <c r="AR56" s="376">
        <v>57.3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5027064</v>
      </c>
      <c r="AN57" s="364">
        <v>53724</v>
      </c>
      <c r="AO57" s="365">
        <v>-41</v>
      </c>
      <c r="AP57" s="366">
        <v>47820</v>
      </c>
      <c r="AQ57" s="367">
        <v>7.5</v>
      </c>
      <c r="AR57" s="368">
        <v>-48.5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2604026</v>
      </c>
      <c r="AN58" s="372">
        <v>27829</v>
      </c>
      <c r="AO58" s="373">
        <v>-63.9</v>
      </c>
      <c r="AP58" s="374">
        <v>25855</v>
      </c>
      <c r="AQ58" s="375">
        <v>-0.1</v>
      </c>
      <c r="AR58" s="376">
        <v>-63.8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6003721</v>
      </c>
      <c r="AN59" s="364">
        <v>64498</v>
      </c>
      <c r="AO59" s="365">
        <v>20.100000000000001</v>
      </c>
      <c r="AP59" s="366">
        <v>41934</v>
      </c>
      <c r="AQ59" s="367">
        <v>-12.3</v>
      </c>
      <c r="AR59" s="368">
        <v>32.4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3892155</v>
      </c>
      <c r="AN60" s="372">
        <v>41813</v>
      </c>
      <c r="AO60" s="373">
        <v>50.2</v>
      </c>
      <c r="AP60" s="374">
        <v>23352</v>
      </c>
      <c r="AQ60" s="375">
        <v>-9.6999999999999993</v>
      </c>
      <c r="AR60" s="376">
        <v>59.9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6928987</v>
      </c>
      <c r="AN61" s="379">
        <v>73720</v>
      </c>
      <c r="AO61" s="380">
        <v>-3.2</v>
      </c>
      <c r="AP61" s="381">
        <v>49286</v>
      </c>
      <c r="AQ61" s="382">
        <v>-5.2</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4623777</v>
      </c>
      <c r="AN62" s="372">
        <v>49204</v>
      </c>
      <c r="AO62" s="373">
        <v>12.3</v>
      </c>
      <c r="AP62" s="374">
        <v>26821</v>
      </c>
      <c r="AQ62" s="375">
        <v>-2.5</v>
      </c>
      <c r="AR62" s="376">
        <v>14.8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ZhdZbW+jvUtLYQSrmoiUsIiCWGuRMkw4zfeHwHg0qJyIimYjEgXPLN5Zr/yk2g0FMMXPXJ6cp7VnTxFKTSvvw==" saltValue="kCCtLWBdiVTwuA5WH9rd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AeNFOcBF6ufFFUxeKCAABM7YgI+S5m9IqJFhGvXNHVJkhDfKUfUZaJOvz426/BcBM2WXg49wml6XKmc3JfwQA==" saltValue="oVhmLJe4fAUOcH1nGzl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Me86jPpdMn5LXo42RUDv/WmSQO6k+E12oGesq4Jrk9ZGZuPg+NqVCFiLYZ3vnplOKAoj+ttuJDu20hzx8lOA==" saltValue="nfix+4shwe0dVojH4sN1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15.93</v>
      </c>
      <c r="G47" s="12">
        <v>16.399999999999999</v>
      </c>
      <c r="H47" s="12">
        <v>15.63</v>
      </c>
      <c r="I47" s="12">
        <v>13.49</v>
      </c>
      <c r="J47" s="13">
        <v>15.94</v>
      </c>
    </row>
    <row r="48" spans="2:10" ht="57.75" customHeight="1" x14ac:dyDescent="0.15">
      <c r="B48" s="14"/>
      <c r="C48" s="1196" t="s">
        <v>4</v>
      </c>
      <c r="D48" s="1196"/>
      <c r="E48" s="1197"/>
      <c r="F48" s="15">
        <v>3.36</v>
      </c>
      <c r="G48" s="16">
        <v>4.41</v>
      </c>
      <c r="H48" s="16">
        <v>3.97</v>
      </c>
      <c r="I48" s="16">
        <v>6.65</v>
      </c>
      <c r="J48" s="17">
        <v>3.81</v>
      </c>
    </row>
    <row r="49" spans="2:10" ht="57.75" customHeight="1" thickBot="1" x14ac:dyDescent="0.2">
      <c r="B49" s="18"/>
      <c r="C49" s="1198" t="s">
        <v>5</v>
      </c>
      <c r="D49" s="1198"/>
      <c r="E49" s="1199"/>
      <c r="F49" s="19">
        <v>1.66</v>
      </c>
      <c r="G49" s="20">
        <v>3.33</v>
      </c>
      <c r="H49" s="20">
        <v>1.33</v>
      </c>
      <c r="I49" s="20">
        <v>3.51</v>
      </c>
      <c r="J49" s="21">
        <v>0.86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a2lhEkyfjFlHqe0/dPZAUTKD4MTSC0D6gjX91WUNvze11M/yDv1F8N17DLTebklnyPRF+4ktcLXOVC1t6r9RA==" saltValue="w5xF8of0yc43rd7k0AX8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2020-03-09T05:03:48Z</cp:lastPrinted>
  <dcterms:created xsi:type="dcterms:W3CDTF">2020-02-10T03:39:48Z</dcterms:created>
  <dcterms:modified xsi:type="dcterms:W3CDTF">2020-09-01T02:09:08Z</dcterms:modified>
  <cp:category/>
</cp:coreProperties>
</file>