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個人用\高岡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5" i="12" l="1"/>
  <c r="AA74" i="12"/>
  <c r="AA73" i="12"/>
  <c r="AA72" i="12"/>
  <c r="AA71" i="12"/>
  <c r="AA36" i="12"/>
  <c r="AA35" i="12"/>
  <c r="AA34" i="12"/>
  <c r="AA33" i="12"/>
  <c r="AA32" i="12"/>
  <c r="AA31" i="12"/>
  <c r="AA30" i="12"/>
  <c r="AA29" i="12"/>
  <c r="AA28" i="12"/>
  <c r="BG34" i="10" l="1"/>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C37" i="10"/>
  <c r="BE36" i="10"/>
  <c r="C36" i="10"/>
  <c r="BE35" i="10"/>
  <c r="CO34" i="10"/>
  <c r="CO35" i="10" s="1"/>
  <c r="CO36" i="10" s="1"/>
  <c r="CO37" i="10" s="1"/>
  <c r="CO38" i="10" s="1"/>
  <c r="CO39" i="10" s="1"/>
  <c r="CO40" i="10" s="1"/>
  <c r="CO41" i="10" s="1"/>
  <c r="CO42" i="10" s="1"/>
  <c r="CO43" i="10" s="1"/>
  <c r="BW34" i="10"/>
  <c r="BW35" i="10" s="1"/>
  <c r="BW36" i="10" s="1"/>
  <c r="BW37" i="10" s="1"/>
  <c r="BW38" i="10" s="1"/>
  <c r="BW39" i="10" s="1"/>
  <c r="BW40" i="10" s="1"/>
  <c r="BW41"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AM37" i="10" s="1"/>
  <c r="BE34" i="10"/>
</calcChain>
</file>

<file path=xl/sharedStrings.xml><?xml version="1.0" encoding="utf-8"?>
<sst xmlns="http://schemas.openxmlformats.org/spreadsheetml/2006/main" count="1133" uniqueCount="629">
  <si>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</si>
  <si>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</si>
  <si>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</si>
  <si>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</si>
  <si>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</si>
  <si>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</si>
  <si>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</si>
  <si>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</si>
  <si>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</si>
  <si>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</si>
  <si>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</si>
  <si>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</si>
  <si>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</si>
  <si>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</si>
  <si>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</si>
  <si>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</si>
  <si>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</si>
  <si>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</si>
  <si>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</si>
  <si>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</si>
  <si>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</si>
  <si>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</si>
  <si>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</si>
  <si>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</si>
  <si>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</si>
  <si>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</si>
  <si>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</si>
  <si>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</si>
  <si>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</si>
  <si>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</si>
  <si>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</si>
  <si>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</si>
  <si>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</si>
  <si>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</si>
  <si>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</si>
  <si>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</si>
  <si>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</si>
  <si>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</si>
  <si>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</si>
  <si>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</si>
  <si>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</si>
  <si>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</si>
  <si>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</si>
  <si>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</si>
  <si>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</si>
  <si>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</si>
  <si>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</si>
  <si>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</si>
  <si>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</si>
  <si>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</si>
  <si>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</si>
  <si>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</si>
  <si>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</si>
  <si>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</si>
  <si>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</si>
  <si>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</si>
  <si>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</si>
  <si>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</si>
  <si>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</si>
  <si>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</si>
  <si>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</si>
  <si>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</si>
  <si>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</si>
  <si>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</si>
  <si>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</si>
  <si>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</si>
  <si>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</si>
  <si>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</si>
  <si>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</si>
  <si>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</si>
  <si>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</si>
  <si>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</si>
  <si>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</si>
  <si>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</si>
  <si>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</si>
  <si>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</si>
  <si>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</si>
  <si>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</si>
  <si>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</si>
  <si>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</si>
  <si>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</si>
  <si>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</si>
  <si>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</si>
  <si>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</si>
  <si>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</si>
  <si>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</si>
  <si>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</si>
  <si>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</si>
  <si>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</si>
  <si>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</si>
  <si>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</si>
  <si>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</si>
  <si>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</si>
  <si>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</si>
  <si>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</si>
  <si>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</si>
  <si>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</si>
  <si>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</si>
  <si>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</si>
  <si>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</si>
  <si>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</si>
  <si>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</si>
  <si>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</si>
  <si>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</si>
  <si>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</si>
  <si>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</si>
  <si>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</si>
  <si>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</si>
  <si>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</si>
  <si>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</si>
  <si>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</si>
  <si>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</si>
  <si>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</si>
  <si>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</si>
  <si>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</si>
  <si>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</si>
  <si>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</si>
  <si>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</si>
  <si>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</si>
  <si>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</si>
  <si>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</si>
  <si>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</si>
  <si>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</si>
  <si>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</si>
  <si>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</si>
  <si>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</si>
  <si>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</si>
  <si>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</si>
  <si>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</si>
  <si>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</si>
  <si>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</si>
  <si>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</si>
  <si>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</si>
  <si>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</si>
  <si>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</si>
  <si>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</si>
  <si>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</si>
  <si>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</si>
  <si>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</si>
  <si>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</si>
  <si>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</si>
  <si>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</si>
  <si>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</si>
  <si>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</si>
  <si>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</si>
  <si>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</si>
  <si>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</si>
  <si>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</si>
  <si>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</si>
  <si>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</si>
  <si>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</si>
  <si>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</si>
  <si>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</si>
  <si>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</si>
  <si>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</si>
  <si>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</si>
  <si>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</si>
  <si>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</si>
  <si>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</si>
  <si>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</si>
  <si>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</si>
  <si>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</si>
  <si>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</si>
  <si>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</si>
  <si>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</si>
  <si>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</si>
  <si>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</si>
  <si>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</si>
  <si>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</si>
  <si>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</si>
  <si>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</si>
  <si>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</si>
  <si>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</si>
  <si>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</si>
  <si>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</si>
  <si>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</si>
  <si>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</si>
  <si>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</si>
  <si>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</si>
  <si>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</si>
  <si>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</si>
  <si>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</si>
  <si>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</si>
  <si>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</si>
  <si>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</si>
  <si>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</si>
  <si>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</si>
  <si>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</si>
  <si>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</si>
  <si>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</si>
  <si>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</si>
  <si>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</si>
  <si>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</si>
  <si>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</si>
  <si>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</si>
  <si>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</si>
  <si>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</si>
  <si>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</si>
  <si>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</si>
  <si>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</si>
  <si>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</si>
  <si>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</si>
  <si>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</si>
  <si>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</si>
  <si>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</si>
  <si>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</si>
  <si>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</si>
  <si>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</si>
  <si>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</si>
  <si>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</si>
  <si>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</si>
  <si>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</si>
  <si>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</si>
  <si>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</si>
  <si>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</si>
  <si>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</si>
  <si>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富山県高岡市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</si>
  <si>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</si>
  <si>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</si>
  <si>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</si>
  <si>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</si>
  <si>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</si>
  <si>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</si>
  <si>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</si>
  <si>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</si>
  <si>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</si>
  <si>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</si>
  <si>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</si>
  <si>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</si>
  <si>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</si>
  <si>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</si>
  <si>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</si>
  <si>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</si>
  <si>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</si>
  <si>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</si>
  <si>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</si>
  <si>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</si>
  <si>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</si>
  <si>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</si>
  <si>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</si>
  <si>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</si>
  <si>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</si>
  <si>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</si>
  <si>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</si>
  <si>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</si>
  <si>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</si>
  <si>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</si>
  <si>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</si>
  <si>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</si>
  <si>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</si>
  <si>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</si>
  <si>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</si>
  <si>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</si>
  <si>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</si>
  <si>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</si>
  <si>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</si>
  <si>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</si>
  <si>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</si>
  <si>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</si>
  <si>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</si>
  <si>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</si>
  <si>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</si>
  <si>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</si>
  <si>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</si>
  <si>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</si>
  <si>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</si>
  <si>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</si>
  <si>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</si>
  <si>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t>
    <phoneticPr fontId="5"/>
  </si>
  <si>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</si>
  <si>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</si>
  <si>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</si>
  <si>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</si>
  <si>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</si>
  <si>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</si>
  <si>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</si>
  <si>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</si>
  <si>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</si>
  <si>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</si>
  <si>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</si>
  <si>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</si>
  <si>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</si>
  <si>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</si>
  <si>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</si>
  <si>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</si>
  <si>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</si>
  <si>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</si>
  <si>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</si>
  <si>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</si>
  <si>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</si>
  <si>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</si>
  <si>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</si>
  <si>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</si>
  <si>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</si>
  <si>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</si>
  <si>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</si>
  <si>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</si>
  <si>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</si>
  <si>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</si>
  <si>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</si>
  <si>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</si>
  <si>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</si>
  <si>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</si>
  <si>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</si>
  <si>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</si>
  <si>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</si>
  <si>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</si>
  <si>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</si>
  <si>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</si>
  <si>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</si>
  <si>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</si>
  <si>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</si>
  <si>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</si>
  <si>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</si>
  <si>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</si>
  <si>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</si>
  <si>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</si>
  <si>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</si>
  <si>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</si>
  <si>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</si>
  <si>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</si>
  <si>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</si>
  <si>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</si>
  <si>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</si>
  <si>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</si>
  <si>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</si>
  <si>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</si>
  <si>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</si>
  <si>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</si>
  <si>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</si>
  <si>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</si>
  <si>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</si>
  <si>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</si>
  <si>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</si>
  <si>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</si>
  <si>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</si>
  <si>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</si>
  <si>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</si>
  <si>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</si>
  <si>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</si>
  <si>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</si>
  <si>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</si>
  <si>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</si>
  <si>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</si>
  <si>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</si>
  <si>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</si>
  <si>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</si>
  <si>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</si>
  <si>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</si>
  <si>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</si>
  <si>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</si>
  <si>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</si>
  <si>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</si>
  <si>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</si>
  <si>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</si>
  <si>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</si>
  <si>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</si>
  <si>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</si>
  <si>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</si>
  <si>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</si>
  <si>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</si>
  <si>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</si>
  <si>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</si>
  <si>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</si>
  <si>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</si>
  <si>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</si>
  <si>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</si>
  <si>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</si>
  <si>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富山県高岡市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</si>
  <si>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</si>
  <si>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</si>
  <si>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</si>
  <si>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</si>
  <si>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</si>
  <si>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</si>
  <si>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</si>
  <si>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</si>
  <si>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</si>
  <si>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</si>
  <si>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</si>
  <si>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</si>
  <si>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</si>
  <si>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</si>
  <si>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</si>
  <si>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</si>
  <si>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</si>
  <si>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</si>
  <si>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</si>
  <si>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</si>
  <si>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荻布奨学金事業会計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</si>
  <si>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</si>
  <si>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</si>
  <si>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</si>
  <si>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</si>
  <si>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</si>
  <si>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</si>
  <si>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</si>
  <si>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</si>
  <si>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</si>
  <si>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</si>
  <si>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</si>
  <si>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</si>
  <si>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</si>
  <si>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</si>
  <si>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</si>
  <si>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後期高齢者医療事業会計</t>
    <phoneticPr fontId="5"/>
  </si>
  <si>
    <t>介護保険事業会計</t>
    <phoneticPr fontId="5"/>
  </si>
  <si>
    <t>高岡市民病院事業会計</t>
    <phoneticPr fontId="5"/>
  </si>
  <si>
    <t>法適用企業</t>
    <phoneticPr fontId="5"/>
  </si>
  <si>
    <t>水道事業会計</t>
    <phoneticPr fontId="5"/>
  </si>
  <si>
    <t>工業用水道事業会計</t>
    <phoneticPr fontId="5"/>
  </si>
  <si>
    <t>法適用企業</t>
    <phoneticPr fontId="5"/>
  </si>
  <si>
    <t>下水道事業会計</t>
    <phoneticPr fontId="5"/>
  </si>
  <si>
    <t>工業団地造成事業会計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</si>
  <si>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</si>
  <si>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</si>
  <si>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</si>
  <si>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</si>
  <si>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</si>
  <si>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</si>
  <si>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</si>
  <si>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</si>
  <si>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</si>
  <si>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</si>
  <si>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</si>
  <si>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</si>
  <si>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</si>
  <si>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</si>
  <si>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</si>
  <si>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</si>
  <si>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</si>
  <si>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</si>
  <si>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</si>
  <si>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</si>
  <si>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</si>
  <si>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</si>
  <si>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</si>
  <si>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</si>
  <si>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</si>
  <si>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</si>
  <si>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</si>
  <si>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</si>
  <si>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</si>
  <si>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</si>
  <si>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</si>
  <si>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</si>
  <si>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</si>
  <si>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</si>
  <si>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</si>
  <si>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</si>
  <si>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</si>
  <si>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</si>
  <si>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</si>
  <si>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</si>
  <si>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</si>
  <si>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</si>
  <si>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</si>
  <si>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</si>
  <si>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</si>
  <si>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</si>
  <si>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</si>
  <si>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</si>
  <si>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</si>
  <si>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</si>
  <si>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</si>
  <si>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</si>
  <si>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</si>
  <si>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</si>
  <si>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</si>
  <si>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</si>
  <si>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</si>
  <si>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</si>
  <si>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</si>
  <si>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</si>
  <si>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</si>
  <si>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</si>
  <si>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</si>
  <si>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高岡市民病院事業会計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</si>
  <si>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</si>
  <si>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駐車場事業会計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</si>
  <si>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</si>
  <si>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</si>
  <si>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</si>
  <si>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</si>
  <si>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</si>
  <si>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</si>
  <si>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</si>
  <si>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</si>
  <si>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</si>
  <si>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</si>
  <si>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</si>
  <si>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</si>
  <si>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</si>
  <si>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</si>
  <si>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</si>
  <si>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</si>
  <si>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</si>
  <si>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</si>
  <si>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</si>
  <si>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</si>
  <si>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</si>
  <si>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</si>
  <si>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</si>
  <si>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</si>
  <si>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</si>
  <si>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</si>
  <si>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</si>
  <si>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</si>
  <si>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</si>
  <si>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</si>
  <si>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</si>
  <si>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</si>
  <si>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</si>
  <si>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</si>
  <si>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</si>
  <si>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</si>
  <si>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</si>
  <si>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</si>
  <si>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</si>
  <si>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</si>
  <si>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</si>
  <si>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</si>
  <si>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</si>
  <si>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</si>
  <si>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</si>
  <si>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</si>
  <si>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</si>
  <si>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</si>
  <si>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</si>
  <si>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</si>
  <si>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</si>
  <si>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</si>
  <si>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</si>
  <si>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</si>
  <si>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</si>
  <si>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</si>
  <si>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</si>
  <si>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</si>
  <si>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</si>
  <si>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</si>
  <si>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</si>
  <si>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</si>
  <si>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</si>
  <si>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</si>
  <si>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</si>
  <si>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</si>
  <si>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</si>
  <si>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</si>
  <si>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</si>
  <si>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</si>
  <si>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</si>
  <si>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</si>
  <si>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</si>
  <si>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</si>
  <si>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</si>
  <si>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</si>
  <si>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</si>
  <si>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</si>
  <si>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</si>
  <si>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</si>
  <si>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</si>
  <si>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</si>
  <si>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</si>
  <si>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</si>
  <si>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</si>
  <si>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</si>
  <si>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1.20</t>
  </si>
  <si>
    <t>▲ 4.02</t>
  </si>
  <si>
    <t>▲ 3.81</t>
  </si>
  <si>
    <t>水道事業会計</t>
  </si>
  <si>
    <t>一般会計</t>
  </si>
  <si>
    <t>高岡市民病院事業会計</t>
  </si>
  <si>
    <t>下水道事業会計</t>
  </si>
  <si>
    <t>工業用水道事業会計</t>
  </si>
  <si>
    <t>国民健康保険事業会計</t>
  </si>
  <si>
    <t>介護保険事業会計</t>
  </si>
  <si>
    <t>後期高齢者医療事業会計</t>
  </si>
  <si>
    <t>その他会計（赤字）</t>
  </si>
  <si>
    <t>その他会計（黒字）</t>
  </si>
  <si>
    <t>H25末</t>
    <phoneticPr fontId="5"/>
  </si>
  <si>
    <t>H26末</t>
    <phoneticPr fontId="5"/>
  </si>
  <si>
    <t>H27末</t>
    <phoneticPr fontId="5"/>
  </si>
  <si>
    <t>H28末</t>
    <phoneticPr fontId="5"/>
  </si>
  <si>
    <t>H29末</t>
    <phoneticPr fontId="5"/>
  </si>
  <si>
    <t>-</t>
    <phoneticPr fontId="2"/>
  </si>
  <si>
    <t>基金繰入1167百万円</t>
    <rPh sb="0" eb="2">
      <t>キキン</t>
    </rPh>
    <rPh sb="2" eb="4">
      <t>クリイレ</t>
    </rPh>
    <rPh sb="8" eb="9">
      <t>ヒャク</t>
    </rPh>
    <rPh sb="9" eb="11">
      <t>マンエン</t>
    </rPh>
    <phoneticPr fontId="2"/>
  </si>
  <si>
    <t>基金繰入1百万円</t>
    <rPh sb="0" eb="2">
      <t>キキン</t>
    </rPh>
    <rPh sb="2" eb="4">
      <t>クリイレ</t>
    </rPh>
    <rPh sb="5" eb="6">
      <t>ヒャク</t>
    </rPh>
    <rPh sb="6" eb="8">
      <t>マンエン</t>
    </rPh>
    <phoneticPr fontId="2"/>
  </si>
  <si>
    <t>砺波地方衛生施設組合</t>
    <rPh sb="0" eb="2">
      <t>トナミ</t>
    </rPh>
    <rPh sb="2" eb="4">
      <t>チホウ</t>
    </rPh>
    <rPh sb="4" eb="6">
      <t>エイセイ</t>
    </rPh>
    <rPh sb="6" eb="8">
      <t>シセツ</t>
    </rPh>
    <rPh sb="8" eb="10">
      <t>クミアイ</t>
    </rPh>
    <phoneticPr fontId="2"/>
  </si>
  <si>
    <t>庄川水害予防組合</t>
    <rPh sb="0" eb="2">
      <t>ショウガワ</t>
    </rPh>
    <rPh sb="2" eb="4">
      <t>スイガイ</t>
    </rPh>
    <rPh sb="4" eb="6">
      <t>ヨボウ</t>
    </rPh>
    <rPh sb="6" eb="8">
      <t>クミアイ</t>
    </rPh>
    <phoneticPr fontId="2"/>
  </si>
  <si>
    <t>小矢部川中流水害予防組合</t>
    <rPh sb="0" eb="3">
      <t>オヤベ</t>
    </rPh>
    <rPh sb="3" eb="4">
      <t>ガワ</t>
    </rPh>
    <rPh sb="4" eb="6">
      <t>チュウリュウ</t>
    </rPh>
    <rPh sb="6" eb="8">
      <t>スイガイ</t>
    </rPh>
    <rPh sb="8" eb="10">
      <t>ヨボウ</t>
    </rPh>
    <rPh sb="10" eb="12">
      <t>クミアイ</t>
    </rPh>
    <phoneticPr fontId="2"/>
  </si>
  <si>
    <t>富山県市町村総合事務組合</t>
    <rPh sb="0" eb="3">
      <t>トヤマケン</t>
    </rPh>
    <rPh sb="3" eb="6">
      <t>シチョウソン</t>
    </rPh>
    <rPh sb="6" eb="8">
      <t>ソウゴウ</t>
    </rPh>
    <rPh sb="8" eb="10">
      <t>ジム</t>
    </rPh>
    <rPh sb="10" eb="12">
      <t>クミアイ</t>
    </rPh>
    <phoneticPr fontId="2"/>
  </si>
  <si>
    <t>基金繰入金2百万円</t>
    <rPh sb="0" eb="2">
      <t>キキン</t>
    </rPh>
    <rPh sb="2" eb="4">
      <t>クリイレ</t>
    </rPh>
    <rPh sb="4" eb="5">
      <t>キン</t>
    </rPh>
    <rPh sb="6" eb="9">
      <t>ヒャクマンエン</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</si>
  <si>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</si>
  <si>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</si>
  <si>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</si>
  <si>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</si>
  <si>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高岡土地開発公社</t>
    <rPh sb="0" eb="2">
      <t>タカオカ</t>
    </rPh>
    <rPh sb="2" eb="4">
      <t>トチ</t>
    </rPh>
    <rPh sb="4" eb="6">
      <t>カイハツ</t>
    </rPh>
    <rPh sb="6" eb="8">
      <t>コウシャ</t>
    </rPh>
    <phoneticPr fontId="2"/>
  </si>
  <si>
    <t>（公財）高岡市民文化振興事業団</t>
    <rPh sb="1" eb="2">
      <t>コウ</t>
    </rPh>
    <rPh sb="2" eb="3">
      <t>ザイ</t>
    </rPh>
    <rPh sb="4" eb="8">
      <t>タカオカシミン</t>
    </rPh>
    <rPh sb="8" eb="10">
      <t>ブンカ</t>
    </rPh>
    <rPh sb="10" eb="12">
      <t>シンコウ</t>
    </rPh>
    <rPh sb="12" eb="15">
      <t>ジギョウダン</t>
    </rPh>
    <phoneticPr fontId="2"/>
  </si>
  <si>
    <t>（一財）とやま・ふくおか家族旅行村公社</t>
    <rPh sb="1" eb="2">
      <t>イチ</t>
    </rPh>
    <rPh sb="2" eb="3">
      <t>ザイ</t>
    </rPh>
    <rPh sb="12" eb="14">
      <t>カゾク</t>
    </rPh>
    <rPh sb="14" eb="16">
      <t>リョコウ</t>
    </rPh>
    <rPh sb="16" eb="17">
      <t>ムラ</t>
    </rPh>
    <rPh sb="17" eb="19">
      <t>コウシャ</t>
    </rPh>
    <phoneticPr fontId="2"/>
  </si>
  <si>
    <t>（公財）高岡市勤労者福祉サービスセンター</t>
    <rPh sb="1" eb="2">
      <t>コウ</t>
    </rPh>
    <rPh sb="2" eb="3">
      <t>ザイ</t>
    </rPh>
    <rPh sb="4" eb="7">
      <t>タカオカシ</t>
    </rPh>
    <rPh sb="7" eb="10">
      <t>キンロウシャ</t>
    </rPh>
    <rPh sb="10" eb="12">
      <t>フクシ</t>
    </rPh>
    <phoneticPr fontId="2"/>
  </si>
  <si>
    <t>（一財）高岡市自然休養村公社</t>
    <rPh sb="1" eb="2">
      <t>イチ</t>
    </rPh>
    <rPh sb="2" eb="3">
      <t>ザイ</t>
    </rPh>
    <rPh sb="4" eb="7">
      <t>タカオカシ</t>
    </rPh>
    <rPh sb="7" eb="9">
      <t>シゼン</t>
    </rPh>
    <rPh sb="9" eb="11">
      <t>キュウヨウ</t>
    </rPh>
    <rPh sb="11" eb="12">
      <t>ムラ</t>
    </rPh>
    <rPh sb="12" eb="14">
      <t>コウシャ</t>
    </rPh>
    <phoneticPr fontId="2"/>
  </si>
  <si>
    <t>（株）ウェルカム福岡</t>
    <rPh sb="1" eb="2">
      <t>カブ</t>
    </rPh>
    <rPh sb="8" eb="10">
      <t>フクオカ</t>
    </rPh>
    <phoneticPr fontId="2"/>
  </si>
  <si>
    <t>（公財）高岡市体育協会</t>
    <rPh sb="1" eb="2">
      <t>コウ</t>
    </rPh>
    <rPh sb="2" eb="3">
      <t>ザイ</t>
    </rPh>
    <rPh sb="4" eb="7">
      <t>タカオカシ</t>
    </rPh>
    <rPh sb="7" eb="9">
      <t>タイイク</t>
    </rPh>
    <rPh sb="9" eb="11">
      <t>キョウカイ</t>
    </rPh>
    <phoneticPr fontId="2"/>
  </si>
  <si>
    <t>万葉線（株）</t>
    <rPh sb="0" eb="2">
      <t>マンヨウ</t>
    </rPh>
    <rPh sb="2" eb="3">
      <t>セン</t>
    </rPh>
    <rPh sb="4" eb="5">
      <t>カブ</t>
    </rPh>
    <phoneticPr fontId="2"/>
  </si>
  <si>
    <t>（公財）高岡地域地場産業センター</t>
    <rPh sb="1" eb="2">
      <t>コウ</t>
    </rPh>
    <rPh sb="2" eb="3">
      <t>ザイ</t>
    </rPh>
    <rPh sb="4" eb="6">
      <t>タカオカ</t>
    </rPh>
    <rPh sb="6" eb="8">
      <t>チイキ</t>
    </rPh>
    <rPh sb="8" eb="10">
      <t>ジバ</t>
    </rPh>
    <rPh sb="10" eb="12">
      <t>サンギョウ</t>
    </rPh>
    <phoneticPr fontId="2"/>
  </si>
  <si>
    <t>（株）えんじゅビル</t>
    <rPh sb="1" eb="2">
      <t>カブ</t>
    </rPh>
    <phoneticPr fontId="2"/>
  </si>
  <si>
    <t>オタヤ開発（株）</t>
    <rPh sb="3" eb="5">
      <t>カイハツ</t>
    </rPh>
    <rPh sb="6" eb="7">
      <t>カブ</t>
    </rPh>
    <phoneticPr fontId="2"/>
  </si>
  <si>
    <t>末広開発（株）</t>
    <rPh sb="0" eb="2">
      <t>スエヒロ</t>
    </rPh>
    <rPh sb="2" eb="4">
      <t>カイハツ</t>
    </rPh>
    <rPh sb="5" eb="6">
      <t>カブ</t>
    </rPh>
    <phoneticPr fontId="2"/>
  </si>
  <si>
    <t>（公財）とやま国際センター</t>
    <rPh sb="1" eb="2">
      <t>コウ</t>
    </rPh>
    <rPh sb="2" eb="3">
      <t>ザイ</t>
    </rPh>
    <rPh sb="7" eb="9">
      <t>コクサイ</t>
    </rPh>
    <phoneticPr fontId="2"/>
  </si>
  <si>
    <t>（一財）富山県産業創造センター</t>
    <rPh sb="1" eb="2">
      <t>イチ</t>
    </rPh>
    <rPh sb="2" eb="3">
      <t>ザイ</t>
    </rPh>
    <rPh sb="4" eb="7">
      <t>トヤマケン</t>
    </rPh>
    <rPh sb="7" eb="9">
      <t>サンギョウ</t>
    </rPh>
    <rPh sb="9" eb="11">
      <t>ソウゾウ</t>
    </rPh>
    <phoneticPr fontId="2"/>
  </si>
  <si>
    <t>（公財）富山コンベンションビューロー</t>
    <rPh sb="1" eb="2">
      <t>コウ</t>
    </rPh>
    <rPh sb="2" eb="3">
      <t>ザイ</t>
    </rPh>
    <rPh sb="4" eb="6">
      <t>トヤマ</t>
    </rPh>
    <phoneticPr fontId="2"/>
  </si>
  <si>
    <t>〇</t>
    <phoneticPr fontId="2"/>
  </si>
  <si>
    <t>合併地域振興基金</t>
    <phoneticPr fontId="2"/>
  </si>
  <si>
    <t>越前国際交流基金</t>
    <phoneticPr fontId="18"/>
  </si>
  <si>
    <t>八塚教育振興基金</t>
    <rPh sb="0" eb="2">
      <t>ハチツカ</t>
    </rPh>
    <rPh sb="2" eb="4">
      <t>キョウイク</t>
    </rPh>
    <rPh sb="4" eb="6">
      <t>シンコウ</t>
    </rPh>
    <rPh sb="6" eb="8">
      <t>キキン</t>
    </rPh>
    <phoneticPr fontId="18"/>
  </si>
  <si>
    <t>二上霊苑管理基金</t>
    <phoneticPr fontId="18"/>
  </si>
  <si>
    <t>ふるさと応援基金</t>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</si>
  <si>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</si>
  <si>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</si>
  <si>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</si>
  <si>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類似団体より高い水準にある一方、有形固定資産減価償却率は類似団体よりも低い水準にある。将来負担比率が高い原因として北陸新幹線開業に向けた基盤整備や学校耐震化、合併特例債を活用した事業等により市債の現在高が増加したためである。平成30年度からは「財政健全化緊急プログラム」に基づく、市債発行額の抑制や公債費の平準化に取り組んでおり、H30年度の数値はH29年度よりも低減している。今後も着実にプログラムを実施することで、将来負担比率は低減する見込みである。
有形固定資産減価償却率が類似団体より低い水準ではあるが、公共施設の総延床面積の15%削減する数値目標を掲げ、公共施設再編計画を策定しており、施設の集約化、複合化、譲渡、廃止、コスト削減を進めていく。</t>
    <rPh sb="175" eb="177">
      <t>ネンド</t>
    </rPh>
    <rPh sb="178" eb="180">
      <t>スウチ</t>
    </rPh>
    <rPh sb="184" eb="186">
      <t>ネンド</t>
    </rPh>
    <rPh sb="189" eb="191">
      <t>テイゲン</t>
    </rPh>
    <rPh sb="196" eb="198">
      <t>コンゴ</t>
    </rPh>
    <rPh sb="199" eb="201">
      <t>チャクジツ</t>
    </rPh>
    <rPh sb="208" eb="210">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</si>
  <si>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</si>
  <si>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</si>
  <si>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</si>
  <si>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</si>
  <si>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</si>
  <si>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</si>
  <si>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実質公債費比率、将来負担比率ともに類似団体と比較して高い水準となっている。
主な原因として北陸新幹線開業に向けた基盤整備や学校耐震化、合併特例債を活用した事業等により市債の現在高が増加し、元利償還金が増加傾向にあるためである。
平成30年度からは「財政健全化緊急プログラム」に基づく、市債発行額の抑制や公債費の平準化に取り組んでおり、公債費及び将来負担比率は低減する見込みである。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</si>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</sst>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52496</c:v>
                </c:pt>
                <c:pt idx="2">
                  <c:v>52619</c:v>
                </c:pt>
                <c:pt idx="3">
                  <c:v>51875</c:v>
                </c:pt>
                <c:pt idx="4">
                  <c:v>48064</c:v>
                </c:pt>
              </c:numCache>
            </c:numRef>
          </c:val>
          <c:smooth val="0"/>
          <c:extLst>
            <c:ext xmlns:c16="http://schemas.microsoft.com/office/drawing/2014/chart" uri="{C3380CC4-5D6E-409C-BE32-E72D297353CC}">
              <c16:uniqueId val="{00000000-A2DC-474B-88B8-524D765CD8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146079</c:v>
                </c:pt>
                <c:pt idx="1">
                  <c:v>53229</c:v>
                </c:pt>
                <c:pt idx="2">
                  <c:v>69476</c:v>
                </c:pt>
                <c:pt idx="3">
                  <c:v>60612</c:v>
                </c:pt>
                <c:pt idx="4">
                  <c:v>50199</c:v>
                </c:pt>
              </c:numCache>
            </c:numRef>
          </c:val>
          <c:smooth val="0"/>
          <c:extLst>
            <c:ext xmlns:c16="http://schemas.microsoft.com/office/drawing/2014/chart" uri="{C3380CC4-5D6E-409C-BE32-E72D297353CC}">
              <c16:uniqueId val="{00000001-A2DC-474B-88B8-524D765CD8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1.32</c:v>
                </c:pt>
                <c:pt idx="1">
                  <c:v>2.5499999999999998</c:v>
                </c:pt>
                <c:pt idx="2">
                  <c:v>1.07</c:v>
                </c:pt>
                <c:pt idx="3">
                  <c:v>1.0900000000000001</c:v>
                </c:pt>
                <c:pt idx="4">
                  <c:v>4.5599999999999996</c:v>
                </c:pt>
              </c:numCache>
            </c:numRef>
          </c:val>
          <c:extLst>
            <c:ext xmlns:c16="http://schemas.microsoft.com/office/drawing/2014/chart" uri="{C3380CC4-5D6E-409C-BE32-E72D297353CC}">
              <c16:uniqueId val="{00000000-6B8F-425B-BA04-11CEE383422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5.33</c:v>
                </c:pt>
                <c:pt idx="1">
                  <c:v>5.92</c:v>
                </c:pt>
                <c:pt idx="2">
                  <c:v>4.22</c:v>
                </c:pt>
                <c:pt idx="3">
                  <c:v>0.91</c:v>
                </c:pt>
                <c:pt idx="4">
                  <c:v>1.48</c:v>
                </c:pt>
              </c:numCache>
            </c:numRef>
          </c:val>
          <c:extLst>
            <c:ext xmlns:c16="http://schemas.microsoft.com/office/drawing/2014/chart" uri="{C3380CC4-5D6E-409C-BE32-E72D297353CC}">
              <c16:uniqueId val="{00000001-6B8F-425B-BA04-11CEE383422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c:v>
                </c:pt>
                <c:pt idx="1">
                  <c:v>1.25</c:v>
                </c:pt>
                <c:pt idx="2">
                  <c:v>-4.0199999999999996</c:v>
                </c:pt>
                <c:pt idx="3">
                  <c:v>-3.81</c:v>
                </c:pt>
                <c:pt idx="4">
                  <c:v>4.49</c:v>
                </c:pt>
              </c:numCache>
            </c:numRef>
          </c:val>
          <c:smooth val="0"/>
          <c:extLst>
            <c:ext xmlns:c16="http://schemas.microsoft.com/office/drawing/2014/chart" uri="{C3380CC4-5D6E-409C-BE32-E72D297353CC}">
              <c16:uniqueId val="{00000002-6B8F-425B-BA04-11CEE383422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0.43</c:v>
                </c:pt>
                <c:pt idx="2">
                  <c:v>#N/A</c:v>
                </c:pt>
                <c:pt idx="3">
                  <c:v>0.46</c:v>
                </c:pt>
                <c:pt idx="4">
                  <c:v>#N/A</c:v>
                </c:pt>
                <c:pt idx="5">
                  <c:v>0.45</c:v>
                </c:pt>
                <c:pt idx="6">
                  <c:v>#N/A</c:v>
                </c:pt>
                <c:pt idx="7">
                  <c:v>0</c:v>
                </c:pt>
                <c:pt idx="8">
                  <c:v>#N/A</c:v>
                </c:pt>
                <c:pt idx="9">
                  <c:v>0</c:v>
                </c:pt>
              </c:numCache>
            </c:numRef>
          </c:val>
          <c:extLst>
            <c:ext xmlns:c16="http://schemas.microsoft.com/office/drawing/2014/chart" uri="{C3380CC4-5D6E-409C-BE32-E72D297353CC}">
              <c16:uniqueId val="{00000000-D0CD-4DBF-B641-04620C1A0D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CD-4DBF-B641-04620C1A0D5E}"/>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0.03</c:v>
                </c:pt>
                <c:pt idx="8">
                  <c:v>#N/A</c:v>
                </c:pt>
                <c:pt idx="9">
                  <c:v>0.02</c:v>
                </c:pt>
              </c:numCache>
            </c:numRef>
          </c:val>
          <c:extLst>
            <c:ext xmlns:c16="http://schemas.microsoft.com/office/drawing/2014/chart" uri="{C3380CC4-5D6E-409C-BE32-E72D297353CC}">
              <c16:uniqueId val="{00000002-D0CD-4DBF-B641-04620C1A0D5E}"/>
            </c:ext>
          </c:extLst>
        </c:ser>
        <c:ser>
          <c:idx val="3"/>
          <c:order val="3"/>
          <c:tx>
            <c:strRef>
              <c:f>データシート!$A$30</c:f>
              <c:strCache>
                <c:ptCount val="1"/>
                <c:pt idx="0">
                  <c:v>介護保険事業会計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0.38</c:v>
                </c:pt>
                <c:pt idx="2">
                  <c:v>#N/A</c:v>
                </c:pt>
                <c:pt idx="3">
                  <c:v>0.42</c:v>
                </c:pt>
                <c:pt idx="4">
                  <c:v>#N/A</c:v>
                </c:pt>
                <c:pt idx="5">
                  <c:v>0.41</c:v>
                </c:pt>
                <c:pt idx="6">
                  <c:v>#N/A</c:v>
                </c:pt>
                <c:pt idx="7">
                  <c:v>0.33</c:v>
                </c:pt>
                <c:pt idx="8">
                  <c:v>#N/A</c:v>
                </c:pt>
                <c:pt idx="9">
                  <c:v>0.08</c:v>
                </c:pt>
              </c:numCache>
            </c:numRef>
          </c:val>
          <c:extLst>
            <c:ext xmlns:c16="http://schemas.microsoft.com/office/drawing/2014/chart" uri="{C3380CC4-5D6E-409C-BE32-E72D297353CC}">
              <c16:uniqueId val="{00000003-D0CD-4DBF-B641-04620C1A0D5E}"/>
            </c:ext>
          </c:extLst>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c:v>
                </c:pt>
                <c:pt idx="2">
                  <c:v>#N/A</c:v>
                </c:pt>
                <c:pt idx="3">
                  <c:v>0.79</c:v>
                </c:pt>
                <c:pt idx="4">
                  <c:v>#N/A</c:v>
                </c:pt>
                <c:pt idx="5">
                  <c:v>1.28</c:v>
                </c:pt>
                <c:pt idx="6">
                  <c:v>#N/A</c:v>
                </c:pt>
                <c:pt idx="7">
                  <c:v>2.35</c:v>
                </c:pt>
                <c:pt idx="8">
                  <c:v>#N/A</c:v>
                </c:pt>
                <c:pt idx="9">
                  <c:v>0.46</c:v>
                </c:pt>
              </c:numCache>
            </c:numRef>
          </c:val>
          <c:extLst>
            <c:ext xmlns:c16="http://schemas.microsoft.com/office/drawing/2014/chart" uri="{C3380CC4-5D6E-409C-BE32-E72D297353CC}">
              <c16:uniqueId val="{00000004-D0CD-4DBF-B641-04620C1A0D5E}"/>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1.0900000000000001</c:v>
                </c:pt>
                <c:pt idx="2">
                  <c:v>#N/A</c:v>
                </c:pt>
                <c:pt idx="3">
                  <c:v>1.0900000000000001</c:v>
                </c:pt>
                <c:pt idx="4">
                  <c:v>#N/A</c:v>
                </c:pt>
                <c:pt idx="5">
                  <c:v>1.07</c:v>
                </c:pt>
                <c:pt idx="6">
                  <c:v>#N/A</c:v>
                </c:pt>
                <c:pt idx="7">
                  <c:v>1.06</c:v>
                </c:pt>
                <c:pt idx="8">
                  <c:v>#N/A</c:v>
                </c:pt>
                <c:pt idx="9">
                  <c:v>1.07</c:v>
                </c:pt>
              </c:numCache>
            </c:numRef>
          </c:val>
          <c:extLst>
            <c:ext xmlns:c16="http://schemas.microsoft.com/office/drawing/2014/chart" uri="{C3380CC4-5D6E-409C-BE32-E72D297353CC}">
              <c16:uniqueId val="{00000005-D0CD-4DBF-B641-04620C1A0D5E}"/>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0.71</c:v>
                </c:pt>
                <c:pt idx="2">
                  <c:v>#N/A</c:v>
                </c:pt>
                <c:pt idx="3">
                  <c:v>1.23</c:v>
                </c:pt>
                <c:pt idx="4">
                  <c:v>#N/A</c:v>
                </c:pt>
                <c:pt idx="5">
                  <c:v>1.91</c:v>
                </c:pt>
                <c:pt idx="6">
                  <c:v>#N/A</c:v>
                </c:pt>
                <c:pt idx="7">
                  <c:v>2.36</c:v>
                </c:pt>
                <c:pt idx="8">
                  <c:v>#N/A</c:v>
                </c:pt>
                <c:pt idx="9">
                  <c:v>2.58</c:v>
                </c:pt>
              </c:numCache>
            </c:numRef>
          </c:val>
          <c:extLst>
            <c:ext xmlns:c16="http://schemas.microsoft.com/office/drawing/2014/chart" uri="{C3380CC4-5D6E-409C-BE32-E72D297353CC}">
              <c16:uniqueId val="{00000006-D0CD-4DBF-B641-04620C1A0D5E}"/>
            </c:ext>
          </c:extLst>
        </c:ser>
        <c:ser>
          <c:idx val="7"/>
          <c:order val="7"/>
          <c:tx>
            <c:strRef>
              <c:f>データシート!$A$34</c:f>
              <c:strCache>
                <c:ptCount val="1"/>
                <c:pt idx="0">
                  <c:v>高岡市民病院事業会計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5.2</c:v>
                </c:pt>
                <c:pt idx="2">
                  <c:v>#N/A</c:v>
                </c:pt>
                <c:pt idx="3">
                  <c:v>4.9800000000000004</c:v>
                </c:pt>
                <c:pt idx="4">
                  <c:v>#N/A</c:v>
                </c:pt>
                <c:pt idx="5">
                  <c:v>5.19</c:v>
                </c:pt>
                <c:pt idx="6">
                  <c:v>#N/A</c:v>
                </c:pt>
                <c:pt idx="7">
                  <c:v>4.17</c:v>
                </c:pt>
                <c:pt idx="8">
                  <c:v>#N/A</c:v>
                </c:pt>
                <c:pt idx="9">
                  <c:v>3.66</c:v>
                </c:pt>
              </c:numCache>
            </c:numRef>
          </c:val>
          <c:extLst>
            <c:ext xmlns:c16="http://schemas.microsoft.com/office/drawing/2014/chart" uri="{C3380CC4-5D6E-409C-BE32-E72D297353CC}">
              <c16:uniqueId val="{00000007-D0CD-4DBF-B641-04620C1A0D5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1.32</c:v>
                </c:pt>
                <c:pt idx="2">
                  <c:v>#N/A</c:v>
                </c:pt>
                <c:pt idx="3">
                  <c:v>2.54</c:v>
                </c:pt>
                <c:pt idx="4">
                  <c:v>#N/A</c:v>
                </c:pt>
                <c:pt idx="5">
                  <c:v>1.06</c:v>
                </c:pt>
                <c:pt idx="6">
                  <c:v>#N/A</c:v>
                </c:pt>
                <c:pt idx="7">
                  <c:v>1.0900000000000001</c:v>
                </c:pt>
                <c:pt idx="8">
                  <c:v>#N/A</c:v>
                </c:pt>
                <c:pt idx="9">
                  <c:v>4.55</c:v>
                </c:pt>
              </c:numCache>
            </c:numRef>
          </c:val>
          <c:extLst>
            <c:ext xmlns:c16="http://schemas.microsoft.com/office/drawing/2014/chart" uri="{C3380CC4-5D6E-409C-BE32-E72D297353CC}">
              <c16:uniqueId val="{00000008-D0CD-4DBF-B641-04620C1A0D5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4.76</c:v>
                </c:pt>
                <c:pt idx="2">
                  <c:v>#N/A</c:v>
                </c:pt>
                <c:pt idx="3">
                  <c:v>4.6900000000000004</c:v>
                </c:pt>
                <c:pt idx="4">
                  <c:v>#N/A</c:v>
                </c:pt>
                <c:pt idx="5">
                  <c:v>4.41</c:v>
                </c:pt>
                <c:pt idx="6">
                  <c:v>#N/A</c:v>
                </c:pt>
                <c:pt idx="7">
                  <c:v>4.88</c:v>
                </c:pt>
                <c:pt idx="8">
                  <c:v>#N/A</c:v>
                </c:pt>
                <c:pt idx="9">
                  <c:v>4.99</c:v>
                </c:pt>
              </c:numCache>
            </c:numRef>
          </c:val>
          <c:extLst>
            <c:ext xmlns:c16="http://schemas.microsoft.com/office/drawing/2014/chart" uri="{C3380CC4-5D6E-409C-BE32-E72D297353CC}">
              <c16:uniqueId val="{00000009-D0CD-4DBF-B641-04620C1A0D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7204</c:v>
                </c:pt>
                <c:pt idx="5">
                  <c:v>7038</c:v>
                </c:pt>
                <c:pt idx="8">
                  <c:v>7317</c:v>
                </c:pt>
                <c:pt idx="11">
                  <c:v>7449</c:v>
                </c:pt>
                <c:pt idx="14">
                  <c:v>7464</c:v>
                </c:pt>
              </c:numCache>
            </c:numRef>
          </c:val>
          <c:extLst>
            <c:ext xmlns:c16="http://schemas.microsoft.com/office/drawing/2014/chart" uri="{C3380CC4-5D6E-409C-BE32-E72D297353CC}">
              <c16:uniqueId val="{00000000-68F9-44BA-80DA-9B541E72F79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8</c:v>
                </c:pt>
                <c:pt idx="3">
                  <c:v>2</c:v>
                </c:pt>
                <c:pt idx="6">
                  <c:v>1</c:v>
                </c:pt>
                <c:pt idx="9">
                  <c:v>1</c:v>
                </c:pt>
                <c:pt idx="12">
                  <c:v>1</c:v>
                </c:pt>
              </c:numCache>
            </c:numRef>
          </c:val>
          <c:extLst>
            <c:ext xmlns:c16="http://schemas.microsoft.com/office/drawing/2014/chart" uri="{C3380CC4-5D6E-409C-BE32-E72D297353CC}">
              <c16:uniqueId val="{00000001-68F9-44BA-80DA-9B541E72F79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384</c:v>
                </c:pt>
                <c:pt idx="3">
                  <c:v>385</c:v>
                </c:pt>
                <c:pt idx="6">
                  <c:v>181</c:v>
                </c:pt>
                <c:pt idx="9">
                  <c:v>150</c:v>
                </c:pt>
                <c:pt idx="12">
                  <c:v>145</c:v>
                </c:pt>
              </c:numCache>
            </c:numRef>
          </c:val>
          <c:extLst>
            <c:ext xmlns:c16="http://schemas.microsoft.com/office/drawing/2014/chart" uri="{C3380CC4-5D6E-409C-BE32-E72D297353CC}">
              <c16:uniqueId val="{00000002-68F9-44BA-80DA-9B541E72F79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76</c:v>
                </c:pt>
                <c:pt idx="3">
                  <c:v>110</c:v>
                </c:pt>
                <c:pt idx="6">
                  <c:v>119</c:v>
                </c:pt>
                <c:pt idx="9">
                  <c:v>155</c:v>
                </c:pt>
                <c:pt idx="12">
                  <c:v>206</c:v>
                </c:pt>
              </c:numCache>
            </c:numRef>
          </c:val>
          <c:extLst>
            <c:ext xmlns:c16="http://schemas.microsoft.com/office/drawing/2014/chart" uri="{C3380CC4-5D6E-409C-BE32-E72D297353CC}">
              <c16:uniqueId val="{00000003-68F9-44BA-80DA-9B541E72F79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1901</c:v>
                </c:pt>
                <c:pt idx="3">
                  <c:v>2220</c:v>
                </c:pt>
                <c:pt idx="6">
                  <c:v>2143</c:v>
                </c:pt>
                <c:pt idx="9">
                  <c:v>2143</c:v>
                </c:pt>
                <c:pt idx="12">
                  <c:v>1804</c:v>
                </c:pt>
              </c:numCache>
            </c:numRef>
          </c:val>
          <c:extLst>
            <c:ext xmlns:c16="http://schemas.microsoft.com/office/drawing/2014/chart" uri="{C3380CC4-5D6E-409C-BE32-E72D297353CC}">
              <c16:uniqueId val="{00000004-68F9-44BA-80DA-9B541E72F79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F9-44BA-80DA-9B541E72F79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F9-44BA-80DA-9B541E72F79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9460</c:v>
                </c:pt>
                <c:pt idx="3">
                  <c:v>9528</c:v>
                </c:pt>
                <c:pt idx="6">
                  <c:v>9820</c:v>
                </c:pt>
                <c:pt idx="9">
                  <c:v>10163</c:v>
                </c:pt>
                <c:pt idx="12">
                  <c:v>9064</c:v>
                </c:pt>
              </c:numCache>
            </c:numRef>
          </c:val>
          <c:extLst>
            <c:ext xmlns:c16="http://schemas.microsoft.com/office/drawing/2014/chart" uri="{C3380CC4-5D6E-409C-BE32-E72D297353CC}">
              <c16:uniqueId val="{00000007-68F9-44BA-80DA-9B541E72F79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4625</c:v>
                </c:pt>
                <c:pt idx="2">
                  <c:v>#N/A</c:v>
                </c:pt>
                <c:pt idx="3">
                  <c:v>#N/A</c:v>
                </c:pt>
                <c:pt idx="4">
                  <c:v>5207</c:v>
                </c:pt>
                <c:pt idx="5">
                  <c:v>#N/A</c:v>
                </c:pt>
                <c:pt idx="6">
                  <c:v>#N/A</c:v>
                </c:pt>
                <c:pt idx="7">
                  <c:v>4947</c:v>
                </c:pt>
                <c:pt idx="8">
                  <c:v>#N/A</c:v>
                </c:pt>
                <c:pt idx="9">
                  <c:v>#N/A</c:v>
                </c:pt>
                <c:pt idx="10">
                  <c:v>5163</c:v>
                </c:pt>
                <c:pt idx="11">
                  <c:v>#N/A</c:v>
                </c:pt>
                <c:pt idx="12">
                  <c:v>#N/A</c:v>
                </c:pt>
                <c:pt idx="13">
                  <c:v>3756</c:v>
                </c:pt>
                <c:pt idx="14">
                  <c:v>#N/A</c:v>
                </c:pt>
              </c:numCache>
            </c:numRef>
          </c:val>
          <c:smooth val="0"/>
          <c:extLst>
            <c:ext xmlns:c16="http://schemas.microsoft.com/office/drawing/2014/chart" uri="{C3380CC4-5D6E-409C-BE32-E72D297353CC}">
              <c16:uniqueId val="{00000008-68F9-44BA-80DA-9B541E72F79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96934</c:v>
                </c:pt>
                <c:pt idx="5">
                  <c:v>96762</c:v>
                </c:pt>
                <c:pt idx="8">
                  <c:v>94052</c:v>
                </c:pt>
                <c:pt idx="11">
                  <c:v>89574</c:v>
                </c:pt>
                <c:pt idx="14">
                  <c:v>87376</c:v>
                </c:pt>
              </c:numCache>
            </c:numRef>
          </c:val>
          <c:extLst>
            <c:ext xmlns:c16="http://schemas.microsoft.com/office/drawing/2014/chart" uri="{C3380CC4-5D6E-409C-BE32-E72D297353CC}">
              <c16:uniqueId val="{00000000-277E-47CE-AC58-42FDE95E77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2302</c:v>
                </c:pt>
                <c:pt idx="5">
                  <c:v>2160</c:v>
                </c:pt>
                <c:pt idx="8">
                  <c:v>2182</c:v>
                </c:pt>
                <c:pt idx="11">
                  <c:v>2384</c:v>
                </c:pt>
                <c:pt idx="14">
                  <c:v>2230</c:v>
                </c:pt>
              </c:numCache>
            </c:numRef>
          </c:val>
          <c:extLst>
            <c:ext xmlns:c16="http://schemas.microsoft.com/office/drawing/2014/chart" uri="{C3380CC4-5D6E-409C-BE32-E72D297353CC}">
              <c16:uniqueId val="{00000001-277E-47CE-AC58-42FDE95E77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5026</c:v>
                </c:pt>
                <c:pt idx="5">
                  <c:v>5416</c:v>
                </c:pt>
                <c:pt idx="8">
                  <c:v>4897</c:v>
                </c:pt>
                <c:pt idx="11">
                  <c:v>3942</c:v>
                </c:pt>
                <c:pt idx="14">
                  <c:v>3408</c:v>
                </c:pt>
              </c:numCache>
            </c:numRef>
          </c:val>
          <c:extLst>
            <c:ext xmlns:c16="http://schemas.microsoft.com/office/drawing/2014/chart" uri="{C3380CC4-5D6E-409C-BE32-E72D297353CC}">
              <c16:uniqueId val="{00000002-277E-47CE-AC58-42FDE95E77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7E-47CE-AC58-42FDE95E77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77E-47CE-AC58-42FDE95E77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56</c:v>
                </c:pt>
                <c:pt idx="9">
                  <c:v>56</c:v>
                </c:pt>
                <c:pt idx="12">
                  <c:v>56</c:v>
                </c:pt>
              </c:numCache>
            </c:numRef>
          </c:val>
          <c:extLst>
            <c:ext xmlns:c16="http://schemas.microsoft.com/office/drawing/2014/chart" uri="{C3380CC4-5D6E-409C-BE32-E72D297353CC}">
              <c16:uniqueId val="{00000005-277E-47CE-AC58-42FDE95E77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13306</c:v>
                </c:pt>
                <c:pt idx="3">
                  <c:v>12247</c:v>
                </c:pt>
                <c:pt idx="6">
                  <c:v>11562</c:v>
                </c:pt>
                <c:pt idx="9">
                  <c:v>10512</c:v>
                </c:pt>
                <c:pt idx="12">
                  <c:v>9602</c:v>
                </c:pt>
              </c:numCache>
            </c:numRef>
          </c:val>
          <c:extLst>
            <c:ext xmlns:c16="http://schemas.microsoft.com/office/drawing/2014/chart" uri="{C3380CC4-5D6E-409C-BE32-E72D297353CC}">
              <c16:uniqueId val="{00000006-277E-47CE-AC58-42FDE95E77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2184</c:v>
                </c:pt>
                <c:pt idx="3">
                  <c:v>2099</c:v>
                </c:pt>
                <c:pt idx="6">
                  <c:v>1981</c:v>
                </c:pt>
                <c:pt idx="9">
                  <c:v>1859</c:v>
                </c:pt>
                <c:pt idx="12">
                  <c:v>1699</c:v>
                </c:pt>
              </c:numCache>
            </c:numRef>
          </c:val>
          <c:extLst>
            <c:ext xmlns:c16="http://schemas.microsoft.com/office/drawing/2014/chart" uri="{C3380CC4-5D6E-409C-BE32-E72D297353CC}">
              <c16:uniqueId val="{00000007-277E-47CE-AC58-42FDE95E77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29834</c:v>
                </c:pt>
                <c:pt idx="3">
                  <c:v>30562</c:v>
                </c:pt>
                <c:pt idx="6">
                  <c:v>29424</c:v>
                </c:pt>
                <c:pt idx="9">
                  <c:v>25768</c:v>
                </c:pt>
                <c:pt idx="12">
                  <c:v>23358</c:v>
                </c:pt>
              </c:numCache>
            </c:numRef>
          </c:val>
          <c:extLst>
            <c:ext xmlns:c16="http://schemas.microsoft.com/office/drawing/2014/chart" uri="{C3380CC4-5D6E-409C-BE32-E72D297353CC}">
              <c16:uniqueId val="{00000008-277E-47CE-AC58-42FDE95E77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1814</c:v>
                </c:pt>
                <c:pt idx="3">
                  <c:v>2014</c:v>
                </c:pt>
                <c:pt idx="6">
                  <c:v>1216</c:v>
                </c:pt>
                <c:pt idx="9">
                  <c:v>1116</c:v>
                </c:pt>
                <c:pt idx="12">
                  <c:v>1137</c:v>
                </c:pt>
              </c:numCache>
            </c:numRef>
          </c:val>
          <c:extLst>
            <c:ext xmlns:c16="http://schemas.microsoft.com/office/drawing/2014/chart" uri="{C3380CC4-5D6E-409C-BE32-E72D297353CC}">
              <c16:uniqueId val="{00000009-277E-47CE-AC58-42FDE95E77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111378</c:v>
                </c:pt>
                <c:pt idx="3">
                  <c:v>111729</c:v>
                </c:pt>
                <c:pt idx="6">
                  <c:v>112793</c:v>
                </c:pt>
                <c:pt idx="9">
                  <c:v>112865</c:v>
                </c:pt>
                <c:pt idx="12">
                  <c:v>111152</c:v>
                </c:pt>
              </c:numCache>
            </c:numRef>
          </c:val>
          <c:extLst>
            <c:ext xmlns:c16="http://schemas.microsoft.com/office/drawing/2014/chart" uri="{C3380CC4-5D6E-409C-BE32-E72D297353CC}">
              <c16:uniqueId val="{0000000A-277E-47CE-AC58-42FDE95E77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54254</c:v>
                </c:pt>
                <c:pt idx="2">
                  <c:v>#N/A</c:v>
                </c:pt>
                <c:pt idx="3">
                  <c:v>#N/A</c:v>
                </c:pt>
                <c:pt idx="4">
                  <c:v>54314</c:v>
                </c:pt>
                <c:pt idx="5">
                  <c:v>#N/A</c:v>
                </c:pt>
                <c:pt idx="6">
                  <c:v>#N/A</c:v>
                </c:pt>
                <c:pt idx="7">
                  <c:v>55900</c:v>
                </c:pt>
                <c:pt idx="8">
                  <c:v>#N/A</c:v>
                </c:pt>
                <c:pt idx="9">
                  <c:v>#N/A</c:v>
                </c:pt>
                <c:pt idx="10">
                  <c:v>56277</c:v>
                </c:pt>
                <c:pt idx="11">
                  <c:v>#N/A</c:v>
                </c:pt>
                <c:pt idx="12">
                  <c:v>#N/A</c:v>
                </c:pt>
                <c:pt idx="13">
                  <c:v>53991</c:v>
                </c:pt>
                <c:pt idx="14">
                  <c:v>#N/A</c:v>
                </c:pt>
              </c:numCache>
            </c:numRef>
          </c:val>
          <c:smooth val="0"/>
          <c:extLst>
            <c:ext xmlns:c16="http://schemas.microsoft.com/office/drawing/2014/chart" uri="{C3380CC4-5D6E-409C-BE32-E72D297353CC}">
              <c16:uniqueId val="{0000000B-277E-47CE-AC58-42FDE95E77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1614</c:v>
                </c:pt>
                <c:pt idx="1">
                  <c:v>351</c:v>
                </c:pt>
                <c:pt idx="2">
                  <c:v>571</c:v>
                </c:pt>
              </c:numCache>
            </c:numRef>
          </c:val>
          <c:extLst>
            <c:ext xmlns:c16="http://schemas.microsoft.com/office/drawing/2014/chart" uri="{C3380CC4-5D6E-409C-BE32-E72D297353CC}">
              <c16:uniqueId val="{00000000-3F17-401D-AD5A-72A5405C80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451</c:v>
                </c:pt>
                <c:pt idx="1">
                  <c:v>451</c:v>
                </c:pt>
                <c:pt idx="2">
                  <c:v>451</c:v>
                </c:pt>
              </c:numCache>
            </c:numRef>
          </c:val>
          <c:extLst>
            <c:ext xmlns:c16="http://schemas.microsoft.com/office/drawing/2014/chart" uri="{C3380CC4-5D6E-409C-BE32-E72D297353CC}">
              <c16:uniqueId val="{00000001-3F17-401D-AD5A-72A5405C80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2864</c:v>
                </c:pt>
                <c:pt idx="1">
                  <c:v>2803</c:v>
                </c:pt>
                <c:pt idx="2">
                  <c:v>1993</c:v>
                </c:pt>
              </c:numCache>
            </c:numRef>
          </c:val>
          <c:extLst>
            <c:ext xmlns:c16="http://schemas.microsoft.com/office/drawing/2014/chart" uri="{C3380CC4-5D6E-409C-BE32-E72D297353CC}">
              <c16:uniqueId val="{00000002-3F17-401D-AD5A-72A5405C80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{A96F39FE-A9F7-40C0-989C-146CBDB44CC0}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8C5-493B-BBDD-69B078B9E9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{88981E10-8E46-4349-8691-10F3857962B8}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C5-493B-BBDD-69B078B9E9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{20B4E01A-53DE-46A3-8913-316FBB40F93E}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C5-493B-BBDD-69B078B9E9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{8BCEE781-04DA-45DF-9D18-90ACA6576A67}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C5-493B-BBDD-69B078B9E9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{77E27C4E-6292-4C9D-A30A-11193B2BF6B8}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C5-493B-BBDD-69B078B9E94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{96BE1490-BBE2-440A-A2D1-862F412825FB}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8C5-493B-BBDD-69B078B9E94E}"/>
                </c:ext>
              </c:extLst>
            </c:dLbl>
            <c:dLbl>
              <c:idx val="16"/>
              <c:layout>
                <c:manualLayout>
                  <c:x val="-4.2167951020498501E-2"/>
                  <c:y val="-7.1556454526368968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{F9AE00B3-E3A9-425C-90C3-BA05E06967E2}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8C5-493B-BBDD-69B078B9E94E}"/>
                </c:ext>
              </c:extLst>
            </c:dLbl>
            <c:dLbl>
              <c:idx val="24"/>
              <c:layout>
                <c:manualLayout>
                  <c:x val="-3.271141601793717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{40C6491D-1868-4B8A-9187-33F6339FF27F}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8C5-493B-BBDD-69B078B9E94E}"/>
                </c:ext>
              </c:extLst>
            </c:dLbl>
            <c:dLbl>
              <c:idx val="32"/>
              <c:layout>
                <c:manualLayout>
                  <c:x val="-2.1556234370281233E-2"/>
                  <c:y val="-5.7921629685361423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{6ED74C74-A5A7-4C0B-AEAA-9FED8EEB65B8}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8C5-493B-BBDD-69B078B9E9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46.1</c:v>
                </c:pt>
                <c:pt idx="16">
                  <c:v>53.6</c:v>
                </c:pt>
                <c:pt idx="24">
                  <c:v>53</c:v>
                </c:pt>
                <c:pt idx="32">
                  <c:v>53.7</c:v>
                </c:pt>
              </c:numCache>
            </c:numRef>
          </c:xVal>
          <c:yVal>
            <c:numRef>
              <c:f>公会計指標分析・財政指標組合せ分析表!$BP$51:$DC$51</c:f>
              <c:numCache>
                <c:formatCode>#,##0.0;"▲ "#,##0.0</c:formatCode>
                <c:ptCount val="40"/>
                <c:pt idx="8">
                  <c:v>171.3</c:v>
                </c:pt>
                <c:pt idx="16">
                  <c:v>179.2</c:v>
                </c:pt>
                <c:pt idx="24">
                  <c:v>180.3</c:v>
                </c:pt>
                <c:pt idx="32">
                  <c:v>172.3</c:v>
                </c:pt>
              </c:numCache>
            </c:numRef>
          </c:yVal>
          <c:smooth val="0"/>
          <c:extLst>
            <c:ext xmlns:c16="http://schemas.microsoft.com/office/drawing/2014/chart" uri="{C3380CC4-5D6E-409C-BE32-E72D297353CC}">
              <c16:uniqueId val="{00000009-68C5-493B-BBDD-69B078B9E9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{A4A692B9-D221-495A-88E0-F69D950E6FE7}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8C5-493B-BBDD-69B078B9E9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{946D67AE-CBE6-4038-AFBD-5E0DB9E7127A}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C5-493B-BBDD-69B078B9E9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{88824416-5499-47CF-A092-9EA9EE2ADEC9}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C5-493B-BBDD-69B078B9E9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{6B89AC44-2ADA-4EDB-9C5C-18C00494FC63}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C5-493B-BBDD-69B078B9E9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{F76259E1-65E4-48A3-9FE0-10DC5D0FA160}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C5-493B-BBDD-69B078B9E94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{44232C54-BEAC-4DB8-BBD3-1BFA4BDF583B}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8C5-493B-BBDD-69B078B9E94E}"/>
                </c:ext>
              </c:extLst>
            </c:dLbl>
            <c:dLbl>
              <c:idx val="16"/>
              <c:layout>
                <c:manualLayout>
                  <c:x val="-4.5797569605124176E-2"/>
                  <c:y val="-6.9328979624314988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{CA672A9B-8015-4331-B9DB-90029535B251}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8C5-493B-BBDD-69B078B9E94E}"/>
                </c:ext>
              </c:extLst>
            </c:dLbl>
            <c:dLbl>
              <c:idx val="24"/>
              <c:layout>
                <c:manualLayout>
                  <c:x val="-3.0047210596654592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{91738411-B712-4371-A0B0-EA9EDABCE82D}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8C5-493B-BBDD-69B078B9E94E}"/>
                </c:ext>
              </c:extLst>
            </c:dLbl>
            <c:dLbl>
              <c:idx val="32"/>
              <c:layout>
                <c:manualLayout>
                  <c:x val="-2.0590821206938278E-2"/>
                  <c:y val="-6.0148749356588163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{37909E5F-9BC2-4F04-B38E-FFEF616BA5A2}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8C5-493B-BBDD-69B078B9E9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49.3</c:v>
                </c:pt>
                <c:pt idx="16">
                  <c:v>57.1</c:v>
                </c:pt>
                <c:pt idx="24">
                  <c:v>57.7</c:v>
                </c:pt>
                <c:pt idx="32">
                  <c:v>57.1</c:v>
                </c:pt>
              </c:numCache>
            </c:numRef>
          </c:xVal>
          <c:yVal>
            <c:numRef>
              <c:f>公会計指標分析・財政指標組合せ分析表!$BP$55:$DC$55</c:f>
              <c:numCache>
                <c:formatCode>#,##0.0;"▲ "#,##0.0</c:formatCode>
                <c:ptCount val="40"/>
                <c:pt idx="8">
                  <c:v>13.7</c:v>
                </c:pt>
                <c:pt idx="16">
                  <c:v>24.1</c:v>
                </c:pt>
                <c:pt idx="24">
                  <c:v>20.100000000000001</c:v>
                </c:pt>
                <c:pt idx="32">
                  <c:v>16</c:v>
                </c:pt>
              </c:numCache>
            </c:numRef>
          </c:yVal>
          <c:smooth val="0"/>
          <c:extLst>
            <c:ext xmlns:c16="http://schemas.microsoft.com/office/drawing/2014/chart" uri="{C3380CC4-5D6E-409C-BE32-E72D297353CC}">
              <c16:uniqueId val="{00000013-68C5-493B-BBDD-69B078B9E94E}"/>
            </c:ext>
          </c:extLst>
        </c:ser>
        <c:dLbls>
          <c:showLegendKey val="0"/>
          <c:showVal val="1"/>
          <c:showCatName val="0"/>
          <c:showSerName val="0"/>
          <c:showPercent val="0"/>
          <c:showBubbleSize val="0"/>
        </c:dLbls>
        <c:axId val="46179840"/>
        <c:axId val="46181760"/>
      </c:scatterChart>
      <c:valAx>
        <c:axId val="46179840"/>
        <c:scaling>
          <c:orientation val="minMax"/>
          <c:max val="59"/>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6.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2133468190297653E-2"/>
                  <c:y val="-8.1151059622291008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{5B0F9271-9A70-4D99-8444-8D42552B2F12}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41D-4B15-A616-FBEC74406D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{7702C85C-6562-4F67-8195-31D561927FF1}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1D-4B15-A616-FBEC74406D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{00EADD0A-2DFB-41DB-8F40-D2653BEF6ADA}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1D-4B15-A616-FBEC74406D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{F2342997-381A-409A-A729-6C39C779A9DD}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1D-4B15-A616-FBEC74406D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{72A02D57-E71E-42E5-86ED-1D10239C8360}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1D-4B15-A616-FBEC74406D67}"/>
                </c:ext>
              </c:extLst>
            </c:dLbl>
            <c:dLbl>
              <c:idx val="8"/>
              <c:layout>
                <c:manualLayout>
                  <c:x val="-2.1262515047923751E-2"/>
                  <c:y val="-5.5647037790763403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{A3B649E1-9284-4894-80A2-5F6FE4DB5FF5}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41D-4B15-A616-FBEC74406D67}"/>
                </c:ext>
              </c:extLst>
            </c:dLbl>
            <c:dLbl>
              <c:idx val="16"/>
              <c:layout>
                <c:manualLayout>
                  <c:x val="-3.1697991619110633E-2"/>
                  <c:y val="-6.4178060657288455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{DCD83A71-CB40-463F-9C5D-A4AC454215F9}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41D-4B15-A616-FBEC74406D6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{7ACFAA83-E797-4260-8769-6767ED860E00}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41D-4B15-A616-FBEC74406D67}"/>
                </c:ext>
              </c:extLst>
            </c:dLbl>
            <c:dLbl>
              <c:idx val="32"/>
              <c:layout>
                <c:manualLayout>
                  <c:x val="-3.1697991619110633E-2"/>
                  <c:y val="-4.8690259037048267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{884A7DF6-C3E5-46D2-8B12-3D96A7CB1DDD}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41D-4B15-A616-FBEC74406D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15.2</c:v>
                </c:pt>
                <c:pt idx="16">
                  <c:v>15.7</c:v>
                </c:pt>
                <c:pt idx="24">
                  <c:v>16.2</c:v>
                </c:pt>
                <c:pt idx="32">
                  <c:v>14.7</c:v>
                </c:pt>
              </c:numCache>
            </c:numRef>
          </c:xVal>
          <c:yVal>
            <c:numRef>
              <c:f>公会計指標分析・財政指標組合せ分析表!$BP$73:$DC$73</c:f>
              <c:numCache>
                <c:formatCode>#,##0.0;"▲ "#,##0.0</c:formatCode>
                <c:ptCount val="40"/>
                <c:pt idx="0">
                  <c:v>175.1</c:v>
                </c:pt>
                <c:pt idx="8">
                  <c:v>171.3</c:v>
                </c:pt>
                <c:pt idx="16">
                  <c:v>179.2</c:v>
                </c:pt>
                <c:pt idx="24">
                  <c:v>180.3</c:v>
                </c:pt>
                <c:pt idx="32">
                  <c:v>172.3</c:v>
                </c:pt>
              </c:numCache>
            </c:numRef>
          </c:yVal>
          <c:smooth val="0"/>
          <c:extLst>
            <c:ext xmlns:c16="http://schemas.microsoft.com/office/drawing/2014/chart" uri="{C3380CC4-5D6E-409C-BE32-E72D297353CC}">
              <c16:uniqueId val="{00000009-541D-4B15-A616-FBEC74406D6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{CBB235E1-E52D-4DAE-8D37-60A114C0D0B4}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41D-4B15-A616-FBEC74406D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{5681E3DC-7473-40DB-919F-8A4E7E08379A}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1D-4B15-A616-FBEC74406D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{1DF377C6-DDC2-4175-8E1D-178904052353}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1D-4B15-A616-FBEC74406D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{6FA3F197-B25C-4099-A02D-9DFEF8B12D08}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1D-4B15-A616-FBEC74406D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{9EB3DB2D-6534-4CFD-A458-9CFA962024B1}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1D-4B15-A616-FBEC74406D67}"/>
                </c:ext>
              </c:extLst>
            </c:dLbl>
            <c:dLbl>
              <c:idx val="8"/>
              <c:layout>
                <c:manualLayout>
                  <c:x val="-4.5160355153971307E-2"/>
                  <c:y val="-4.7762631455291249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{A622772F-E1D6-464E-9D2C-4D5731D61900}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41D-4B15-A616-FBEC74406D67}"/>
                </c:ext>
              </c:extLst>
            </c:dLbl>
            <c:dLbl>
              <c:idx val="16"/>
              <c:layout>
                <c:manualLayout>
                  <c:x val="-4.448305500418128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{19AD467A-64AD-4239-8AB2-2A36BE438FB9}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41D-4B15-A616-FBEC74406D67}"/>
                </c:ext>
              </c:extLst>
            </c:dLbl>
            <c:dLbl>
              <c:idx val="24"/>
              <c:layout>
                <c:manualLayout>
                  <c:x val="-5.4506364927080749E-3"/>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{F0BD2B5C-ECB8-4683-8B68-80B05C7E06DF}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41D-4B15-A616-FBEC74406D67}"/>
                </c:ext>
              </c:extLst>
            </c:dLbl>
            <c:dLbl>
              <c:idx val="32"/>
              <c:layout>
                <c:manualLayout>
                  <c:x val="-3.1697991619110633E-2"/>
                  <c:y val="-7.707066272029657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{F454AA00-1E92-4442-B15F-98D59886AE2F}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41D-4B15-A616-FBEC74406D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5.8</c:v>
                </c:pt>
                <c:pt idx="16">
                  <c:v>6</c:v>
                </c:pt>
                <c:pt idx="24">
                  <c:v>5.8</c:v>
                </c:pt>
                <c:pt idx="32">
                  <c:v>5.3</c:v>
                </c:pt>
              </c:numCache>
            </c:numRef>
          </c:xVal>
          <c:yVal>
            <c:numRef>
              <c:f>公会計指標分析・財政指標組合せ分析表!$BP$77:$DC$77</c:f>
              <c:numCache>
                <c:formatCode>#,##0.0;"▲ "#,##0.0</c:formatCode>
                <c:ptCount val="40"/>
                <c:pt idx="0">
                  <c:v>30.5</c:v>
                </c:pt>
                <c:pt idx="8">
                  <c:v>13.7</c:v>
                </c:pt>
                <c:pt idx="16">
                  <c:v>24.1</c:v>
                </c:pt>
                <c:pt idx="24">
                  <c:v>20.100000000000001</c:v>
                </c:pt>
                <c:pt idx="32">
                  <c:v>16</c:v>
                </c:pt>
              </c:numCache>
            </c:numRef>
          </c:yVal>
          <c:smooth val="0"/>
          <c:extLst>
            <c:ext xmlns:c16="http://schemas.microsoft.com/office/drawing/2014/chart" uri="{C3380CC4-5D6E-409C-BE32-E72D297353CC}">
              <c16:uniqueId val="{00000013-541D-4B15-A616-FBEC74406D67}"/>
            </c:ext>
          </c:extLst>
        </c:ser>
        <c:dLbls>
          <c:showLegendKey val="0"/>
          <c:showVal val="1"/>
          <c:showCatName val="0"/>
          <c:showSerName val="0"/>
          <c:showPercent val="0"/>
          <c:showBubbleSize val="0"/>
        </c:dLbls>
        <c:axId val="84219776"/>
        <c:axId val="84234240"/>
      </c:scatterChart>
      <c:valAx>
        <c:axId val="84219776"/>
        <c:scaling>
          <c:orientation val="minMax"/>
          <c:max val="18"/>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北陸新幹線の開業に合わせた基盤整備や、学校の耐震化、合併特例債を活用した事業等を進めてきたことで、公債費が増加傾向となっているが、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年度は地方債の借換えによる元利償還金の減等により全体でも公債費は減少した。</a:t>
          </a:r>
          <a:endParaRPr lang="ja-JP" altLang="ja-JP" sz="1400">
            <a:effectLst/>
          </a:endParaRPr>
        </a:p>
        <a:p>
          <a:r>
            <a:rPr kumimoji="1" lang="ja-JP" altLang="ja-JP" sz="1100">
              <a:solidFill>
                <a:schemeClr val="dk1"/>
              </a:solidFill>
              <a:effectLst/>
              <a:latin typeface="+mn-lt"/>
              <a:ea typeface="+mn-ea"/>
              <a:cs typeface="+mn-cs"/>
            </a:rPr>
            <a:t>　今後は、「財政健全化緊急プログラム」に基づく、市債発行額の抑制や公債費の平準化等に取り組むことで、公債費及び実質公債費比率の低減に努める。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の大部分を占めている一般会計等に係る市債の現在高は、北陸新幹線開業に向けての基盤整備や学校耐震化、合併特例債を活用した事業等を行ったことにより増加し、元利償還金が高い水準にある。</a:t>
          </a:r>
          <a:endParaRPr lang="ja-JP" altLang="ja-JP" sz="1400">
            <a:effectLst/>
          </a:endParaRPr>
        </a:p>
        <a:p>
          <a:r>
            <a:rPr kumimoji="1" lang="ja-JP" altLang="ja-JP" sz="1100">
              <a:solidFill>
                <a:schemeClr val="dk1"/>
              </a:solidFill>
              <a:effectLst/>
              <a:latin typeface="+mn-lt"/>
              <a:ea typeface="+mn-ea"/>
              <a:cs typeface="+mn-cs"/>
            </a:rPr>
            <a:t>　今後は、「財政健全化緊急プログラム」に基づく、市債発行額の抑制や公債費の平準化等に取り組むことで、公債費及び将来負担比率の低減に努める。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富山県高岡市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北陸新幹線の開業に合わせた基盤整備や、学校の耐震化、合併特例債を活用した事業による公債費の増加等により、基金を取崩して財政運営を行ってきたため、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財政調整基金の残高が低い。</a:t>
          </a:r>
          <a:r>
            <a:rPr kumimoji="1" lang="en-US" altLang="ja-JP" sz="11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年度はその他特定基金を活用したため、基金全体の残高が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年度と比べて減少している</a:t>
          </a:r>
          <a:r>
            <a:rPr kumimoji="1" lang="ja-JP" altLang="en-US"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財政健全化を図りながら、収支改善及び基金残高の確保に努める。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主なもの</a:t>
          </a:r>
          <a:endParaRPr lang="ja-JP" altLang="ja-JP" sz="1400">
            <a:effectLst/>
          </a:endParaRPr>
        </a:p>
        <a:p>
          <a:r>
            <a:rPr kumimoji="1" lang="ja-JP" altLang="ja-JP" sz="1100">
              <a:solidFill>
                <a:schemeClr val="dk1"/>
              </a:solidFill>
              <a:effectLst/>
              <a:latin typeface="+mn-lt"/>
              <a:ea typeface="+mn-ea"/>
              <a:cs typeface="+mn-cs"/>
            </a:rPr>
            <a:t>　合併地域振興基金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市民の連帯の強化又は地域振興を図るための事業の財源</a:t>
          </a:r>
          <a:endParaRPr lang="ja-JP" altLang="ja-JP" sz="1400">
            <a:effectLst/>
          </a:endParaRPr>
        </a:p>
        <a:p>
          <a:r>
            <a:rPr kumimoji="1" lang="ja-JP" altLang="ja-JP" sz="1100">
              <a:solidFill>
                <a:schemeClr val="dk1"/>
              </a:solidFill>
              <a:effectLst/>
              <a:latin typeface="+mn-lt"/>
              <a:ea typeface="+mn-ea"/>
              <a:cs typeface="+mn-cs"/>
            </a:rPr>
            <a:t>　越前国際交流基金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国際姉妹・友好都市との交流事業を促進し、広い国際的視野を有する市民の育成を図るための事業の財源</a:t>
          </a:r>
          <a:endParaRPr lang="ja-JP" altLang="ja-JP" sz="1400">
            <a:effectLst/>
          </a:endParaRPr>
        </a:p>
        <a:p>
          <a:r>
            <a:rPr kumimoji="1" lang="ja-JP" altLang="ja-JP" sz="1100">
              <a:solidFill>
                <a:schemeClr val="dk1"/>
              </a:solidFill>
              <a:effectLst/>
              <a:latin typeface="+mn-lt"/>
              <a:ea typeface="+mn-ea"/>
              <a:cs typeface="+mn-cs"/>
            </a:rPr>
            <a:t>　八塚教育振興基金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小学校、中学校及び特別支援学校の図書その他の備品を充実するための財源</a:t>
          </a:r>
          <a:endParaRPr lang="ja-JP" altLang="ja-JP" sz="1400">
            <a:effectLst/>
          </a:endParaRPr>
        </a:p>
        <a:p>
          <a:r>
            <a:rPr kumimoji="1" lang="ja-JP" altLang="ja-JP" sz="1100">
              <a:solidFill>
                <a:schemeClr val="dk1"/>
              </a:solidFill>
              <a:effectLst/>
              <a:latin typeface="+mn-lt"/>
              <a:ea typeface="+mn-ea"/>
              <a:cs typeface="+mn-cs"/>
            </a:rPr>
            <a:t>　二上霊苑管理基金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高岡市二上霊苑の維持管理を図るための財源</a:t>
          </a:r>
          <a:endParaRPr lang="ja-JP" altLang="ja-JP" sz="1400">
            <a:effectLst/>
          </a:endParaRPr>
        </a:p>
        <a:p>
          <a:r>
            <a:rPr kumimoji="1" lang="ja-JP" altLang="ja-JP" sz="1100">
              <a:solidFill>
                <a:schemeClr val="dk1"/>
              </a:solidFill>
              <a:effectLst/>
              <a:latin typeface="+mn-lt"/>
              <a:ea typeface="+mn-ea"/>
              <a:cs typeface="+mn-cs"/>
            </a:rPr>
            <a:t>　ふるさと応援基金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寄附金を活用したまちづくりの推進に資するための事業の財源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高齢者福祉基金、子ども・子育て基金、ふるさと応援基金を活用し、事業を実施した結果減額となった。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基金の設置意図に沿った適切な事業執行に努める。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北陸新幹線の開業に合わせた基盤整備や、学校の耐震化、合併特例債を活用した事業による公債費の増加等により、基金を取崩して財政運営を行ってきたため。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年度は取り崩しは行わず、積立てのみを実施したため微増したが、依然として低い水準である。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決算状況や一般財源の確保状況を踏まえながら積立てを行っていく。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北陸新幹線の開業に合わせた基盤整備や、学校の耐震化、合併特例債を活用した事業による公債費の増加等により、基金を取崩して財政運営を行ってきたため。</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年度は取り崩しは行っていないため、</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年度と同額の水準となっている。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財政健全化を図りながら、収支改善及び基金残高の確保に努める。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171,984
168,534
209.57
68,634,419
66,671,485
1,758,506
38,575,853
111,146,762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北陸新幹線開業に向けた施設整備や学校施設の改築等をしたことによ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り、類似団体平均値より低い状態が続いている</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。当市では、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年度に公共施設等総合管理計画により、公共施設マネジメントの基本方針を「施設総量の適正化」「長寿命化の推進」「施設の有効活用」と定め、平成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年度には公共施設の総延床面積を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年度には公共施設再編計画を策定し、計画に基づき適正な施設管理に取り組んでい</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るところである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25400</xdr:rowOff>
    </xdr:to>
    <xdr:cxnSp macro="">
      <xdr:nvCxnSpPr>
        <xdr:cNvPr id="64" name="直線コネクタ 63"/>
        <xdr:cNvCxnSpPr/>
      </xdr:nvCxnSpPr>
      <xdr:spPr>
        <a:xfrm flipV="1">
          <a:off x="4760595" y="5510742"/>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65"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66" name="直線コネクタ 65"/>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7"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8" name="直線コネクタ 67"/>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22454</xdr:rowOff>
    </xdr:from>
    <xdr:ext cx="405111" cy="259045"/>
    <xdr:sp macro="" textlink="">
      <xdr:nvSpPr>
        <xdr:cNvPr id="69" name="有形固定資産減価償却率平均値テキスト"/>
        <xdr:cNvSpPr txBox="1"/>
      </xdr:nvSpPr>
      <xdr:spPr>
        <a:xfrm>
          <a:off x="4813300" y="5937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171027</xdr:rowOff>
    </xdr:from>
    <xdr:to>
      <xdr:col>23</xdr:col>
      <xdr:colOff>136525</xdr:colOff>
      <xdr:row>31</xdr:row>
      <xdr:rowOff>101177</xdr:rowOff>
    </xdr:to>
    <xdr:sp macro="" textlink="">
      <xdr:nvSpPr>
        <xdr:cNvPr id="70" name="フローチャート: 判断 69"/>
        <xdr:cNvSpPr/>
      </xdr:nvSpPr>
      <xdr:spPr>
        <a:xfrm>
          <a:off x="47117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1" name="フローチャート: 判断 70"/>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2" name="フローチャート: 判断 71"/>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108797</xdr:rowOff>
    </xdr:from>
    <xdr:to>
      <xdr:col>11</xdr:col>
      <xdr:colOff>187325</xdr:colOff>
      <xdr:row>33</xdr:row>
      <xdr:rowOff>38947</xdr:rowOff>
    </xdr:to>
    <xdr:sp macro="" textlink="">
      <xdr:nvSpPr>
        <xdr:cNvPr id="73" name="フローチャート: 判断 72"/>
        <xdr:cNvSpPr/>
      </xdr:nvSpPr>
      <xdr:spPr>
        <a:xfrm>
          <a:off x="2476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121920</xdr:rowOff>
    </xdr:from>
    <xdr:to>
      <xdr:col>23</xdr:col>
      <xdr:colOff>136525</xdr:colOff>
      <xdr:row>32</xdr:row>
      <xdr:rowOff>52070</xdr:rowOff>
    </xdr:to>
    <xdr:sp macro="" textlink="">
      <xdr:nvSpPr>
        <xdr:cNvPr id="79" name="楕円 78"/>
        <xdr:cNvSpPr/>
      </xdr:nvSpPr>
      <xdr:spPr>
        <a:xfrm>
          <a:off x="47117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100347</xdr:rowOff>
    </xdr:from>
    <xdr:ext cx="405111" cy="259045"/>
    <xdr:sp macro="" textlink="">
      <xdr:nvSpPr>
        <xdr:cNvPr id="80" name="有形固定資産減価償却率該当値テキスト"/>
        <xdr:cNvSpPr txBox="1"/>
      </xdr:nvSpPr>
      <xdr:spPr>
        <a:xfrm>
          <a:off x="4813300" y="6186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147108</xdr:rowOff>
    </xdr:from>
    <xdr:to>
      <xdr:col>19</xdr:col>
      <xdr:colOff>187325</xdr:colOff>
      <xdr:row>32</xdr:row>
      <xdr:rowOff>77258</xdr:rowOff>
    </xdr:to>
    <xdr:sp macro="" textlink="">
      <xdr:nvSpPr>
        <xdr:cNvPr id="81" name="楕円 80"/>
        <xdr:cNvSpPr/>
      </xdr:nvSpPr>
      <xdr:spPr>
        <a:xfrm>
          <a:off x="4000500" y="62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1270</xdr:rowOff>
    </xdr:from>
    <xdr:to>
      <xdr:col>23</xdr:col>
      <xdr:colOff>85725</xdr:colOff>
      <xdr:row>32</xdr:row>
      <xdr:rowOff>26458</xdr:rowOff>
    </xdr:to>
    <xdr:cxnSp macro="">
      <xdr:nvCxnSpPr>
        <xdr:cNvPr id="82" name="直線コネクタ 81"/>
        <xdr:cNvCxnSpPr/>
      </xdr:nvCxnSpPr>
      <xdr:spPr>
        <a:xfrm flipV="1">
          <a:off x="4051300" y="6259195"/>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125518</xdr:rowOff>
    </xdr:from>
    <xdr:to>
      <xdr:col>15</xdr:col>
      <xdr:colOff>187325</xdr:colOff>
      <xdr:row>32</xdr:row>
      <xdr:rowOff>55668</xdr:rowOff>
    </xdr:to>
    <xdr:sp macro="" textlink="">
      <xdr:nvSpPr>
        <xdr:cNvPr id="83" name="楕円 82"/>
        <xdr:cNvSpPr/>
      </xdr:nvSpPr>
      <xdr:spPr>
        <a:xfrm>
          <a:off x="3238500" y="621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4868</xdr:rowOff>
    </xdr:from>
    <xdr:to>
      <xdr:col>19</xdr:col>
      <xdr:colOff>136525</xdr:colOff>
      <xdr:row>32</xdr:row>
      <xdr:rowOff>26458</xdr:rowOff>
    </xdr:to>
    <xdr:cxnSp macro="">
      <xdr:nvCxnSpPr>
        <xdr:cNvPr id="84" name="直線コネクタ 83"/>
        <xdr:cNvCxnSpPr/>
      </xdr:nvCxnSpPr>
      <xdr:spPr>
        <a:xfrm>
          <a:off x="3289300" y="626279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52493</xdr:rowOff>
    </xdr:from>
    <xdr:to>
      <xdr:col>11</xdr:col>
      <xdr:colOff>187325</xdr:colOff>
      <xdr:row>33</xdr:row>
      <xdr:rowOff>154093</xdr:rowOff>
    </xdr:to>
    <xdr:sp macro="" textlink="">
      <xdr:nvSpPr>
        <xdr:cNvPr id="85" name="楕円 84"/>
        <xdr:cNvSpPr/>
      </xdr:nvSpPr>
      <xdr:spPr>
        <a:xfrm>
          <a:off x="2476500" y="64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4868</xdr:rowOff>
    </xdr:from>
    <xdr:to>
      <xdr:col>15</xdr:col>
      <xdr:colOff>136525</xdr:colOff>
      <xdr:row>33</xdr:row>
      <xdr:rowOff>103294</xdr:rowOff>
    </xdr:to>
    <xdr:cxnSp macro="">
      <xdr:nvCxnSpPr>
        <xdr:cNvPr id="86" name="直線コネクタ 85"/>
        <xdr:cNvCxnSpPr/>
      </xdr:nvCxnSpPr>
      <xdr:spPr>
        <a:xfrm flipV="1">
          <a:off x="2527300" y="6262793"/>
          <a:ext cx="762000" cy="2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87"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8"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55474</xdr:rowOff>
    </xdr:from>
    <xdr:ext cx="405111" cy="259045"/>
    <xdr:sp macro="" textlink="">
      <xdr:nvSpPr>
        <xdr:cNvPr id="89" name="n_3aveValue有形固定資産減価償却率"/>
        <xdr:cNvSpPr txBox="1"/>
      </xdr:nvSpPr>
      <xdr:spPr>
        <a:xfrm>
          <a:off x="2324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68385</xdr:rowOff>
    </xdr:from>
    <xdr:ext cx="405111" cy="259045"/>
    <xdr:sp macro="" textlink="">
      <xdr:nvSpPr>
        <xdr:cNvPr id="90" name="n_1mainValue有形固定資産減価償却率"/>
        <xdr:cNvSpPr txBox="1"/>
      </xdr:nvSpPr>
      <xdr:spPr>
        <a:xfrm>
          <a:off x="3836044" y="632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46795</xdr:rowOff>
    </xdr:from>
    <xdr:ext cx="405111" cy="259045"/>
    <xdr:sp macro="" textlink="">
      <xdr:nvSpPr>
        <xdr:cNvPr id="91" name="n_2mainValue有形固定資産減価償却率"/>
        <xdr:cNvSpPr txBox="1"/>
      </xdr:nvSpPr>
      <xdr:spPr>
        <a:xfrm>
          <a:off x="3086744" y="630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145221</xdr:rowOff>
    </xdr:from>
    <xdr:ext cx="405111" cy="259045"/>
    <xdr:sp macro="" textlink="">
      <xdr:nvSpPr>
        <xdr:cNvPr id="92" name="n_3mainValue有形固定資産減価償却率"/>
        <xdr:cNvSpPr txBox="1"/>
      </xdr:nvSpPr>
      <xdr:spPr>
        <a:xfrm>
          <a:off x="2324744" y="657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[ 917.3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債務償還比率は類似団体の中で最も高い比率となっている。主な要因として、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北陸新幹線開業に向けた基盤整備や学校耐震化、合併特例債を活用した事業等により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将来負担額が高い状態によるものである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「財政健全化緊急プログラム」に基づ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市債発行額の抑制や公債費の平準化に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年度よりも低減している。今後もプログラムの実施により、債務償還比率は減少していく見込みである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28</xdr:row>
      <xdr:rowOff>79791</xdr:rowOff>
    </xdr:from>
    <xdr:to>
      <xdr:col>76</xdr:col>
      <xdr:colOff>21589</xdr:colOff>
      <xdr:row>34</xdr:row>
      <xdr:rowOff>151342</xdr:rowOff>
    </xdr:to>
    <xdr:cxnSp macro="">
      <xdr:nvCxnSpPr>
        <xdr:cNvPr id="121" name="直線コネクタ 120"/>
        <xdr:cNvCxnSpPr/>
      </xdr:nvCxnSpPr>
      <xdr:spPr>
        <a:xfrm flipV="1">
          <a:off x="14793595" y="5651916"/>
          <a:ext cx="1269" cy="1100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26468</xdr:rowOff>
    </xdr:from>
    <xdr:ext cx="469744" cy="259045"/>
    <xdr:sp macro="" textlink="">
      <xdr:nvSpPr>
        <xdr:cNvPr id="124" name="債務償還比率最大値テキスト"/>
        <xdr:cNvSpPr txBox="1"/>
      </xdr:nvSpPr>
      <xdr:spPr>
        <a:xfrm>
          <a:off x="14846300" y="542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28</xdr:row>
      <xdr:rowOff>79791</xdr:rowOff>
    </xdr:from>
    <xdr:to>
      <xdr:col>76</xdr:col>
      <xdr:colOff>111125</xdr:colOff>
      <xdr:row>28</xdr:row>
      <xdr:rowOff>79791</xdr:rowOff>
    </xdr:to>
    <xdr:cxnSp macro="">
      <xdr:nvCxnSpPr>
        <xdr:cNvPr id="125" name="直線コネクタ 124"/>
        <xdr:cNvCxnSpPr/>
      </xdr:nvCxnSpPr>
      <xdr:spPr>
        <a:xfrm>
          <a:off x="14706600" y="5651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131942</xdr:rowOff>
    </xdr:from>
    <xdr:ext cx="469744" cy="259045"/>
    <xdr:sp macro="" textlink="">
      <xdr:nvSpPr>
        <xdr:cNvPr id="126" name="債務償還比率平均値テキスト"/>
        <xdr:cNvSpPr txBox="1"/>
      </xdr:nvSpPr>
      <xdr:spPr>
        <a:xfrm>
          <a:off x="14846300" y="6046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153515</xdr:rowOff>
    </xdr:from>
    <xdr:to>
      <xdr:col>76</xdr:col>
      <xdr:colOff>73025</xdr:colOff>
      <xdr:row>31</xdr:row>
      <xdr:rowOff>83665</xdr:rowOff>
    </xdr:to>
    <xdr:sp macro="" textlink="">
      <xdr:nvSpPr>
        <xdr:cNvPr id="127" name="フローチャート: 判断 126"/>
        <xdr:cNvSpPr/>
      </xdr:nvSpPr>
      <xdr:spPr>
        <a:xfrm>
          <a:off x="14744700" y="6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125448</xdr:rowOff>
    </xdr:from>
    <xdr:to>
      <xdr:col>72</xdr:col>
      <xdr:colOff>123825</xdr:colOff>
      <xdr:row>31</xdr:row>
      <xdr:rowOff>55598</xdr:rowOff>
    </xdr:to>
    <xdr:sp macro="" textlink="">
      <xdr:nvSpPr>
        <xdr:cNvPr id="128" name="フローチャート: 判断 127"/>
        <xdr:cNvSpPr/>
      </xdr:nvSpPr>
      <xdr:spPr>
        <a:xfrm>
          <a:off x="14033500" y="604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28991</xdr:rowOff>
    </xdr:from>
    <xdr:to>
      <xdr:col>76</xdr:col>
      <xdr:colOff>73025</xdr:colOff>
      <xdr:row>28</xdr:row>
      <xdr:rowOff>130591</xdr:rowOff>
    </xdr:to>
    <xdr:sp macro="" textlink="">
      <xdr:nvSpPr>
        <xdr:cNvPr id="134" name="楕円 133"/>
        <xdr:cNvSpPr/>
      </xdr:nvSpPr>
      <xdr:spPr>
        <a:xfrm>
          <a:off x="14744700" y="560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153468</xdr:rowOff>
    </xdr:from>
    <xdr:ext cx="469744" cy="259045"/>
    <xdr:sp macro="" textlink="">
      <xdr:nvSpPr>
        <xdr:cNvPr id="135" name="債務償還比率該当値テキスト"/>
        <xdr:cNvSpPr txBox="1"/>
      </xdr:nvSpPr>
      <xdr:spPr>
        <a:xfrm>
          <a:off x="14846300" y="555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62625</xdr:rowOff>
    </xdr:from>
    <xdr:to>
      <xdr:col>72</xdr:col>
      <xdr:colOff>123825</xdr:colOff>
      <xdr:row>27</xdr:row>
      <xdr:rowOff>164225</xdr:rowOff>
    </xdr:to>
    <xdr:sp macro="" textlink="">
      <xdr:nvSpPr>
        <xdr:cNvPr id="136" name="楕円 135"/>
        <xdr:cNvSpPr/>
      </xdr:nvSpPr>
      <xdr:spPr>
        <a:xfrm>
          <a:off x="14033500" y="546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113425</xdr:rowOff>
    </xdr:from>
    <xdr:to>
      <xdr:col>76</xdr:col>
      <xdr:colOff>22225</xdr:colOff>
      <xdr:row>28</xdr:row>
      <xdr:rowOff>79791</xdr:rowOff>
    </xdr:to>
    <xdr:cxnSp macro="">
      <xdr:nvCxnSpPr>
        <xdr:cNvPr id="137" name="直線コネクタ 136"/>
        <xdr:cNvCxnSpPr/>
      </xdr:nvCxnSpPr>
      <xdr:spPr>
        <a:xfrm>
          <a:off x="14084300" y="5514100"/>
          <a:ext cx="711200" cy="13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46725</xdr:rowOff>
    </xdr:from>
    <xdr:ext cx="469744" cy="259045"/>
    <xdr:sp macro="" textlink="">
      <xdr:nvSpPr>
        <xdr:cNvPr id="138" name="n_1aveValue債務償還比率"/>
        <xdr:cNvSpPr txBox="1"/>
      </xdr:nvSpPr>
      <xdr:spPr>
        <a:xfrm>
          <a:off x="13836727" y="613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9302</xdr:rowOff>
    </xdr:from>
    <xdr:ext cx="560923" cy="259045"/>
    <xdr:sp macro="" textlink="">
      <xdr:nvSpPr>
        <xdr:cNvPr id="139" name="n_1mainValue債務償還比率"/>
        <xdr:cNvSpPr txBox="1"/>
      </xdr:nvSpPr>
      <xdr:spPr>
        <a:xfrm>
          <a:off x="13791138" y="52385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171,984
168,534
209.57
68,634,419
66,671,485
1,758,506
38,575,853
111,146,762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58239</xdr:rowOff>
    </xdr:from>
    <xdr:to>
      <xdr:col>24</xdr:col>
      <xdr:colOff>62865</xdr:colOff>
      <xdr:row>41</xdr:row>
      <xdr:rowOff>156210</xdr:rowOff>
    </xdr:to>
    <xdr:cxnSp macro="">
      <xdr:nvCxnSpPr>
        <xdr:cNvPr id="57" name="直線コネクタ 56"/>
        <xdr:cNvCxnSpPr/>
      </xdr:nvCxnSpPr>
      <xdr:spPr>
        <a:xfrm flipV="1">
          <a:off x="4634865" y="571608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道路】&#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4916</xdr:rowOff>
    </xdr:from>
    <xdr:ext cx="405111" cy="259045"/>
    <xdr:sp macro="" textlink="">
      <xdr:nvSpPr>
        <xdr:cNvPr id="60" name="【道路】&#10;有形固定資産減価償却率最大値テキスト"/>
        <xdr:cNvSpPr txBox="1"/>
      </xdr:nvSpPr>
      <xdr:spPr>
        <a:xfrm>
          <a:off x="4673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58239</xdr:rowOff>
    </xdr:from>
    <xdr:to>
      <xdr:col>24</xdr:col>
      <xdr:colOff>152400</xdr:colOff>
      <xdr:row>33</xdr:row>
      <xdr:rowOff>58239</xdr:rowOff>
    </xdr:to>
    <xdr:cxnSp macro="">
      <xdr:nvCxnSpPr>
        <xdr:cNvPr id="61" name="直線コネクタ 60"/>
        <xdr:cNvCxnSpPr/>
      </xdr:nvCxnSpPr>
      <xdr:spPr>
        <a:xfrm>
          <a:off x="4546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2" name="【道路】&#10;有形固定資産減価償却率平均値テキスト"/>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3" name="フローチャート: 判断 62"/>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4" name="フローチャート: 判断 63"/>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164193</xdr:rowOff>
    </xdr:from>
    <xdr:to>
      <xdr:col>15</xdr:col>
      <xdr:colOff>101600</xdr:colOff>
      <xdr:row>37</xdr:row>
      <xdr:rowOff>94343</xdr:rowOff>
    </xdr:to>
    <xdr:sp macro="" textlink="">
      <xdr:nvSpPr>
        <xdr:cNvPr id="65" name="フローチャート: 判断 64"/>
        <xdr:cNvSpPr/>
      </xdr:nvSpPr>
      <xdr:spPr>
        <a:xfrm>
          <a:off x="2857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44994</xdr:rowOff>
    </xdr:from>
    <xdr:to>
      <xdr:col>10</xdr:col>
      <xdr:colOff>165100</xdr:colOff>
      <xdr:row>37</xdr:row>
      <xdr:rowOff>146594</xdr:rowOff>
    </xdr:to>
    <xdr:sp macro="" textlink="">
      <xdr:nvSpPr>
        <xdr:cNvPr id="66" name="フローチャート: 判断 65"/>
        <xdr:cNvSpPr/>
      </xdr:nvSpPr>
      <xdr:spPr>
        <a:xfrm>
          <a:off x="1968500" y="638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146231</xdr:rowOff>
    </xdr:from>
    <xdr:to>
      <xdr:col>24</xdr:col>
      <xdr:colOff>114300</xdr:colOff>
      <xdr:row>37</xdr:row>
      <xdr:rowOff>76381</xdr:rowOff>
    </xdr:to>
    <xdr:sp macro="" textlink="">
      <xdr:nvSpPr>
        <xdr:cNvPr id="72" name="楕円 71"/>
        <xdr:cNvSpPr/>
      </xdr:nvSpPr>
      <xdr:spPr>
        <a:xfrm>
          <a:off x="45847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169108</xdr:rowOff>
    </xdr:from>
    <xdr:ext cx="405111" cy="259045"/>
    <xdr:sp macro="" textlink="">
      <xdr:nvSpPr>
        <xdr:cNvPr id="73" name="【道路】&#10;有形固定資産減価償却率該当値テキスト"/>
        <xdr:cNvSpPr txBox="1"/>
      </xdr:nvSpPr>
      <xdr:spPr>
        <a:xfrm>
          <a:off x="4673600" y="616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4" name="楕円 73"/>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25581</xdr:rowOff>
    </xdr:from>
    <xdr:to>
      <xdr:col>24</xdr:col>
      <xdr:colOff>63500</xdr:colOff>
      <xdr:row>37</xdr:row>
      <xdr:rowOff>30480</xdr:rowOff>
    </xdr:to>
    <xdr:cxnSp macro="">
      <xdr:nvCxnSpPr>
        <xdr:cNvPr id="75" name="直線コネクタ 74"/>
        <xdr:cNvCxnSpPr/>
      </xdr:nvCxnSpPr>
      <xdr:spPr>
        <a:xfrm flipV="1">
          <a:off x="3797300" y="636923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6" name="楕円 75"/>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30480</xdr:rowOff>
    </xdr:from>
    <xdr:to>
      <xdr:col>19</xdr:col>
      <xdr:colOff>177800</xdr:colOff>
      <xdr:row>37</xdr:row>
      <xdr:rowOff>41910</xdr:rowOff>
    </xdr:to>
    <xdr:cxnSp macro="">
      <xdr:nvCxnSpPr>
        <xdr:cNvPr id="77" name="直線コネクタ 76"/>
        <xdr:cNvCxnSpPr/>
      </xdr:nvCxnSpPr>
      <xdr:spPr>
        <a:xfrm flipV="1">
          <a:off x="2908300" y="6374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167458</xdr:rowOff>
    </xdr:from>
    <xdr:to>
      <xdr:col>10</xdr:col>
      <xdr:colOff>165100</xdr:colOff>
      <xdr:row>37</xdr:row>
      <xdr:rowOff>97608</xdr:rowOff>
    </xdr:to>
    <xdr:sp macro="" textlink="">
      <xdr:nvSpPr>
        <xdr:cNvPr id="78" name="楕円 77"/>
        <xdr:cNvSpPr/>
      </xdr:nvSpPr>
      <xdr:spPr>
        <a:xfrm>
          <a:off x="1968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46808</xdr:rowOff>
    </xdr:to>
    <xdr:cxnSp macro="">
      <xdr:nvCxnSpPr>
        <xdr:cNvPr id="79" name="直線コネクタ 78"/>
        <xdr:cNvCxnSpPr/>
      </xdr:nvCxnSpPr>
      <xdr:spPr>
        <a:xfrm flipV="1">
          <a:off x="2019300" y="638556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0" name="n_1aveValue【道路】&#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85470</xdr:rowOff>
    </xdr:from>
    <xdr:ext cx="405111" cy="259045"/>
    <xdr:sp macro="" textlink="">
      <xdr:nvSpPr>
        <xdr:cNvPr id="81" name="n_2aveValue【道路】&#10;有形固定資産減価償却率"/>
        <xdr:cNvSpPr txBox="1"/>
      </xdr:nvSpPr>
      <xdr:spPr>
        <a:xfrm>
          <a:off x="2705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137721</xdr:rowOff>
    </xdr:from>
    <xdr:ext cx="405111" cy="259045"/>
    <xdr:sp macro="" textlink="">
      <xdr:nvSpPr>
        <xdr:cNvPr id="82" name="n_3aveValue【道路】&#10;有形固定資産減価償却率"/>
        <xdr:cNvSpPr txBox="1"/>
      </xdr:nvSpPr>
      <xdr:spPr>
        <a:xfrm>
          <a:off x="18167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72407</xdr:rowOff>
    </xdr:from>
    <xdr:ext cx="405111" cy="259045"/>
    <xdr:sp macro="" textlink="">
      <xdr:nvSpPr>
        <xdr:cNvPr id="83" name="n_1mainValue【道路】&#10;有形固定資産減価償却率"/>
        <xdr:cNvSpPr txBox="1"/>
      </xdr:nvSpPr>
      <xdr:spPr>
        <a:xfrm>
          <a:off x="35820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4" name="n_2mainValue【道路】&#10;有形固定資産減価償却率"/>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5" name="n_3main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125730</xdr:rowOff>
    </xdr:from>
    <xdr:to>
      <xdr:col>54</xdr:col>
      <xdr:colOff>189865</xdr:colOff>
      <xdr:row>41</xdr:row>
      <xdr:rowOff>132207</xdr:rowOff>
    </xdr:to>
    <xdr:cxnSp macro="">
      <xdr:nvCxnSpPr>
        <xdr:cNvPr id="110" name="直線コネクタ 109"/>
        <xdr:cNvCxnSpPr/>
      </xdr:nvCxnSpPr>
      <xdr:spPr>
        <a:xfrm flipV="1">
          <a:off x="10476865" y="6297930"/>
          <a:ext cx="0" cy="863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136034</xdr:rowOff>
    </xdr:from>
    <xdr:ext cx="469744" cy="259045"/>
    <xdr:sp macro="" textlink="">
      <xdr:nvSpPr>
        <xdr:cNvPr id="111" name="【道路】&#10;一人当たり延長最小値テキスト"/>
        <xdr:cNvSpPr txBox="1"/>
      </xdr:nvSpPr>
      <xdr:spPr>
        <a:xfrm>
          <a:off x="10515600" y="71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132207</xdr:rowOff>
    </xdr:from>
    <xdr:to>
      <xdr:col>55</xdr:col>
      <xdr:colOff>88900</xdr:colOff>
      <xdr:row>41</xdr:row>
      <xdr:rowOff>132207</xdr:rowOff>
    </xdr:to>
    <xdr:cxnSp macro="">
      <xdr:nvCxnSpPr>
        <xdr:cNvPr id="112" name="直線コネクタ 111"/>
        <xdr:cNvCxnSpPr/>
      </xdr:nvCxnSpPr>
      <xdr:spPr>
        <a:xfrm>
          <a:off x="10388600" y="716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72407</xdr:rowOff>
    </xdr:from>
    <xdr:ext cx="534377" cy="259045"/>
    <xdr:sp macro="" textlink="">
      <xdr:nvSpPr>
        <xdr:cNvPr id="113" name="【道路】&#10;一人当たり延長最大値テキスト"/>
        <xdr:cNvSpPr txBox="1"/>
      </xdr:nvSpPr>
      <xdr:spPr>
        <a:xfrm>
          <a:off x="10515600" y="60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125730</xdr:rowOff>
    </xdr:from>
    <xdr:to>
      <xdr:col>55</xdr:col>
      <xdr:colOff>88900</xdr:colOff>
      <xdr:row>36</xdr:row>
      <xdr:rowOff>125730</xdr:rowOff>
    </xdr:to>
    <xdr:cxnSp macro="">
      <xdr:nvCxnSpPr>
        <xdr:cNvPr id="114" name="直線コネクタ 113"/>
        <xdr:cNvCxnSpPr/>
      </xdr:nvCxnSpPr>
      <xdr:spPr>
        <a:xfrm>
          <a:off x="10388600" y="6297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32402</xdr:rowOff>
    </xdr:from>
    <xdr:ext cx="469744" cy="259045"/>
    <xdr:sp macro="" textlink="">
      <xdr:nvSpPr>
        <xdr:cNvPr id="115" name="【道路】&#10;一人当たり延長平均値テキスト"/>
        <xdr:cNvSpPr txBox="1"/>
      </xdr:nvSpPr>
      <xdr:spPr>
        <a:xfrm>
          <a:off x="10515600" y="654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9525</xdr:rowOff>
    </xdr:from>
    <xdr:to>
      <xdr:col>55</xdr:col>
      <xdr:colOff>50800</xdr:colOff>
      <xdr:row>39</xdr:row>
      <xdr:rowOff>111125</xdr:rowOff>
    </xdr:to>
    <xdr:sp macro="" textlink="">
      <xdr:nvSpPr>
        <xdr:cNvPr id="116" name="フローチャート: 判断 115"/>
        <xdr:cNvSpPr/>
      </xdr:nvSpPr>
      <xdr:spPr>
        <a:xfrm>
          <a:off x="10426700" y="669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118364</xdr:rowOff>
    </xdr:from>
    <xdr:to>
      <xdr:col>50</xdr:col>
      <xdr:colOff>165100</xdr:colOff>
      <xdr:row>39</xdr:row>
      <xdr:rowOff>48514</xdr:rowOff>
    </xdr:to>
    <xdr:sp macro="" textlink="">
      <xdr:nvSpPr>
        <xdr:cNvPr id="117" name="フローチャート: 判断 116"/>
        <xdr:cNvSpPr/>
      </xdr:nvSpPr>
      <xdr:spPr>
        <a:xfrm>
          <a:off x="9588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105791</xdr:rowOff>
    </xdr:from>
    <xdr:to>
      <xdr:col>46</xdr:col>
      <xdr:colOff>38100</xdr:colOff>
      <xdr:row>34</xdr:row>
      <xdr:rowOff>35941</xdr:rowOff>
    </xdr:to>
    <xdr:sp macro="" textlink="">
      <xdr:nvSpPr>
        <xdr:cNvPr id="118" name="フローチャート: 判断 117"/>
        <xdr:cNvSpPr/>
      </xdr:nvSpPr>
      <xdr:spPr>
        <a:xfrm>
          <a:off x="8699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46355</xdr:rowOff>
    </xdr:from>
    <xdr:to>
      <xdr:col>41</xdr:col>
      <xdr:colOff>101600</xdr:colOff>
      <xdr:row>39</xdr:row>
      <xdr:rowOff>147955</xdr:rowOff>
    </xdr:to>
    <xdr:sp macro="" textlink="">
      <xdr:nvSpPr>
        <xdr:cNvPr id="119" name="フローチャート: 判断 118"/>
        <xdr:cNvSpPr/>
      </xdr:nvSpPr>
      <xdr:spPr>
        <a:xfrm>
          <a:off x="7810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18034</xdr:rowOff>
    </xdr:from>
    <xdr:to>
      <xdr:col>55</xdr:col>
      <xdr:colOff>50800</xdr:colOff>
      <xdr:row>40</xdr:row>
      <xdr:rowOff>119634</xdr:rowOff>
    </xdr:to>
    <xdr:sp macro="" textlink="">
      <xdr:nvSpPr>
        <xdr:cNvPr id="125" name="楕円 124"/>
        <xdr:cNvSpPr/>
      </xdr:nvSpPr>
      <xdr:spPr>
        <a:xfrm>
          <a:off x="10426700" y="687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167911</xdr:rowOff>
    </xdr:from>
    <xdr:ext cx="469744" cy="259045"/>
    <xdr:sp macro="" textlink="">
      <xdr:nvSpPr>
        <xdr:cNvPr id="126" name="【道路】&#10;一人当たり延長該当値テキスト"/>
        <xdr:cNvSpPr txBox="1"/>
      </xdr:nvSpPr>
      <xdr:spPr>
        <a:xfrm>
          <a:off x="10515600" y="685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26797</xdr:rowOff>
    </xdr:from>
    <xdr:to>
      <xdr:col>50</xdr:col>
      <xdr:colOff>165100</xdr:colOff>
      <xdr:row>40</xdr:row>
      <xdr:rowOff>128397</xdr:rowOff>
    </xdr:to>
    <xdr:sp macro="" textlink="">
      <xdr:nvSpPr>
        <xdr:cNvPr id="127" name="楕円 126"/>
        <xdr:cNvSpPr/>
      </xdr:nvSpPr>
      <xdr:spPr>
        <a:xfrm>
          <a:off x="9588500" y="68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68834</xdr:rowOff>
    </xdr:from>
    <xdr:to>
      <xdr:col>55</xdr:col>
      <xdr:colOff>0</xdr:colOff>
      <xdr:row>40</xdr:row>
      <xdr:rowOff>77597</xdr:rowOff>
    </xdr:to>
    <xdr:cxnSp macro="">
      <xdr:nvCxnSpPr>
        <xdr:cNvPr id="128" name="直線コネクタ 127"/>
        <xdr:cNvCxnSpPr/>
      </xdr:nvCxnSpPr>
      <xdr:spPr>
        <a:xfrm flipV="1">
          <a:off x="9639300" y="6926834"/>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65041</xdr:rowOff>
    </xdr:from>
    <xdr:ext cx="534377" cy="259045"/>
    <xdr:sp macro="" textlink="">
      <xdr:nvSpPr>
        <xdr:cNvPr id="129" name="n_1aveValue【道路】&#10;一人当たり延長"/>
        <xdr:cNvSpPr txBox="1"/>
      </xdr:nvSpPr>
      <xdr:spPr>
        <a:xfrm>
          <a:off x="9359411" y="640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52468</xdr:rowOff>
    </xdr:from>
    <xdr:ext cx="534377" cy="259045"/>
    <xdr:sp macro="" textlink="">
      <xdr:nvSpPr>
        <xdr:cNvPr id="130" name="n_2aveValue【道路】&#10;一人当たり延長"/>
        <xdr:cNvSpPr txBox="1"/>
      </xdr:nvSpPr>
      <xdr:spPr>
        <a:xfrm>
          <a:off x="8483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164482</xdr:rowOff>
    </xdr:from>
    <xdr:ext cx="469744" cy="259045"/>
    <xdr:sp macro="" textlink="">
      <xdr:nvSpPr>
        <xdr:cNvPr id="131" name="n_3aveValue【道路】&#10;一人当たり延長"/>
        <xdr:cNvSpPr txBox="1"/>
      </xdr:nvSpPr>
      <xdr:spPr>
        <a:xfrm>
          <a:off x="7626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119524</xdr:rowOff>
    </xdr:from>
    <xdr:ext cx="469744" cy="259045"/>
    <xdr:sp macro="" textlink="">
      <xdr:nvSpPr>
        <xdr:cNvPr id="132" name="n_1mainValue【道路】&#10;一人当たり延長"/>
        <xdr:cNvSpPr txBox="1"/>
      </xdr:nvSpPr>
      <xdr:spPr>
        <a:xfrm>
          <a:off x="9391727" y="697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3" name="テキスト ボックス 15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100584</xdr:rowOff>
    </xdr:to>
    <xdr:cxnSp macro="">
      <xdr:nvCxnSpPr>
        <xdr:cNvPr id="155" name="直線コネクタ 154"/>
        <xdr:cNvCxnSpPr/>
      </xdr:nvCxnSpPr>
      <xdr:spPr>
        <a:xfrm flipV="1">
          <a:off x="4634865" y="964692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104411</xdr:rowOff>
    </xdr:from>
    <xdr:ext cx="405111" cy="259045"/>
    <xdr:sp macro="" textlink="">
      <xdr:nvSpPr>
        <xdr:cNvPr id="156" name="【橋りょう・トンネル】&#10;有形固定資産減価償却率最小値テキスト"/>
        <xdr:cNvSpPr txBox="1"/>
      </xdr:nvSpPr>
      <xdr:spPr>
        <a:xfrm>
          <a:off x="4673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100584</xdr:rowOff>
    </xdr:from>
    <xdr:to>
      <xdr:col>24</xdr:col>
      <xdr:colOff>152400</xdr:colOff>
      <xdr:row>64</xdr:row>
      <xdr:rowOff>100584</xdr:rowOff>
    </xdr:to>
    <xdr:cxnSp macro="">
      <xdr:nvCxnSpPr>
        <xdr:cNvPr id="157" name="直線コネクタ 156"/>
        <xdr:cNvCxnSpPr/>
      </xdr:nvCxnSpPr>
      <xdr:spPr>
        <a:xfrm>
          <a:off x="4546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8"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9" name="直線コネクタ 158"/>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60" name="【橋りょう・トンネ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1" name="フローチャート: 判断 160"/>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2" name="フローチャート: 判断 161"/>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116078</xdr:rowOff>
    </xdr:from>
    <xdr:to>
      <xdr:col>15</xdr:col>
      <xdr:colOff>101600</xdr:colOff>
      <xdr:row>60</xdr:row>
      <xdr:rowOff>46228</xdr:rowOff>
    </xdr:to>
    <xdr:sp macro="" textlink="">
      <xdr:nvSpPr>
        <xdr:cNvPr id="163" name="フローチャート: 判断 162"/>
        <xdr:cNvSpPr/>
      </xdr:nvSpPr>
      <xdr:spPr>
        <a:xfrm>
          <a:off x="2857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33782</xdr:rowOff>
    </xdr:from>
    <xdr:to>
      <xdr:col>10</xdr:col>
      <xdr:colOff>165100</xdr:colOff>
      <xdr:row>59</xdr:row>
      <xdr:rowOff>135382</xdr:rowOff>
    </xdr:to>
    <xdr:sp macro="" textlink="">
      <xdr:nvSpPr>
        <xdr:cNvPr id="164" name="フローチャート: 判断 163"/>
        <xdr:cNvSpPr/>
      </xdr:nvSpPr>
      <xdr:spPr>
        <a:xfrm>
          <a:off x="1968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70" name="楕円 169"/>
        <xdr:cNvSpPr/>
      </xdr:nvSpPr>
      <xdr:spPr>
        <a:xfrm>
          <a:off x="45847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149369</xdr:rowOff>
    </xdr:from>
    <xdr:ext cx="405111" cy="259045"/>
    <xdr:sp macro="" textlink="">
      <xdr:nvSpPr>
        <xdr:cNvPr id="171" name="【橋りょう・トンネル】&#10;有形固定資産減価償却率該当値テキスト"/>
        <xdr:cNvSpPr txBox="1"/>
      </xdr:nvSpPr>
      <xdr:spPr>
        <a:xfrm>
          <a:off x="4673600"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68072</xdr:rowOff>
    </xdr:from>
    <xdr:to>
      <xdr:col>20</xdr:col>
      <xdr:colOff>38100</xdr:colOff>
      <xdr:row>60</xdr:row>
      <xdr:rowOff>169672</xdr:rowOff>
    </xdr:to>
    <xdr:sp macro="" textlink="">
      <xdr:nvSpPr>
        <xdr:cNvPr id="172" name="楕円 171"/>
        <xdr:cNvSpPr/>
      </xdr:nvSpPr>
      <xdr:spPr>
        <a:xfrm>
          <a:off x="3746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50292</xdr:rowOff>
    </xdr:from>
    <xdr:to>
      <xdr:col>24</xdr:col>
      <xdr:colOff>63500</xdr:colOff>
      <xdr:row>60</xdr:row>
      <xdr:rowOff>118872</xdr:rowOff>
    </xdr:to>
    <xdr:cxnSp macro="">
      <xdr:nvCxnSpPr>
        <xdr:cNvPr id="173" name="直線コネクタ 172"/>
        <xdr:cNvCxnSpPr/>
      </xdr:nvCxnSpPr>
      <xdr:spPr>
        <a:xfrm flipV="1">
          <a:off x="3797300" y="103372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136652</xdr:rowOff>
    </xdr:from>
    <xdr:to>
      <xdr:col>15</xdr:col>
      <xdr:colOff>101600</xdr:colOff>
      <xdr:row>61</xdr:row>
      <xdr:rowOff>66802</xdr:rowOff>
    </xdr:to>
    <xdr:sp macro="" textlink="">
      <xdr:nvSpPr>
        <xdr:cNvPr id="174" name="楕円 173"/>
        <xdr:cNvSpPr/>
      </xdr:nvSpPr>
      <xdr:spPr>
        <a:xfrm>
          <a:off x="2857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118872</xdr:rowOff>
    </xdr:from>
    <xdr:to>
      <xdr:col>19</xdr:col>
      <xdr:colOff>177800</xdr:colOff>
      <xdr:row>61</xdr:row>
      <xdr:rowOff>16002</xdr:rowOff>
    </xdr:to>
    <xdr:cxnSp macro="">
      <xdr:nvCxnSpPr>
        <xdr:cNvPr id="175" name="直線コネクタ 174"/>
        <xdr:cNvCxnSpPr/>
      </xdr:nvCxnSpPr>
      <xdr:spPr>
        <a:xfrm flipV="1">
          <a:off x="2908300" y="104058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38354</xdr:rowOff>
    </xdr:from>
    <xdr:to>
      <xdr:col>10</xdr:col>
      <xdr:colOff>165100</xdr:colOff>
      <xdr:row>61</xdr:row>
      <xdr:rowOff>139954</xdr:rowOff>
    </xdr:to>
    <xdr:sp macro="" textlink="">
      <xdr:nvSpPr>
        <xdr:cNvPr id="176" name="楕円 175"/>
        <xdr:cNvSpPr/>
      </xdr:nvSpPr>
      <xdr:spPr>
        <a:xfrm>
          <a:off x="1968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xdr:rowOff>
    </xdr:from>
    <xdr:to>
      <xdr:col>15</xdr:col>
      <xdr:colOff>50800</xdr:colOff>
      <xdr:row>61</xdr:row>
      <xdr:rowOff>89154</xdr:rowOff>
    </xdr:to>
    <xdr:cxnSp macro="">
      <xdr:nvCxnSpPr>
        <xdr:cNvPr id="177" name="直線コネクタ 176"/>
        <xdr:cNvCxnSpPr/>
      </xdr:nvCxnSpPr>
      <xdr:spPr>
        <a:xfrm flipV="1">
          <a:off x="2019300" y="104744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21607</xdr:rowOff>
    </xdr:from>
    <xdr:ext cx="405111" cy="259045"/>
    <xdr:sp macro="" textlink="">
      <xdr:nvSpPr>
        <xdr:cNvPr id="178" name="n_1aveValue【橋りょう・トンネル】&#10;有形固定資産減価償却率"/>
        <xdr:cNvSpPr txBox="1"/>
      </xdr:nvSpPr>
      <xdr:spPr>
        <a:xfrm>
          <a:off x="35820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62755</xdr:rowOff>
    </xdr:from>
    <xdr:ext cx="405111" cy="259045"/>
    <xdr:sp macro="" textlink="">
      <xdr:nvSpPr>
        <xdr:cNvPr id="179" name="n_2aveValue【橋りょう・トンネル】&#10;有形固定資産減価償却率"/>
        <xdr:cNvSpPr txBox="1"/>
      </xdr:nvSpPr>
      <xdr:spPr>
        <a:xfrm>
          <a:off x="2705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151909</xdr:rowOff>
    </xdr:from>
    <xdr:ext cx="405111" cy="259045"/>
    <xdr:sp macro="" textlink="">
      <xdr:nvSpPr>
        <xdr:cNvPr id="180" name="n_3aveValue【橋りょう・トンネル】&#10;有形固定資産減価償却率"/>
        <xdr:cNvSpPr txBox="1"/>
      </xdr:nvSpPr>
      <xdr:spPr>
        <a:xfrm>
          <a:off x="1816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160799</xdr:rowOff>
    </xdr:from>
    <xdr:ext cx="405111" cy="259045"/>
    <xdr:sp macro="" textlink="">
      <xdr:nvSpPr>
        <xdr:cNvPr id="181" name="n_1mainValue【橋りょう・トンネル】&#10;有形固定資産減価償却率"/>
        <xdr:cNvSpPr txBox="1"/>
      </xdr:nvSpPr>
      <xdr:spPr>
        <a:xfrm>
          <a:off x="3582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57929</xdr:rowOff>
    </xdr:from>
    <xdr:ext cx="405111" cy="259045"/>
    <xdr:sp macro="" textlink="">
      <xdr:nvSpPr>
        <xdr:cNvPr id="182" name="n_2mainValue【橋りょう・トンネル】&#10;有形固定資産減価償却率"/>
        <xdr:cNvSpPr txBox="1"/>
      </xdr:nvSpPr>
      <xdr:spPr>
        <a:xfrm>
          <a:off x="27057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131081</xdr:rowOff>
    </xdr:from>
    <xdr:ext cx="405111" cy="259045"/>
    <xdr:sp macro="" textlink="">
      <xdr:nvSpPr>
        <xdr:cNvPr id="183" name="n_3mainValue【橋りょう・トンネル】&#10;有形固定資産減価償却率"/>
        <xdr:cNvSpPr txBox="1"/>
      </xdr:nvSpPr>
      <xdr:spPr>
        <a:xfrm>
          <a:off x="1816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4" name="直線コネクタ 19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5" name="テキスト ボックス 194"/>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6" name="直線コネクタ 19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7" name="テキスト ボックス 196"/>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8" name="直線コネクタ 19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9" name="テキスト ボックス 198"/>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0" name="直線コネクタ 19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1" name="テキスト ボックス 200"/>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2" name="直線コネクタ 20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3" name="テキスト ボックス 202"/>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4" name="直線コネクタ 20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5" name="テキスト ボックス 204"/>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85514</xdr:rowOff>
    </xdr:from>
    <xdr:to>
      <xdr:col>54</xdr:col>
      <xdr:colOff>189865</xdr:colOff>
      <xdr:row>64</xdr:row>
      <xdr:rowOff>91268</xdr:rowOff>
    </xdr:to>
    <xdr:cxnSp macro="">
      <xdr:nvCxnSpPr>
        <xdr:cNvPr id="209" name="直線コネクタ 208"/>
        <xdr:cNvCxnSpPr/>
      </xdr:nvCxnSpPr>
      <xdr:spPr>
        <a:xfrm flipV="1">
          <a:off x="10476865" y="9686714"/>
          <a:ext cx="0" cy="137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95095</xdr:rowOff>
    </xdr:from>
    <xdr:ext cx="534377" cy="259045"/>
    <xdr:sp macro="" textlink="">
      <xdr:nvSpPr>
        <xdr:cNvPr id="210" name="【橋りょう・トンネル】&#10;一人当たり有形固定資産（償却資産）額最小値テキスト"/>
        <xdr:cNvSpPr txBox="1"/>
      </xdr:nvSpPr>
      <xdr:spPr>
        <a:xfrm>
          <a:off x="10515600" y="110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91268</xdr:rowOff>
    </xdr:from>
    <xdr:to>
      <xdr:col>55</xdr:col>
      <xdr:colOff>88900</xdr:colOff>
      <xdr:row>64</xdr:row>
      <xdr:rowOff>91268</xdr:rowOff>
    </xdr:to>
    <xdr:cxnSp macro="">
      <xdr:nvCxnSpPr>
        <xdr:cNvPr id="211" name="直線コネクタ 210"/>
        <xdr:cNvCxnSpPr/>
      </xdr:nvCxnSpPr>
      <xdr:spPr>
        <a:xfrm>
          <a:off x="10388600" y="1106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32191</xdr:rowOff>
    </xdr:from>
    <xdr:ext cx="690189" cy="259045"/>
    <xdr:sp macro="" textlink="">
      <xdr:nvSpPr>
        <xdr:cNvPr id="212" name="【橋りょう・トンネル】&#10;一人当たり有形固定資産（償却資産）額最大値テキスト"/>
        <xdr:cNvSpPr txBox="1"/>
      </xdr:nvSpPr>
      <xdr:spPr>
        <a:xfrm>
          <a:off x="10515600" y="94619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85514</xdr:rowOff>
    </xdr:from>
    <xdr:to>
      <xdr:col>55</xdr:col>
      <xdr:colOff>88900</xdr:colOff>
      <xdr:row>56</xdr:row>
      <xdr:rowOff>85514</xdr:rowOff>
    </xdr:to>
    <xdr:cxnSp macro="">
      <xdr:nvCxnSpPr>
        <xdr:cNvPr id="213" name="直線コネクタ 212"/>
        <xdr:cNvCxnSpPr/>
      </xdr:nvCxnSpPr>
      <xdr:spPr>
        <a:xfrm>
          <a:off x="10388600" y="96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168209</xdr:rowOff>
    </xdr:from>
    <xdr:ext cx="599010" cy="259045"/>
    <xdr:sp macro="" textlink="">
      <xdr:nvSpPr>
        <xdr:cNvPr id="214" name="【橋りょう・トンネル】&#10;一人当たり有形固定資産（償却資産）額平均値テキスト"/>
        <xdr:cNvSpPr txBox="1"/>
      </xdr:nvSpPr>
      <xdr:spPr>
        <a:xfrm>
          <a:off x="10515600" y="106266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145332</xdr:rowOff>
    </xdr:from>
    <xdr:to>
      <xdr:col>55</xdr:col>
      <xdr:colOff>50800</xdr:colOff>
      <xdr:row>63</xdr:row>
      <xdr:rowOff>75482</xdr:rowOff>
    </xdr:to>
    <xdr:sp macro="" textlink="">
      <xdr:nvSpPr>
        <xdr:cNvPr id="215" name="フローチャート: 判断 214"/>
        <xdr:cNvSpPr/>
      </xdr:nvSpPr>
      <xdr:spPr>
        <a:xfrm>
          <a:off x="10426700" y="1077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169210</xdr:rowOff>
    </xdr:from>
    <xdr:to>
      <xdr:col>50</xdr:col>
      <xdr:colOff>165100</xdr:colOff>
      <xdr:row>63</xdr:row>
      <xdr:rowOff>99360</xdr:rowOff>
    </xdr:to>
    <xdr:sp macro="" textlink="">
      <xdr:nvSpPr>
        <xdr:cNvPr id="216" name="フローチャート: 判断 215"/>
        <xdr:cNvSpPr/>
      </xdr:nvSpPr>
      <xdr:spPr>
        <a:xfrm>
          <a:off x="9588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168953</xdr:rowOff>
    </xdr:from>
    <xdr:to>
      <xdr:col>46</xdr:col>
      <xdr:colOff>38100</xdr:colOff>
      <xdr:row>63</xdr:row>
      <xdr:rowOff>99103</xdr:rowOff>
    </xdr:to>
    <xdr:sp macro="" textlink="">
      <xdr:nvSpPr>
        <xdr:cNvPr id="217" name="フローチャート: 判断 216"/>
        <xdr:cNvSpPr/>
      </xdr:nvSpPr>
      <xdr:spPr>
        <a:xfrm>
          <a:off x="8699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121261</xdr:rowOff>
    </xdr:from>
    <xdr:to>
      <xdr:col>41</xdr:col>
      <xdr:colOff>101600</xdr:colOff>
      <xdr:row>64</xdr:row>
      <xdr:rowOff>51411</xdr:rowOff>
    </xdr:to>
    <xdr:sp macro="" textlink="">
      <xdr:nvSpPr>
        <xdr:cNvPr id="218" name="フローチャート: 判断 217"/>
        <xdr:cNvSpPr/>
      </xdr:nvSpPr>
      <xdr:spPr>
        <a:xfrm>
          <a:off x="7810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95310</xdr:rowOff>
    </xdr:from>
    <xdr:to>
      <xdr:col>55</xdr:col>
      <xdr:colOff>50800</xdr:colOff>
      <xdr:row>64</xdr:row>
      <xdr:rowOff>25460</xdr:rowOff>
    </xdr:to>
    <xdr:sp macro="" textlink="">
      <xdr:nvSpPr>
        <xdr:cNvPr id="224" name="楕円 223"/>
        <xdr:cNvSpPr/>
      </xdr:nvSpPr>
      <xdr:spPr>
        <a:xfrm>
          <a:off x="10426700" y="108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10237</xdr:rowOff>
    </xdr:from>
    <xdr:ext cx="599010" cy="259045"/>
    <xdr:sp macro="" textlink="">
      <xdr:nvSpPr>
        <xdr:cNvPr id="225" name="【橋りょう・トンネル】&#10;一人当たり有形固定資産（償却資産）額該当値テキスト"/>
        <xdr:cNvSpPr txBox="1"/>
      </xdr:nvSpPr>
      <xdr:spPr>
        <a:xfrm>
          <a:off x="10515600" y="1081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96398</xdr:rowOff>
    </xdr:from>
    <xdr:to>
      <xdr:col>50</xdr:col>
      <xdr:colOff>165100</xdr:colOff>
      <xdr:row>64</xdr:row>
      <xdr:rowOff>26548</xdr:rowOff>
    </xdr:to>
    <xdr:sp macro="" textlink="">
      <xdr:nvSpPr>
        <xdr:cNvPr id="226" name="楕円 225"/>
        <xdr:cNvSpPr/>
      </xdr:nvSpPr>
      <xdr:spPr>
        <a:xfrm>
          <a:off x="9588500" y="1089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146110</xdr:rowOff>
    </xdr:from>
    <xdr:to>
      <xdr:col>55</xdr:col>
      <xdr:colOff>0</xdr:colOff>
      <xdr:row>63</xdr:row>
      <xdr:rowOff>147198</xdr:rowOff>
    </xdr:to>
    <xdr:cxnSp macro="">
      <xdr:nvCxnSpPr>
        <xdr:cNvPr id="227" name="直線コネクタ 226"/>
        <xdr:cNvCxnSpPr/>
      </xdr:nvCxnSpPr>
      <xdr:spPr>
        <a:xfrm flipV="1">
          <a:off x="9639300" y="10947460"/>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97524</xdr:rowOff>
    </xdr:from>
    <xdr:to>
      <xdr:col>46</xdr:col>
      <xdr:colOff>38100</xdr:colOff>
      <xdr:row>64</xdr:row>
      <xdr:rowOff>27674</xdr:rowOff>
    </xdr:to>
    <xdr:sp macro="" textlink="">
      <xdr:nvSpPr>
        <xdr:cNvPr id="228" name="楕円 227"/>
        <xdr:cNvSpPr/>
      </xdr:nvSpPr>
      <xdr:spPr>
        <a:xfrm>
          <a:off x="8699500" y="1089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147198</xdr:rowOff>
    </xdr:from>
    <xdr:to>
      <xdr:col>50</xdr:col>
      <xdr:colOff>114300</xdr:colOff>
      <xdr:row>63</xdr:row>
      <xdr:rowOff>148324</xdr:rowOff>
    </xdr:to>
    <xdr:cxnSp macro="">
      <xdr:nvCxnSpPr>
        <xdr:cNvPr id="229" name="直線コネクタ 228"/>
        <xdr:cNvCxnSpPr/>
      </xdr:nvCxnSpPr>
      <xdr:spPr>
        <a:xfrm flipV="1">
          <a:off x="8750300" y="10948548"/>
          <a:ext cx="889000" cy="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98318</xdr:rowOff>
    </xdr:from>
    <xdr:to>
      <xdr:col>41</xdr:col>
      <xdr:colOff>101600</xdr:colOff>
      <xdr:row>64</xdr:row>
      <xdr:rowOff>28468</xdr:rowOff>
    </xdr:to>
    <xdr:sp macro="" textlink="">
      <xdr:nvSpPr>
        <xdr:cNvPr id="230" name="楕円 229"/>
        <xdr:cNvSpPr/>
      </xdr:nvSpPr>
      <xdr:spPr>
        <a:xfrm>
          <a:off x="7810500" y="108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148324</xdr:rowOff>
    </xdr:from>
    <xdr:to>
      <xdr:col>45</xdr:col>
      <xdr:colOff>177800</xdr:colOff>
      <xdr:row>63</xdr:row>
      <xdr:rowOff>149118</xdr:rowOff>
    </xdr:to>
    <xdr:cxnSp macro="">
      <xdr:nvCxnSpPr>
        <xdr:cNvPr id="231" name="直線コネクタ 230"/>
        <xdr:cNvCxnSpPr/>
      </xdr:nvCxnSpPr>
      <xdr:spPr>
        <a:xfrm flipV="1">
          <a:off x="7861300" y="10949674"/>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115887</xdr:rowOff>
    </xdr:from>
    <xdr:ext cx="599010" cy="259045"/>
    <xdr:sp macro="" textlink="">
      <xdr:nvSpPr>
        <xdr:cNvPr id="232" name="n_1aveValue【橋りょう・トンネル】&#10;一人当たり有形固定資産（償却資産）額"/>
        <xdr:cNvSpPr txBox="1"/>
      </xdr:nvSpPr>
      <xdr:spPr>
        <a:xfrm>
          <a:off x="93270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115630</xdr:rowOff>
    </xdr:from>
    <xdr:ext cx="599010" cy="259045"/>
    <xdr:sp macro="" textlink="">
      <xdr:nvSpPr>
        <xdr:cNvPr id="233" name="n_2aveValue【橋りょう・トンネル】&#10;一人当たり有形固定資産（償却資産）額"/>
        <xdr:cNvSpPr txBox="1"/>
      </xdr:nvSpPr>
      <xdr:spPr>
        <a:xfrm>
          <a:off x="8450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42538</xdr:rowOff>
    </xdr:from>
    <xdr:ext cx="599010" cy="259045"/>
    <xdr:sp macro="" textlink="">
      <xdr:nvSpPr>
        <xdr:cNvPr id="234" name="n_3aveValue【橋りょう・トンネル】&#10;一人当たり有形固定資産（償却資産）額"/>
        <xdr:cNvSpPr txBox="1"/>
      </xdr:nvSpPr>
      <xdr:spPr>
        <a:xfrm>
          <a:off x="7561795" y="1101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17675</xdr:rowOff>
    </xdr:from>
    <xdr:ext cx="599010" cy="259045"/>
    <xdr:sp macro="" textlink="">
      <xdr:nvSpPr>
        <xdr:cNvPr id="235" name="n_1mainValue【橋りょう・トンネル】&#10;一人当たり有形固定資産（償却資産）額"/>
        <xdr:cNvSpPr txBox="1"/>
      </xdr:nvSpPr>
      <xdr:spPr>
        <a:xfrm>
          <a:off x="9327095" y="1099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18801</xdr:rowOff>
    </xdr:from>
    <xdr:ext cx="599010" cy="259045"/>
    <xdr:sp macro="" textlink="">
      <xdr:nvSpPr>
        <xdr:cNvPr id="236" name="n_2mainValue【橋りょう・トンネル】&#10;一人当たり有形固定資産（償却資産）額"/>
        <xdr:cNvSpPr txBox="1"/>
      </xdr:nvSpPr>
      <xdr:spPr>
        <a:xfrm>
          <a:off x="8450795" y="1099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44995</xdr:rowOff>
    </xdr:from>
    <xdr:ext cx="599010" cy="259045"/>
    <xdr:sp macro="" textlink="">
      <xdr:nvSpPr>
        <xdr:cNvPr id="237" name="n_3mainValue【橋りょう・トンネル】&#10;一人当たり有形固定資産（償却資産）額"/>
        <xdr:cNvSpPr txBox="1"/>
      </xdr:nvSpPr>
      <xdr:spPr>
        <a:xfrm>
          <a:off x="7561795" y="1067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8" name="テキスト ボックス 24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0" name="テキスト ボックス 24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0" name="テキスト ボックス 25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84</xdr:row>
      <xdr:rowOff>129539</xdr:rowOff>
    </xdr:to>
    <xdr:cxnSp macro="">
      <xdr:nvCxnSpPr>
        <xdr:cNvPr id="264" name="直線コネクタ 263"/>
        <xdr:cNvCxnSpPr/>
      </xdr:nvCxnSpPr>
      <xdr:spPr>
        <a:xfrm flipV="1">
          <a:off x="4634865" y="13502639"/>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133366</xdr:rowOff>
    </xdr:from>
    <xdr:ext cx="405111" cy="259045"/>
    <xdr:sp macro="" textlink="">
      <xdr:nvSpPr>
        <xdr:cNvPr id="265" name="【公営住宅】&#10;有形固定資産減価償却率最小値テキスト"/>
        <xdr:cNvSpPr txBox="1"/>
      </xdr:nvSpPr>
      <xdr:spPr>
        <a:xfrm>
          <a:off x="4673600"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129539</xdr:rowOff>
    </xdr:from>
    <xdr:to>
      <xdr:col>24</xdr:col>
      <xdr:colOff>152400</xdr:colOff>
      <xdr:row>84</xdr:row>
      <xdr:rowOff>129539</xdr:rowOff>
    </xdr:to>
    <xdr:cxnSp macro="">
      <xdr:nvCxnSpPr>
        <xdr:cNvPr id="266" name="直線コネクタ 265"/>
        <xdr:cNvCxnSpPr/>
      </xdr:nvCxnSpPr>
      <xdr:spPr>
        <a:xfrm>
          <a:off x="4546600" y="1453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67"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68" name="直線コネクタ 267"/>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8545</xdr:rowOff>
    </xdr:from>
    <xdr:ext cx="405111" cy="259045"/>
    <xdr:sp macro="" textlink="">
      <xdr:nvSpPr>
        <xdr:cNvPr id="269" name="【公営住宅】&#10;有形固定資産減価償却率平均値テキスト"/>
        <xdr:cNvSpPr txBox="1"/>
      </xdr:nvSpPr>
      <xdr:spPr>
        <a:xfrm>
          <a:off x="4673600" y="137245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157118</xdr:rowOff>
    </xdr:from>
    <xdr:to>
      <xdr:col>24</xdr:col>
      <xdr:colOff>114300</xdr:colOff>
      <xdr:row>81</xdr:row>
      <xdr:rowOff>87268</xdr:rowOff>
    </xdr:to>
    <xdr:sp macro="" textlink="">
      <xdr:nvSpPr>
        <xdr:cNvPr id="270" name="フローチャート: 判断 269"/>
        <xdr:cNvSpPr/>
      </xdr:nvSpPr>
      <xdr:spPr>
        <a:xfrm>
          <a:off x="4584700" y="1387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xdr:rowOff>
    </xdr:from>
    <xdr:to>
      <xdr:col>20</xdr:col>
      <xdr:colOff>38100</xdr:colOff>
      <xdr:row>81</xdr:row>
      <xdr:rowOff>103595</xdr:rowOff>
    </xdr:to>
    <xdr:sp macro="" textlink="">
      <xdr:nvSpPr>
        <xdr:cNvPr id="271" name="フローチャート: 判断 270"/>
        <xdr:cNvSpPr/>
      </xdr:nvSpPr>
      <xdr:spPr>
        <a:xfrm>
          <a:off x="3746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140788</xdr:rowOff>
    </xdr:from>
    <xdr:to>
      <xdr:col>15</xdr:col>
      <xdr:colOff>101600</xdr:colOff>
      <xdr:row>81</xdr:row>
      <xdr:rowOff>70938</xdr:rowOff>
    </xdr:to>
    <xdr:sp macro="" textlink="">
      <xdr:nvSpPr>
        <xdr:cNvPr id="272" name="フローチャート: 判断 271"/>
        <xdr:cNvSpPr/>
      </xdr:nvSpPr>
      <xdr:spPr>
        <a:xfrm>
          <a:off x="2857500" y="1385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18324</xdr:rowOff>
    </xdr:from>
    <xdr:to>
      <xdr:col>10</xdr:col>
      <xdr:colOff>165100</xdr:colOff>
      <xdr:row>81</xdr:row>
      <xdr:rowOff>119924</xdr:rowOff>
    </xdr:to>
    <xdr:sp macro="" textlink="">
      <xdr:nvSpPr>
        <xdr:cNvPr id="273" name="フローチャート: 判断 272"/>
        <xdr:cNvSpPr/>
      </xdr:nvSpPr>
      <xdr:spPr>
        <a:xfrm>
          <a:off x="1968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78739</xdr:rowOff>
    </xdr:from>
    <xdr:to>
      <xdr:col>24</xdr:col>
      <xdr:colOff>114300</xdr:colOff>
      <xdr:row>85</xdr:row>
      <xdr:rowOff>8889</xdr:rowOff>
    </xdr:to>
    <xdr:sp macro="" textlink="">
      <xdr:nvSpPr>
        <xdr:cNvPr id="279" name="楕円 278"/>
        <xdr:cNvSpPr/>
      </xdr:nvSpPr>
      <xdr:spPr>
        <a:xfrm>
          <a:off x="4584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165116</xdr:rowOff>
    </xdr:from>
    <xdr:ext cx="405111" cy="259045"/>
    <xdr:sp macro="" textlink="">
      <xdr:nvSpPr>
        <xdr:cNvPr id="280" name="【公営住宅】&#10;有形固定資産減価償却率該当値テキスト"/>
        <xdr:cNvSpPr txBox="1"/>
      </xdr:nvSpPr>
      <xdr:spPr>
        <a:xfrm>
          <a:off x="4673600" y="1439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147320</xdr:rowOff>
    </xdr:from>
    <xdr:to>
      <xdr:col>20</xdr:col>
      <xdr:colOff>38100</xdr:colOff>
      <xdr:row>85</xdr:row>
      <xdr:rowOff>77470</xdr:rowOff>
    </xdr:to>
    <xdr:sp macro="" textlink="">
      <xdr:nvSpPr>
        <xdr:cNvPr id="281" name="楕円 280"/>
        <xdr:cNvSpPr/>
      </xdr:nvSpPr>
      <xdr:spPr>
        <a:xfrm>
          <a:off x="3746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129539</xdr:rowOff>
    </xdr:from>
    <xdr:to>
      <xdr:col>24</xdr:col>
      <xdr:colOff>63500</xdr:colOff>
      <xdr:row>85</xdr:row>
      <xdr:rowOff>26670</xdr:rowOff>
    </xdr:to>
    <xdr:cxnSp macro="">
      <xdr:nvCxnSpPr>
        <xdr:cNvPr id="282" name="直線コネクタ 281"/>
        <xdr:cNvCxnSpPr/>
      </xdr:nvCxnSpPr>
      <xdr:spPr>
        <a:xfrm flipV="1">
          <a:off x="3797300" y="145313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150586</xdr:rowOff>
    </xdr:from>
    <xdr:to>
      <xdr:col>15</xdr:col>
      <xdr:colOff>101600</xdr:colOff>
      <xdr:row>85</xdr:row>
      <xdr:rowOff>80736</xdr:rowOff>
    </xdr:to>
    <xdr:sp macro="" textlink="">
      <xdr:nvSpPr>
        <xdr:cNvPr id="283" name="楕円 282"/>
        <xdr:cNvSpPr/>
      </xdr:nvSpPr>
      <xdr:spPr>
        <a:xfrm>
          <a:off x="2857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26670</xdr:rowOff>
    </xdr:from>
    <xdr:to>
      <xdr:col>19</xdr:col>
      <xdr:colOff>177800</xdr:colOff>
      <xdr:row>85</xdr:row>
      <xdr:rowOff>29936</xdr:rowOff>
    </xdr:to>
    <xdr:cxnSp macro="">
      <xdr:nvCxnSpPr>
        <xdr:cNvPr id="284" name="直線コネクタ 283"/>
        <xdr:cNvCxnSpPr/>
      </xdr:nvCxnSpPr>
      <xdr:spPr>
        <a:xfrm flipV="1">
          <a:off x="2908300" y="1459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47716</xdr:rowOff>
    </xdr:from>
    <xdr:to>
      <xdr:col>10</xdr:col>
      <xdr:colOff>165100</xdr:colOff>
      <xdr:row>85</xdr:row>
      <xdr:rowOff>149316</xdr:rowOff>
    </xdr:to>
    <xdr:sp macro="" textlink="">
      <xdr:nvSpPr>
        <xdr:cNvPr id="285" name="楕円 284"/>
        <xdr:cNvSpPr/>
      </xdr:nvSpPr>
      <xdr:spPr>
        <a:xfrm>
          <a:off x="1968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29936</xdr:rowOff>
    </xdr:from>
    <xdr:to>
      <xdr:col>15</xdr:col>
      <xdr:colOff>50800</xdr:colOff>
      <xdr:row>85</xdr:row>
      <xdr:rowOff>98516</xdr:rowOff>
    </xdr:to>
    <xdr:cxnSp macro="">
      <xdr:nvCxnSpPr>
        <xdr:cNvPr id="286" name="直線コネクタ 285"/>
        <xdr:cNvCxnSpPr/>
      </xdr:nvCxnSpPr>
      <xdr:spPr>
        <a:xfrm flipV="1">
          <a:off x="2019300" y="1460318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120122</xdr:rowOff>
    </xdr:from>
    <xdr:ext cx="405111" cy="259045"/>
    <xdr:sp macro="" textlink="">
      <xdr:nvSpPr>
        <xdr:cNvPr id="287" name="n_1aveValue【公営住宅】&#10;有形固定資産減価償却率"/>
        <xdr:cNvSpPr txBox="1"/>
      </xdr:nvSpPr>
      <xdr:spPr>
        <a:xfrm>
          <a:off x="35820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87465</xdr:rowOff>
    </xdr:from>
    <xdr:ext cx="405111" cy="259045"/>
    <xdr:sp macro="" textlink="">
      <xdr:nvSpPr>
        <xdr:cNvPr id="288" name="n_2aveValue【公営住宅】&#10;有形固定資産減価償却率"/>
        <xdr:cNvSpPr txBox="1"/>
      </xdr:nvSpPr>
      <xdr:spPr>
        <a:xfrm>
          <a:off x="2705744" y="1363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136451</xdr:rowOff>
    </xdr:from>
    <xdr:ext cx="405111" cy="259045"/>
    <xdr:sp macro="" textlink="">
      <xdr:nvSpPr>
        <xdr:cNvPr id="289" name="n_3aveValue【公営住宅】&#10;有形固定資産減価償却率"/>
        <xdr:cNvSpPr txBox="1"/>
      </xdr:nvSpPr>
      <xdr:spPr>
        <a:xfrm>
          <a:off x="1816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68597</xdr:rowOff>
    </xdr:from>
    <xdr:ext cx="405111" cy="259045"/>
    <xdr:sp macro="" textlink="">
      <xdr:nvSpPr>
        <xdr:cNvPr id="290" name="n_1mainValue【公営住宅】&#10;有形固定資産減価償却率"/>
        <xdr:cNvSpPr txBox="1"/>
      </xdr:nvSpPr>
      <xdr:spPr>
        <a:xfrm>
          <a:off x="3582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71863</xdr:rowOff>
    </xdr:from>
    <xdr:ext cx="405111" cy="259045"/>
    <xdr:sp macro="" textlink="">
      <xdr:nvSpPr>
        <xdr:cNvPr id="291" name="n_2mainValue【公営住宅】&#10;有形固定資産減価償却率"/>
        <xdr:cNvSpPr txBox="1"/>
      </xdr:nvSpPr>
      <xdr:spPr>
        <a:xfrm>
          <a:off x="2705744"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140443</xdr:rowOff>
    </xdr:from>
    <xdr:ext cx="405111" cy="259045"/>
    <xdr:sp macro="" textlink="">
      <xdr:nvSpPr>
        <xdr:cNvPr id="292" name="n_3mainValue【公営住宅】&#10;有形固定資産減価償却率"/>
        <xdr:cNvSpPr txBox="1"/>
      </xdr:nvSpPr>
      <xdr:spPr>
        <a:xfrm>
          <a:off x="1816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3" name="直線コネクタ 30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4" name="テキスト ボックス 30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5" name="直線コネクタ 30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6" name="テキスト ボックス 30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7" name="直線コネクタ 30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8" name="テキスト ボックス 30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9" name="直線コネクタ 30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0" name="テキスト ボックス 30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1" name="直線コネクタ 31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2" name="テキスト ボックス 31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52070</xdr:rowOff>
    </xdr:from>
    <xdr:to>
      <xdr:col>54</xdr:col>
      <xdr:colOff>189865</xdr:colOff>
      <xdr:row>85</xdr:row>
      <xdr:rowOff>58420</xdr:rowOff>
    </xdr:to>
    <xdr:cxnSp macro="">
      <xdr:nvCxnSpPr>
        <xdr:cNvPr id="316" name="直線コネクタ 315"/>
        <xdr:cNvCxnSpPr/>
      </xdr:nvCxnSpPr>
      <xdr:spPr>
        <a:xfrm flipV="1">
          <a:off x="10476865" y="1325372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17"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18" name="直線コネクタ 317"/>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170197</xdr:rowOff>
    </xdr:from>
    <xdr:ext cx="469744" cy="259045"/>
    <xdr:sp macro="" textlink="">
      <xdr:nvSpPr>
        <xdr:cNvPr id="319" name="【公営住宅】&#10;一人当たり面積最大値テキスト"/>
        <xdr:cNvSpPr txBox="1"/>
      </xdr:nvSpPr>
      <xdr:spPr>
        <a:xfrm>
          <a:off x="10515600" y="130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52070</xdr:rowOff>
    </xdr:from>
    <xdr:to>
      <xdr:col>55</xdr:col>
      <xdr:colOff>88900</xdr:colOff>
      <xdr:row>77</xdr:row>
      <xdr:rowOff>52070</xdr:rowOff>
    </xdr:to>
    <xdr:cxnSp macro="">
      <xdr:nvCxnSpPr>
        <xdr:cNvPr id="320" name="直線コネクタ 319"/>
        <xdr:cNvCxnSpPr/>
      </xdr:nvCxnSpPr>
      <xdr:spPr>
        <a:xfrm>
          <a:off x="10388600" y="132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119397</xdr:rowOff>
    </xdr:from>
    <xdr:ext cx="469744" cy="259045"/>
    <xdr:sp macro="" textlink="">
      <xdr:nvSpPr>
        <xdr:cNvPr id="321" name="【公営住宅】&#10;一人当たり面積平均値テキスト"/>
        <xdr:cNvSpPr txBox="1"/>
      </xdr:nvSpPr>
      <xdr:spPr>
        <a:xfrm>
          <a:off x="10515600" y="14178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22" name="フローチャート: 判断 321"/>
        <xdr:cNvSpPr/>
      </xdr:nvSpPr>
      <xdr:spPr>
        <a:xfrm>
          <a:off x="104267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23" name="フローチャート: 判断 322"/>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115570</xdr:rowOff>
    </xdr:from>
    <xdr:to>
      <xdr:col>46</xdr:col>
      <xdr:colOff>38100</xdr:colOff>
      <xdr:row>83</xdr:row>
      <xdr:rowOff>45720</xdr:rowOff>
    </xdr:to>
    <xdr:sp macro="" textlink="">
      <xdr:nvSpPr>
        <xdr:cNvPr id="324" name="フローチャート: 判断 323"/>
        <xdr:cNvSpPr/>
      </xdr:nvSpPr>
      <xdr:spPr>
        <a:xfrm>
          <a:off x="8699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69850</xdr:rowOff>
    </xdr:from>
    <xdr:to>
      <xdr:col>41</xdr:col>
      <xdr:colOff>101600</xdr:colOff>
      <xdr:row>83</xdr:row>
      <xdr:rowOff>0</xdr:rowOff>
    </xdr:to>
    <xdr:sp macro="" textlink="">
      <xdr:nvSpPr>
        <xdr:cNvPr id="325" name="フローチャート: 判断 324"/>
        <xdr:cNvSpPr/>
      </xdr:nvSpPr>
      <xdr:spPr>
        <a:xfrm>
          <a:off x="7810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99061</xdr:rowOff>
    </xdr:from>
    <xdr:to>
      <xdr:col>55</xdr:col>
      <xdr:colOff>50800</xdr:colOff>
      <xdr:row>83</xdr:row>
      <xdr:rowOff>29211</xdr:rowOff>
    </xdr:to>
    <xdr:sp macro="" textlink="">
      <xdr:nvSpPr>
        <xdr:cNvPr id="331" name="楕円 330"/>
        <xdr:cNvSpPr/>
      </xdr:nvSpPr>
      <xdr:spPr>
        <a:xfrm>
          <a:off x="10426700" y="141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121938</xdr:rowOff>
    </xdr:from>
    <xdr:ext cx="469744" cy="259045"/>
    <xdr:sp macro="" textlink="">
      <xdr:nvSpPr>
        <xdr:cNvPr id="332" name="【公営住宅】&#10;一人当たり面積該当値テキスト"/>
        <xdr:cNvSpPr txBox="1"/>
      </xdr:nvSpPr>
      <xdr:spPr>
        <a:xfrm>
          <a:off x="10515600" y="1400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102870</xdr:rowOff>
    </xdr:from>
    <xdr:to>
      <xdr:col>50</xdr:col>
      <xdr:colOff>165100</xdr:colOff>
      <xdr:row>83</xdr:row>
      <xdr:rowOff>33020</xdr:rowOff>
    </xdr:to>
    <xdr:sp macro="" textlink="">
      <xdr:nvSpPr>
        <xdr:cNvPr id="333" name="楕円 332"/>
        <xdr:cNvSpPr/>
      </xdr:nvSpPr>
      <xdr:spPr>
        <a:xfrm>
          <a:off x="9588500" y="1416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149861</xdr:rowOff>
    </xdr:from>
    <xdr:to>
      <xdr:col>55</xdr:col>
      <xdr:colOff>0</xdr:colOff>
      <xdr:row>82</xdr:row>
      <xdr:rowOff>153670</xdr:rowOff>
    </xdr:to>
    <xdr:cxnSp macro="">
      <xdr:nvCxnSpPr>
        <xdr:cNvPr id="334" name="直線コネクタ 333"/>
        <xdr:cNvCxnSpPr/>
      </xdr:nvCxnSpPr>
      <xdr:spPr>
        <a:xfrm flipV="1">
          <a:off x="9639300" y="14208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104139</xdr:rowOff>
    </xdr:from>
    <xdr:to>
      <xdr:col>46</xdr:col>
      <xdr:colOff>38100</xdr:colOff>
      <xdr:row>83</xdr:row>
      <xdr:rowOff>34289</xdr:rowOff>
    </xdr:to>
    <xdr:sp macro="" textlink="">
      <xdr:nvSpPr>
        <xdr:cNvPr id="335" name="楕円 334"/>
        <xdr:cNvSpPr/>
      </xdr:nvSpPr>
      <xdr:spPr>
        <a:xfrm>
          <a:off x="8699500" y="1416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153670</xdr:rowOff>
    </xdr:from>
    <xdr:to>
      <xdr:col>50</xdr:col>
      <xdr:colOff>114300</xdr:colOff>
      <xdr:row>82</xdr:row>
      <xdr:rowOff>154939</xdr:rowOff>
    </xdr:to>
    <xdr:cxnSp macro="">
      <xdr:nvCxnSpPr>
        <xdr:cNvPr id="336" name="直線コネクタ 335"/>
        <xdr:cNvCxnSpPr/>
      </xdr:nvCxnSpPr>
      <xdr:spPr>
        <a:xfrm flipV="1">
          <a:off x="8750300" y="142125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86361</xdr:rowOff>
    </xdr:from>
    <xdr:to>
      <xdr:col>41</xdr:col>
      <xdr:colOff>101600</xdr:colOff>
      <xdr:row>83</xdr:row>
      <xdr:rowOff>16511</xdr:rowOff>
    </xdr:to>
    <xdr:sp macro="" textlink="">
      <xdr:nvSpPr>
        <xdr:cNvPr id="337" name="楕円 336"/>
        <xdr:cNvSpPr/>
      </xdr:nvSpPr>
      <xdr:spPr>
        <a:xfrm>
          <a:off x="7810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137161</xdr:rowOff>
    </xdr:from>
    <xdr:to>
      <xdr:col>45</xdr:col>
      <xdr:colOff>177800</xdr:colOff>
      <xdr:row>82</xdr:row>
      <xdr:rowOff>154939</xdr:rowOff>
    </xdr:to>
    <xdr:cxnSp macro="">
      <xdr:nvCxnSpPr>
        <xdr:cNvPr id="338" name="直線コネクタ 337"/>
        <xdr:cNvCxnSpPr/>
      </xdr:nvCxnSpPr>
      <xdr:spPr>
        <a:xfrm>
          <a:off x="7861300" y="14196061"/>
          <a:ext cx="8890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39" name="n_1aveValue【公営住宅】&#10;一人当たり面積"/>
        <xdr:cNvSpPr txBox="1"/>
      </xdr:nvSpPr>
      <xdr:spPr>
        <a:xfrm>
          <a:off x="93917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36847</xdr:rowOff>
    </xdr:from>
    <xdr:ext cx="469744" cy="259045"/>
    <xdr:sp macro="" textlink="">
      <xdr:nvSpPr>
        <xdr:cNvPr id="340" name="n_2aveValue【公営住宅】&#10;一人当たり面積"/>
        <xdr:cNvSpPr txBox="1"/>
      </xdr:nvSpPr>
      <xdr:spPr>
        <a:xfrm>
          <a:off x="8515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16527</xdr:rowOff>
    </xdr:from>
    <xdr:ext cx="469744" cy="259045"/>
    <xdr:sp macro="" textlink="">
      <xdr:nvSpPr>
        <xdr:cNvPr id="341" name="n_3aveValue【公営住宅】&#10;一人当たり面積"/>
        <xdr:cNvSpPr txBox="1"/>
      </xdr:nvSpPr>
      <xdr:spPr>
        <a:xfrm>
          <a:off x="7626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24147</xdr:rowOff>
    </xdr:from>
    <xdr:ext cx="469744" cy="259045"/>
    <xdr:sp macro="" textlink="">
      <xdr:nvSpPr>
        <xdr:cNvPr id="342" name="n_1mainValue【公営住宅】&#10;一人当たり面積"/>
        <xdr:cNvSpPr txBox="1"/>
      </xdr:nvSpPr>
      <xdr:spPr>
        <a:xfrm>
          <a:off x="9391727" y="1425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50816</xdr:rowOff>
    </xdr:from>
    <xdr:ext cx="469744" cy="259045"/>
    <xdr:sp macro="" textlink="">
      <xdr:nvSpPr>
        <xdr:cNvPr id="343" name="n_2mainValue【公営住宅】&#10;一人当たり面積"/>
        <xdr:cNvSpPr txBox="1"/>
      </xdr:nvSpPr>
      <xdr:spPr>
        <a:xfrm>
          <a:off x="8515427" y="1393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7638</xdr:rowOff>
    </xdr:from>
    <xdr:ext cx="469744" cy="259045"/>
    <xdr:sp macro="" textlink="">
      <xdr:nvSpPr>
        <xdr:cNvPr id="344" name="n_3mainValue【公営住宅】&#10;一人当たり面積"/>
        <xdr:cNvSpPr txBox="1"/>
      </xdr:nvSpPr>
      <xdr:spPr>
        <a:xfrm>
          <a:off x="7626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2" name="直線コネクタ 37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3" name="テキスト ボックス 37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4" name="直線コネクタ 37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5" name="テキスト ボックス 37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6" name="直線コネクタ 37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7" name="テキスト ボックス 37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8" name="直線コネクタ 37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9" name="テキスト ボックス 37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133350</xdr:rowOff>
    </xdr:from>
    <xdr:to>
      <xdr:col>85</xdr:col>
      <xdr:colOff>126364</xdr:colOff>
      <xdr:row>40</xdr:row>
      <xdr:rowOff>121920</xdr:rowOff>
    </xdr:to>
    <xdr:cxnSp macro="">
      <xdr:nvCxnSpPr>
        <xdr:cNvPr id="383" name="直線コネクタ 382"/>
        <xdr:cNvCxnSpPr/>
      </xdr:nvCxnSpPr>
      <xdr:spPr>
        <a:xfrm flipV="1">
          <a:off x="16318864" y="57912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125747</xdr:rowOff>
    </xdr:from>
    <xdr:ext cx="405111" cy="259045"/>
    <xdr:sp macro="" textlink="">
      <xdr:nvSpPr>
        <xdr:cNvPr id="384" name="【認定こども園・幼稚園・保育所】&#10;有形固定資産減価償却率最小値テキスト"/>
        <xdr:cNvSpPr txBox="1"/>
      </xdr:nvSpPr>
      <xdr:spPr>
        <a:xfrm>
          <a:off x="16357600"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121920</xdr:rowOff>
    </xdr:from>
    <xdr:to>
      <xdr:col>86</xdr:col>
      <xdr:colOff>25400</xdr:colOff>
      <xdr:row>40</xdr:row>
      <xdr:rowOff>121920</xdr:rowOff>
    </xdr:to>
    <xdr:cxnSp macro="">
      <xdr:nvCxnSpPr>
        <xdr:cNvPr id="385" name="直線コネクタ 384"/>
        <xdr:cNvCxnSpPr/>
      </xdr:nvCxnSpPr>
      <xdr:spPr>
        <a:xfrm>
          <a:off x="16230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80027</xdr:rowOff>
    </xdr:from>
    <xdr:ext cx="405111" cy="259045"/>
    <xdr:sp macro="" textlink="">
      <xdr:nvSpPr>
        <xdr:cNvPr id="386" name="【認定こども園・幼稚園・保育所】&#10;有形固定資産減価償却率最大値テキスト"/>
        <xdr:cNvSpPr txBox="1"/>
      </xdr:nvSpPr>
      <xdr:spPr>
        <a:xfrm>
          <a:off x="16357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133350</xdr:rowOff>
    </xdr:from>
    <xdr:to>
      <xdr:col>86</xdr:col>
      <xdr:colOff>25400</xdr:colOff>
      <xdr:row>33</xdr:row>
      <xdr:rowOff>133350</xdr:rowOff>
    </xdr:to>
    <xdr:cxnSp macro="">
      <xdr:nvCxnSpPr>
        <xdr:cNvPr id="387" name="直線コネクタ 386"/>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128287</xdr:rowOff>
    </xdr:from>
    <xdr:ext cx="405111" cy="259045"/>
    <xdr:sp macro="" textlink="">
      <xdr:nvSpPr>
        <xdr:cNvPr id="388" name="【認定こども園・幼稚園・保育所】&#10;有形固定資産減価償却率平均値テキスト"/>
        <xdr:cNvSpPr txBox="1"/>
      </xdr:nvSpPr>
      <xdr:spPr>
        <a:xfrm>
          <a:off x="16357600" y="612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105410</xdr:rowOff>
    </xdr:from>
    <xdr:to>
      <xdr:col>85</xdr:col>
      <xdr:colOff>177800</xdr:colOff>
      <xdr:row>37</xdr:row>
      <xdr:rowOff>35560</xdr:rowOff>
    </xdr:to>
    <xdr:sp macro="" textlink="">
      <xdr:nvSpPr>
        <xdr:cNvPr id="389" name="フローチャート: 判断 388"/>
        <xdr:cNvSpPr/>
      </xdr:nvSpPr>
      <xdr:spPr>
        <a:xfrm>
          <a:off x="16268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68834</xdr:rowOff>
    </xdr:from>
    <xdr:to>
      <xdr:col>81</xdr:col>
      <xdr:colOff>101600</xdr:colOff>
      <xdr:row>36</xdr:row>
      <xdr:rowOff>170434</xdr:rowOff>
    </xdr:to>
    <xdr:sp macro="" textlink="">
      <xdr:nvSpPr>
        <xdr:cNvPr id="390" name="フローチャート: 判断 389"/>
        <xdr:cNvSpPr/>
      </xdr:nvSpPr>
      <xdr:spPr>
        <a:xfrm>
          <a:off x="15430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93980</xdr:rowOff>
    </xdr:from>
    <xdr:to>
      <xdr:col>76</xdr:col>
      <xdr:colOff>165100</xdr:colOff>
      <xdr:row>37</xdr:row>
      <xdr:rowOff>24130</xdr:rowOff>
    </xdr:to>
    <xdr:sp macro="" textlink="">
      <xdr:nvSpPr>
        <xdr:cNvPr id="391" name="フローチャート: 判断 390"/>
        <xdr:cNvSpPr/>
      </xdr:nvSpPr>
      <xdr:spPr>
        <a:xfrm>
          <a:off x="14541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116840</xdr:rowOff>
    </xdr:from>
    <xdr:to>
      <xdr:col>72</xdr:col>
      <xdr:colOff>38100</xdr:colOff>
      <xdr:row>39</xdr:row>
      <xdr:rowOff>46990</xdr:rowOff>
    </xdr:to>
    <xdr:sp macro="" textlink="">
      <xdr:nvSpPr>
        <xdr:cNvPr id="392" name="フローチャート: 判断 391"/>
        <xdr:cNvSpPr/>
      </xdr:nvSpPr>
      <xdr:spPr>
        <a:xfrm>
          <a:off x="1365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73406</xdr:rowOff>
    </xdr:from>
    <xdr:to>
      <xdr:col>85</xdr:col>
      <xdr:colOff>177800</xdr:colOff>
      <xdr:row>40</xdr:row>
      <xdr:rowOff>3556</xdr:rowOff>
    </xdr:to>
    <xdr:sp macro="" textlink="">
      <xdr:nvSpPr>
        <xdr:cNvPr id="398" name="楕円 397"/>
        <xdr:cNvSpPr/>
      </xdr:nvSpPr>
      <xdr:spPr>
        <a:xfrm>
          <a:off x="162687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51833</xdr:rowOff>
    </xdr:from>
    <xdr:ext cx="405111" cy="259045"/>
    <xdr:sp macro="" textlink="">
      <xdr:nvSpPr>
        <xdr:cNvPr id="399" name="【認定こども園・幼稚園・保育所】&#10;有形固定資産減価償却率該当値テキスト"/>
        <xdr:cNvSpPr txBox="1"/>
      </xdr:nvSpPr>
      <xdr:spPr>
        <a:xfrm>
          <a:off x="16357600"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130556</xdr:rowOff>
    </xdr:from>
    <xdr:to>
      <xdr:col>81</xdr:col>
      <xdr:colOff>101600</xdr:colOff>
      <xdr:row>40</xdr:row>
      <xdr:rowOff>60706</xdr:rowOff>
    </xdr:to>
    <xdr:sp macro="" textlink="">
      <xdr:nvSpPr>
        <xdr:cNvPr id="400" name="楕円 399"/>
        <xdr:cNvSpPr/>
      </xdr:nvSpPr>
      <xdr:spPr>
        <a:xfrm>
          <a:off x="154305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124206</xdr:rowOff>
    </xdr:from>
    <xdr:to>
      <xdr:col>85</xdr:col>
      <xdr:colOff>127000</xdr:colOff>
      <xdr:row>40</xdr:row>
      <xdr:rowOff>9906</xdr:rowOff>
    </xdr:to>
    <xdr:cxnSp macro="">
      <xdr:nvCxnSpPr>
        <xdr:cNvPr id="401" name="直線コネクタ 400"/>
        <xdr:cNvCxnSpPr/>
      </xdr:nvCxnSpPr>
      <xdr:spPr>
        <a:xfrm flipV="1">
          <a:off x="15481300" y="681075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59690</xdr:rowOff>
    </xdr:from>
    <xdr:to>
      <xdr:col>76</xdr:col>
      <xdr:colOff>165100</xdr:colOff>
      <xdr:row>39</xdr:row>
      <xdr:rowOff>161290</xdr:rowOff>
    </xdr:to>
    <xdr:sp macro="" textlink="">
      <xdr:nvSpPr>
        <xdr:cNvPr id="402" name="楕円 401"/>
        <xdr:cNvSpPr/>
      </xdr:nvSpPr>
      <xdr:spPr>
        <a:xfrm>
          <a:off x="14541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110490</xdr:rowOff>
    </xdr:from>
    <xdr:to>
      <xdr:col>81</xdr:col>
      <xdr:colOff>50800</xdr:colOff>
      <xdr:row>40</xdr:row>
      <xdr:rowOff>9906</xdr:rowOff>
    </xdr:to>
    <xdr:cxnSp macro="">
      <xdr:nvCxnSpPr>
        <xdr:cNvPr id="403" name="直線コネクタ 402"/>
        <xdr:cNvCxnSpPr/>
      </xdr:nvCxnSpPr>
      <xdr:spPr>
        <a:xfrm>
          <a:off x="14592300" y="679704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404" name="楕円 403"/>
        <xdr:cNvSpPr/>
      </xdr:nvSpPr>
      <xdr:spPr>
        <a:xfrm>
          <a:off x="1365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167640</xdr:rowOff>
    </xdr:to>
    <xdr:cxnSp macro="">
      <xdr:nvCxnSpPr>
        <xdr:cNvPr id="405" name="直線コネクタ 404"/>
        <xdr:cNvCxnSpPr/>
      </xdr:nvCxnSpPr>
      <xdr:spPr>
        <a:xfrm flipV="1">
          <a:off x="13703300" y="67970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15511</xdr:rowOff>
    </xdr:from>
    <xdr:ext cx="405111" cy="259045"/>
    <xdr:sp macro="" textlink="">
      <xdr:nvSpPr>
        <xdr:cNvPr id="406" name="n_1aveValue【認定こども園・幼稚園・保育所】&#10;有形固定資産減価償却率"/>
        <xdr:cNvSpPr txBox="1"/>
      </xdr:nvSpPr>
      <xdr:spPr>
        <a:xfrm>
          <a:off x="15266044" y="601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407" name="n_2aveValue【認定こども園・幼稚園・保育所】&#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63517</xdr:rowOff>
    </xdr:from>
    <xdr:ext cx="405111" cy="259045"/>
    <xdr:sp macro="" textlink="">
      <xdr:nvSpPr>
        <xdr:cNvPr id="408" name="n_3aveValue【認定こども園・幼稚園・保育所】&#10;有形固定資産減価償却率"/>
        <xdr:cNvSpPr txBox="1"/>
      </xdr:nvSpPr>
      <xdr:spPr>
        <a:xfrm>
          <a:off x="13500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51833</xdr:rowOff>
    </xdr:from>
    <xdr:ext cx="405111" cy="259045"/>
    <xdr:sp macro="" textlink="">
      <xdr:nvSpPr>
        <xdr:cNvPr id="409" name="n_1mainValue【認定こども園・幼稚園・保育所】&#10;有形固定資産減価償却率"/>
        <xdr:cNvSpPr txBox="1"/>
      </xdr:nvSpPr>
      <xdr:spPr>
        <a:xfrm>
          <a:off x="15266044"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152417</xdr:rowOff>
    </xdr:from>
    <xdr:ext cx="405111" cy="259045"/>
    <xdr:sp macro="" textlink="">
      <xdr:nvSpPr>
        <xdr:cNvPr id="410" name="n_2mainValue【認定こども園・幼稚園・保育所】&#10;有形固定資産減価償却率"/>
        <xdr:cNvSpPr txBox="1"/>
      </xdr:nvSpPr>
      <xdr:spPr>
        <a:xfrm>
          <a:off x="14389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411" name="n_3mainValue【認定こども園・幼稚園・保育所】&#10;有形固定資産減価償却率"/>
        <xdr:cNvSpPr txBox="1"/>
      </xdr:nvSpPr>
      <xdr:spPr>
        <a:xfrm>
          <a:off x="13500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22" name="テキスト ボックス 42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23" name="直線コネクタ 42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4" name="テキスト ボックス 42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5" name="直線コネクタ 42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6" name="テキスト ボックス 42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8" name="テキスト ボックス 42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9" name="直線コネクタ 42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0" name="テキスト ボックス 42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1" name="直線コネクタ 43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2" name="テキスト ボックス 43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148590</xdr:rowOff>
    </xdr:from>
    <xdr:to>
      <xdr:col>116</xdr:col>
      <xdr:colOff>62864</xdr:colOff>
      <xdr:row>41</xdr:row>
      <xdr:rowOff>87630</xdr:rowOff>
    </xdr:to>
    <xdr:cxnSp macro="">
      <xdr:nvCxnSpPr>
        <xdr:cNvPr id="436" name="直線コネクタ 435"/>
        <xdr:cNvCxnSpPr/>
      </xdr:nvCxnSpPr>
      <xdr:spPr>
        <a:xfrm flipV="1">
          <a:off x="22160864" y="58064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37"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38" name="直線コネクタ 43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95267</xdr:rowOff>
    </xdr:from>
    <xdr:ext cx="469744" cy="259045"/>
    <xdr:sp macro="" textlink="">
      <xdr:nvSpPr>
        <xdr:cNvPr id="439" name="【認定こども園・幼稚園・保育所】&#10;一人当たり面積最大値テキスト"/>
        <xdr:cNvSpPr txBox="1"/>
      </xdr:nvSpPr>
      <xdr:spPr>
        <a:xfrm>
          <a:off x="22199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148590</xdr:rowOff>
    </xdr:from>
    <xdr:to>
      <xdr:col>116</xdr:col>
      <xdr:colOff>152400</xdr:colOff>
      <xdr:row>33</xdr:row>
      <xdr:rowOff>148590</xdr:rowOff>
    </xdr:to>
    <xdr:cxnSp macro="">
      <xdr:nvCxnSpPr>
        <xdr:cNvPr id="440" name="直線コネクタ 439"/>
        <xdr:cNvCxnSpPr/>
      </xdr:nvCxnSpPr>
      <xdr:spPr>
        <a:xfrm>
          <a:off x="22072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17797</xdr:rowOff>
    </xdr:from>
    <xdr:ext cx="469744" cy="259045"/>
    <xdr:sp macro="" textlink="">
      <xdr:nvSpPr>
        <xdr:cNvPr id="441" name="【認定こども園・幼稚園・保育所】&#10;一人当たり面積平均値テキスト"/>
        <xdr:cNvSpPr txBox="1"/>
      </xdr:nvSpPr>
      <xdr:spPr>
        <a:xfrm>
          <a:off x="22199600" y="636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166370</xdr:rowOff>
    </xdr:from>
    <xdr:to>
      <xdr:col>116</xdr:col>
      <xdr:colOff>114300</xdr:colOff>
      <xdr:row>38</xdr:row>
      <xdr:rowOff>96520</xdr:rowOff>
    </xdr:to>
    <xdr:sp macro="" textlink="">
      <xdr:nvSpPr>
        <xdr:cNvPr id="442" name="フローチャート: 判断 441"/>
        <xdr:cNvSpPr/>
      </xdr:nvSpPr>
      <xdr:spPr>
        <a:xfrm>
          <a:off x="22110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71120</xdr:rowOff>
    </xdr:from>
    <xdr:to>
      <xdr:col>112</xdr:col>
      <xdr:colOff>38100</xdr:colOff>
      <xdr:row>39</xdr:row>
      <xdr:rowOff>1270</xdr:rowOff>
    </xdr:to>
    <xdr:sp macro="" textlink="">
      <xdr:nvSpPr>
        <xdr:cNvPr id="443" name="フローチャート: 判断 442"/>
        <xdr:cNvSpPr/>
      </xdr:nvSpPr>
      <xdr:spPr>
        <a:xfrm>
          <a:off x="2127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44450</xdr:rowOff>
    </xdr:from>
    <xdr:to>
      <xdr:col>107</xdr:col>
      <xdr:colOff>101600</xdr:colOff>
      <xdr:row>37</xdr:row>
      <xdr:rowOff>146050</xdr:rowOff>
    </xdr:to>
    <xdr:sp macro="" textlink="">
      <xdr:nvSpPr>
        <xdr:cNvPr id="444" name="フローチャート: 判断 443"/>
        <xdr:cNvSpPr/>
      </xdr:nvSpPr>
      <xdr:spPr>
        <a:xfrm>
          <a:off x="20383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445" name="フローチャート: 判断 444"/>
        <xdr:cNvSpPr/>
      </xdr:nvSpPr>
      <xdr:spPr>
        <a:xfrm>
          <a:off x="19494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132080</xdr:rowOff>
    </xdr:from>
    <xdr:to>
      <xdr:col>116</xdr:col>
      <xdr:colOff>114300</xdr:colOff>
      <xdr:row>41</xdr:row>
      <xdr:rowOff>62230</xdr:rowOff>
    </xdr:to>
    <xdr:sp macro="" textlink="">
      <xdr:nvSpPr>
        <xdr:cNvPr id="451" name="楕円 450"/>
        <xdr:cNvSpPr/>
      </xdr:nvSpPr>
      <xdr:spPr>
        <a:xfrm>
          <a:off x="221107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47007</xdr:rowOff>
    </xdr:from>
    <xdr:ext cx="469744" cy="259045"/>
    <xdr:sp macro="" textlink="">
      <xdr:nvSpPr>
        <xdr:cNvPr id="452" name="【認定こども園・幼稚園・保育所】&#10;一人当たり面積該当値テキスト"/>
        <xdr:cNvSpPr txBox="1"/>
      </xdr:nvSpPr>
      <xdr:spPr>
        <a:xfrm>
          <a:off x="22199600" y="690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453" name="楕円 452"/>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11430</xdr:rowOff>
    </xdr:from>
    <xdr:to>
      <xdr:col>116</xdr:col>
      <xdr:colOff>63500</xdr:colOff>
      <xdr:row>41</xdr:row>
      <xdr:rowOff>26670</xdr:rowOff>
    </xdr:to>
    <xdr:cxnSp macro="">
      <xdr:nvCxnSpPr>
        <xdr:cNvPr id="454" name="直線コネクタ 453"/>
        <xdr:cNvCxnSpPr/>
      </xdr:nvCxnSpPr>
      <xdr:spPr>
        <a:xfrm flipV="1">
          <a:off x="21323300" y="7040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86360</xdr:rowOff>
    </xdr:from>
    <xdr:to>
      <xdr:col>107</xdr:col>
      <xdr:colOff>101600</xdr:colOff>
      <xdr:row>41</xdr:row>
      <xdr:rowOff>16510</xdr:rowOff>
    </xdr:to>
    <xdr:sp macro="" textlink="">
      <xdr:nvSpPr>
        <xdr:cNvPr id="455" name="楕円 454"/>
        <xdr:cNvSpPr/>
      </xdr:nvSpPr>
      <xdr:spPr>
        <a:xfrm>
          <a:off x="20383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137160</xdr:rowOff>
    </xdr:from>
    <xdr:to>
      <xdr:col>111</xdr:col>
      <xdr:colOff>177800</xdr:colOff>
      <xdr:row>41</xdr:row>
      <xdr:rowOff>26670</xdr:rowOff>
    </xdr:to>
    <xdr:cxnSp macro="">
      <xdr:nvCxnSpPr>
        <xdr:cNvPr id="456" name="直線コネクタ 455"/>
        <xdr:cNvCxnSpPr/>
      </xdr:nvCxnSpPr>
      <xdr:spPr>
        <a:xfrm>
          <a:off x="20434300" y="6995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457" name="楕円 456"/>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137160</xdr:rowOff>
    </xdr:from>
    <xdr:to>
      <xdr:col>107</xdr:col>
      <xdr:colOff>50800</xdr:colOff>
      <xdr:row>41</xdr:row>
      <xdr:rowOff>80010</xdr:rowOff>
    </xdr:to>
    <xdr:cxnSp macro="">
      <xdr:nvCxnSpPr>
        <xdr:cNvPr id="458" name="直線コネクタ 457"/>
        <xdr:cNvCxnSpPr/>
      </xdr:nvCxnSpPr>
      <xdr:spPr>
        <a:xfrm flipV="1">
          <a:off x="19545300" y="6995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17797</xdr:rowOff>
    </xdr:from>
    <xdr:ext cx="469744" cy="259045"/>
    <xdr:sp macro="" textlink="">
      <xdr:nvSpPr>
        <xdr:cNvPr id="459" name="n_1aveValue【認定こども園・幼稚園・保育所】&#10;一人当たり面積"/>
        <xdr:cNvSpPr txBox="1"/>
      </xdr:nvSpPr>
      <xdr:spPr>
        <a:xfrm>
          <a:off x="210757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162577</xdr:rowOff>
    </xdr:from>
    <xdr:ext cx="469744" cy="259045"/>
    <xdr:sp macro="" textlink="">
      <xdr:nvSpPr>
        <xdr:cNvPr id="460" name="n_2aveValue【認定こども園・幼稚園・保育所】&#10;一人当たり面積"/>
        <xdr:cNvSpPr txBox="1"/>
      </xdr:nvSpPr>
      <xdr:spPr>
        <a:xfrm>
          <a:off x="20199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461" name="n_3aveValue【認定こども園・幼稚園・保育所】&#10;一人当たり面積"/>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462" name="n_1mainValue【認定こども園・幼稚園・保育所】&#10;一人当たり面積"/>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7637</xdr:rowOff>
    </xdr:from>
    <xdr:ext cx="469744" cy="259045"/>
    <xdr:sp macro="" textlink="">
      <xdr:nvSpPr>
        <xdr:cNvPr id="463" name="n_2mainValue【認定こども園・幼稚園・保育所】&#10;一人当たり面積"/>
        <xdr:cNvSpPr txBox="1"/>
      </xdr:nvSpPr>
      <xdr:spPr>
        <a:xfrm>
          <a:off x="20199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464" name="n_3mainValue【認定こども園・幼稚園・保育所】&#10;一人当たり面積"/>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7" name="テキスト ボックス 47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53340</xdr:rowOff>
    </xdr:from>
    <xdr:to>
      <xdr:col>85</xdr:col>
      <xdr:colOff>126364</xdr:colOff>
      <xdr:row>63</xdr:row>
      <xdr:rowOff>68580</xdr:rowOff>
    </xdr:to>
    <xdr:cxnSp macro="">
      <xdr:nvCxnSpPr>
        <xdr:cNvPr id="489" name="直線コネクタ 488"/>
        <xdr:cNvCxnSpPr/>
      </xdr:nvCxnSpPr>
      <xdr:spPr>
        <a:xfrm flipV="1">
          <a:off x="16318864" y="965454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72407</xdr:rowOff>
    </xdr:from>
    <xdr:ext cx="405111" cy="259045"/>
    <xdr:sp macro="" textlink="">
      <xdr:nvSpPr>
        <xdr:cNvPr id="490" name="【学校施設】&#10;有形固定資産減価償却率最小値テキスト"/>
        <xdr:cNvSpPr txBox="1"/>
      </xdr:nvSpPr>
      <xdr:spPr>
        <a:xfrm>
          <a:off x="16357600"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68580</xdr:rowOff>
    </xdr:from>
    <xdr:to>
      <xdr:col>86</xdr:col>
      <xdr:colOff>25400</xdr:colOff>
      <xdr:row>63</xdr:row>
      <xdr:rowOff>68580</xdr:rowOff>
    </xdr:to>
    <xdr:cxnSp macro="">
      <xdr:nvCxnSpPr>
        <xdr:cNvPr id="491" name="直線コネクタ 490"/>
        <xdr:cNvCxnSpPr/>
      </xdr:nvCxnSpPr>
      <xdr:spPr>
        <a:xfrm>
          <a:off x="16230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17</xdr:rowOff>
    </xdr:from>
    <xdr:ext cx="405111" cy="259045"/>
    <xdr:sp macro="" textlink="">
      <xdr:nvSpPr>
        <xdr:cNvPr id="492" name="【学校施設】&#10;有形固定資産減価償却率最大値テキスト"/>
        <xdr:cNvSpPr txBox="1"/>
      </xdr:nvSpPr>
      <xdr:spPr>
        <a:xfrm>
          <a:off x="16357600" y="942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53340</xdr:rowOff>
    </xdr:from>
    <xdr:to>
      <xdr:col>86</xdr:col>
      <xdr:colOff>25400</xdr:colOff>
      <xdr:row>56</xdr:row>
      <xdr:rowOff>53340</xdr:rowOff>
    </xdr:to>
    <xdr:cxnSp macro="">
      <xdr:nvCxnSpPr>
        <xdr:cNvPr id="493" name="直線コネクタ 492"/>
        <xdr:cNvCxnSpPr/>
      </xdr:nvCxnSpPr>
      <xdr:spPr>
        <a:xfrm>
          <a:off x="16230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494" name="【学校施設】&#10;有形固定資産減価償却率平均値テキスト"/>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495" name="フローチャート: 判断 494"/>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82550</xdr:rowOff>
    </xdr:from>
    <xdr:to>
      <xdr:col>81</xdr:col>
      <xdr:colOff>101600</xdr:colOff>
      <xdr:row>60</xdr:row>
      <xdr:rowOff>12700</xdr:rowOff>
    </xdr:to>
    <xdr:sp macro="" textlink="">
      <xdr:nvSpPr>
        <xdr:cNvPr id="496" name="フローチャート: 判断 495"/>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497" name="フローチャート: 判断 496"/>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154940</xdr:rowOff>
    </xdr:from>
    <xdr:to>
      <xdr:col>72</xdr:col>
      <xdr:colOff>38100</xdr:colOff>
      <xdr:row>61</xdr:row>
      <xdr:rowOff>85090</xdr:rowOff>
    </xdr:to>
    <xdr:sp macro="" textlink="">
      <xdr:nvSpPr>
        <xdr:cNvPr id="498" name="フローチャート: 判断 497"/>
        <xdr:cNvSpPr/>
      </xdr:nvSpPr>
      <xdr:spPr>
        <a:xfrm>
          <a:off x="13652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33020</xdr:rowOff>
    </xdr:from>
    <xdr:to>
      <xdr:col>85</xdr:col>
      <xdr:colOff>177800</xdr:colOff>
      <xdr:row>60</xdr:row>
      <xdr:rowOff>134620</xdr:rowOff>
    </xdr:to>
    <xdr:sp macro="" textlink="">
      <xdr:nvSpPr>
        <xdr:cNvPr id="504" name="楕円 503"/>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11447</xdr:rowOff>
    </xdr:from>
    <xdr:ext cx="405111" cy="259045"/>
    <xdr:sp macro="" textlink="">
      <xdr:nvSpPr>
        <xdr:cNvPr id="505" name="【学校施設】&#10;有形固定資産減価償却率該当値テキスト"/>
        <xdr:cNvSpPr txBox="1"/>
      </xdr:nvSpPr>
      <xdr:spPr>
        <a:xfrm>
          <a:off x="163576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105410</xdr:rowOff>
    </xdr:from>
    <xdr:to>
      <xdr:col>81</xdr:col>
      <xdr:colOff>101600</xdr:colOff>
      <xdr:row>61</xdr:row>
      <xdr:rowOff>35560</xdr:rowOff>
    </xdr:to>
    <xdr:sp macro="" textlink="">
      <xdr:nvSpPr>
        <xdr:cNvPr id="506" name="楕円 505"/>
        <xdr:cNvSpPr/>
      </xdr:nvSpPr>
      <xdr:spPr>
        <a:xfrm>
          <a:off x="15430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83820</xdr:rowOff>
    </xdr:from>
    <xdr:to>
      <xdr:col>85</xdr:col>
      <xdr:colOff>127000</xdr:colOff>
      <xdr:row>60</xdr:row>
      <xdr:rowOff>156210</xdr:rowOff>
    </xdr:to>
    <xdr:cxnSp macro="">
      <xdr:nvCxnSpPr>
        <xdr:cNvPr id="507" name="直線コネクタ 506"/>
        <xdr:cNvCxnSpPr/>
      </xdr:nvCxnSpPr>
      <xdr:spPr>
        <a:xfrm flipV="1">
          <a:off x="15481300" y="1037082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52070</xdr:rowOff>
    </xdr:from>
    <xdr:to>
      <xdr:col>76</xdr:col>
      <xdr:colOff>165100</xdr:colOff>
      <xdr:row>60</xdr:row>
      <xdr:rowOff>153670</xdr:rowOff>
    </xdr:to>
    <xdr:sp macro="" textlink="">
      <xdr:nvSpPr>
        <xdr:cNvPr id="508" name="楕円 507"/>
        <xdr:cNvSpPr/>
      </xdr:nvSpPr>
      <xdr:spPr>
        <a:xfrm>
          <a:off x="14541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102870</xdr:rowOff>
    </xdr:from>
    <xdr:to>
      <xdr:col>81</xdr:col>
      <xdr:colOff>50800</xdr:colOff>
      <xdr:row>60</xdr:row>
      <xdr:rowOff>156210</xdr:rowOff>
    </xdr:to>
    <xdr:cxnSp macro="">
      <xdr:nvCxnSpPr>
        <xdr:cNvPr id="509" name="直線コネクタ 508"/>
        <xdr:cNvCxnSpPr/>
      </xdr:nvCxnSpPr>
      <xdr:spPr>
        <a:xfrm>
          <a:off x="14592300" y="10389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105410</xdr:rowOff>
    </xdr:from>
    <xdr:to>
      <xdr:col>72</xdr:col>
      <xdr:colOff>38100</xdr:colOff>
      <xdr:row>61</xdr:row>
      <xdr:rowOff>35560</xdr:rowOff>
    </xdr:to>
    <xdr:sp macro="" textlink="">
      <xdr:nvSpPr>
        <xdr:cNvPr id="510" name="楕円 509"/>
        <xdr:cNvSpPr/>
      </xdr:nvSpPr>
      <xdr:spPr>
        <a:xfrm>
          <a:off x="13652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102870</xdr:rowOff>
    </xdr:from>
    <xdr:to>
      <xdr:col>76</xdr:col>
      <xdr:colOff>114300</xdr:colOff>
      <xdr:row>60</xdr:row>
      <xdr:rowOff>156210</xdr:rowOff>
    </xdr:to>
    <xdr:cxnSp macro="">
      <xdr:nvCxnSpPr>
        <xdr:cNvPr id="511" name="直線コネクタ 510"/>
        <xdr:cNvCxnSpPr/>
      </xdr:nvCxnSpPr>
      <xdr:spPr>
        <a:xfrm flipV="1">
          <a:off x="13703300" y="103898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29227</xdr:rowOff>
    </xdr:from>
    <xdr:ext cx="405111" cy="259045"/>
    <xdr:sp macro="" textlink="">
      <xdr:nvSpPr>
        <xdr:cNvPr id="512" name="n_1aveValue【学校施設】&#10;有形固定資産減価償却率"/>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513" name="n_2aveValue【学校施設】&#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76217</xdr:rowOff>
    </xdr:from>
    <xdr:ext cx="405111" cy="259045"/>
    <xdr:sp macro="" textlink="">
      <xdr:nvSpPr>
        <xdr:cNvPr id="514" name="n_3aveValue【学校施設】&#10;有形固定資産減価償却率"/>
        <xdr:cNvSpPr txBox="1"/>
      </xdr:nvSpPr>
      <xdr:spPr>
        <a:xfrm>
          <a:off x="13500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26687</xdr:rowOff>
    </xdr:from>
    <xdr:ext cx="405111" cy="259045"/>
    <xdr:sp macro="" textlink="">
      <xdr:nvSpPr>
        <xdr:cNvPr id="515" name="n_1mainValue【学校施設】&#10;有形固定資産減価償却率"/>
        <xdr:cNvSpPr txBox="1"/>
      </xdr:nvSpPr>
      <xdr:spPr>
        <a:xfrm>
          <a:off x="15266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144797</xdr:rowOff>
    </xdr:from>
    <xdr:ext cx="405111" cy="259045"/>
    <xdr:sp macro="" textlink="">
      <xdr:nvSpPr>
        <xdr:cNvPr id="516" name="n_2mainValue【学校施設】&#10;有形固定資産減価償却率"/>
        <xdr:cNvSpPr txBox="1"/>
      </xdr:nvSpPr>
      <xdr:spPr>
        <a:xfrm>
          <a:off x="14389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517" name="n_3main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8" name="テキスト ボックス 52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29" name="直線コネクタ 528"/>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0" name="テキスト ボックス 529"/>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1" name="直線コネクタ 53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2" name="テキスト ボックス 53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3" name="直線コネクタ 532"/>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4" name="テキスト ボックス 533"/>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37" name="直線コネクタ 536"/>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38" name="テキスト ボックス 537"/>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9" name="直線コネクタ 538"/>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0" name="テキスト ボックス 539"/>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1" name="直線コネクタ 540"/>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2" name="テキスト ボックス 541"/>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17145</xdr:rowOff>
    </xdr:from>
    <xdr:to>
      <xdr:col>116</xdr:col>
      <xdr:colOff>62864</xdr:colOff>
      <xdr:row>63</xdr:row>
      <xdr:rowOff>170021</xdr:rowOff>
    </xdr:to>
    <xdr:cxnSp macro="">
      <xdr:nvCxnSpPr>
        <xdr:cNvPr id="546" name="直線コネクタ 545"/>
        <xdr:cNvCxnSpPr/>
      </xdr:nvCxnSpPr>
      <xdr:spPr>
        <a:xfrm flipV="1">
          <a:off x="22160864" y="9618345"/>
          <a:ext cx="0" cy="135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2398</xdr:rowOff>
    </xdr:from>
    <xdr:ext cx="469744" cy="259045"/>
    <xdr:sp macro="" textlink="">
      <xdr:nvSpPr>
        <xdr:cNvPr id="547" name="【学校施設】&#10;一人当たり面積最小値テキスト"/>
        <xdr:cNvSpPr txBox="1"/>
      </xdr:nvSpPr>
      <xdr:spPr>
        <a:xfrm>
          <a:off x="22199600" y="1097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170021</xdr:rowOff>
    </xdr:from>
    <xdr:to>
      <xdr:col>116</xdr:col>
      <xdr:colOff>152400</xdr:colOff>
      <xdr:row>63</xdr:row>
      <xdr:rowOff>170021</xdr:rowOff>
    </xdr:to>
    <xdr:cxnSp macro="">
      <xdr:nvCxnSpPr>
        <xdr:cNvPr id="548" name="直線コネクタ 547"/>
        <xdr:cNvCxnSpPr/>
      </xdr:nvCxnSpPr>
      <xdr:spPr>
        <a:xfrm>
          <a:off x="22072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135272</xdr:rowOff>
    </xdr:from>
    <xdr:ext cx="469744" cy="259045"/>
    <xdr:sp macro="" textlink="">
      <xdr:nvSpPr>
        <xdr:cNvPr id="549" name="【学校施設】&#10;一人当たり面積最大値テキスト"/>
        <xdr:cNvSpPr txBox="1"/>
      </xdr:nvSpPr>
      <xdr:spPr>
        <a:xfrm>
          <a:off x="22199600"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17145</xdr:rowOff>
    </xdr:from>
    <xdr:to>
      <xdr:col>116</xdr:col>
      <xdr:colOff>152400</xdr:colOff>
      <xdr:row>56</xdr:row>
      <xdr:rowOff>17145</xdr:rowOff>
    </xdr:to>
    <xdr:cxnSp macro="">
      <xdr:nvCxnSpPr>
        <xdr:cNvPr id="550" name="直線コネクタ 549"/>
        <xdr:cNvCxnSpPr/>
      </xdr:nvCxnSpPr>
      <xdr:spPr>
        <a:xfrm>
          <a:off x="22072600" y="961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47642</xdr:rowOff>
    </xdr:from>
    <xdr:ext cx="469744" cy="259045"/>
    <xdr:sp macro="" textlink="">
      <xdr:nvSpPr>
        <xdr:cNvPr id="551" name="【学校施設】&#10;一人当たり面積平均値テキスト"/>
        <xdr:cNvSpPr txBox="1"/>
      </xdr:nvSpPr>
      <xdr:spPr>
        <a:xfrm>
          <a:off x="22199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69215</xdr:rowOff>
    </xdr:from>
    <xdr:to>
      <xdr:col>116</xdr:col>
      <xdr:colOff>114300</xdr:colOff>
      <xdr:row>60</xdr:row>
      <xdr:rowOff>170815</xdr:rowOff>
    </xdr:to>
    <xdr:sp macro="" textlink="">
      <xdr:nvSpPr>
        <xdr:cNvPr id="552" name="フローチャート: 判断 551"/>
        <xdr:cNvSpPr/>
      </xdr:nvSpPr>
      <xdr:spPr>
        <a:xfrm>
          <a:off x="22110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106363</xdr:rowOff>
    </xdr:from>
    <xdr:to>
      <xdr:col>112</xdr:col>
      <xdr:colOff>38100</xdr:colOff>
      <xdr:row>61</xdr:row>
      <xdr:rowOff>36513</xdr:rowOff>
    </xdr:to>
    <xdr:sp macro="" textlink="">
      <xdr:nvSpPr>
        <xdr:cNvPr id="553" name="フローチャート: 判断 552"/>
        <xdr:cNvSpPr/>
      </xdr:nvSpPr>
      <xdr:spPr>
        <a:xfrm>
          <a:off x="21272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164941</xdr:rowOff>
    </xdr:from>
    <xdr:to>
      <xdr:col>107</xdr:col>
      <xdr:colOff>101600</xdr:colOff>
      <xdr:row>61</xdr:row>
      <xdr:rowOff>95091</xdr:rowOff>
    </xdr:to>
    <xdr:sp macro="" textlink="">
      <xdr:nvSpPr>
        <xdr:cNvPr id="554" name="フローチャート: 判断 553"/>
        <xdr:cNvSpPr/>
      </xdr:nvSpPr>
      <xdr:spPr>
        <a:xfrm>
          <a:off x="20383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152082</xdr:rowOff>
    </xdr:from>
    <xdr:to>
      <xdr:col>102</xdr:col>
      <xdr:colOff>165100</xdr:colOff>
      <xdr:row>61</xdr:row>
      <xdr:rowOff>82232</xdr:rowOff>
    </xdr:to>
    <xdr:sp macro="" textlink="">
      <xdr:nvSpPr>
        <xdr:cNvPr id="555" name="フローチャート: 判断 554"/>
        <xdr:cNvSpPr/>
      </xdr:nvSpPr>
      <xdr:spPr>
        <a:xfrm>
          <a:off x="19494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47784</xdr:rowOff>
    </xdr:from>
    <xdr:to>
      <xdr:col>116</xdr:col>
      <xdr:colOff>114300</xdr:colOff>
      <xdr:row>60</xdr:row>
      <xdr:rowOff>149384</xdr:rowOff>
    </xdr:to>
    <xdr:sp macro="" textlink="">
      <xdr:nvSpPr>
        <xdr:cNvPr id="561" name="楕円 560"/>
        <xdr:cNvSpPr/>
      </xdr:nvSpPr>
      <xdr:spPr>
        <a:xfrm>
          <a:off x="22110700" y="103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70661</xdr:rowOff>
    </xdr:from>
    <xdr:ext cx="469744" cy="259045"/>
    <xdr:sp macro="" textlink="">
      <xdr:nvSpPr>
        <xdr:cNvPr id="562" name="【学校施設】&#10;一人当たり面積該当値テキスト"/>
        <xdr:cNvSpPr txBox="1"/>
      </xdr:nvSpPr>
      <xdr:spPr>
        <a:xfrm>
          <a:off x="22199600" y="101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62071</xdr:rowOff>
    </xdr:from>
    <xdr:to>
      <xdr:col>112</xdr:col>
      <xdr:colOff>38100</xdr:colOff>
      <xdr:row>60</xdr:row>
      <xdr:rowOff>163671</xdr:rowOff>
    </xdr:to>
    <xdr:sp macro="" textlink="">
      <xdr:nvSpPr>
        <xdr:cNvPr id="563" name="楕円 562"/>
        <xdr:cNvSpPr/>
      </xdr:nvSpPr>
      <xdr:spPr>
        <a:xfrm>
          <a:off x="21272500" y="1034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98584</xdr:rowOff>
    </xdr:from>
    <xdr:to>
      <xdr:col>116</xdr:col>
      <xdr:colOff>63500</xdr:colOff>
      <xdr:row>60</xdr:row>
      <xdr:rowOff>112871</xdr:rowOff>
    </xdr:to>
    <xdr:cxnSp macro="">
      <xdr:nvCxnSpPr>
        <xdr:cNvPr id="564" name="直線コネクタ 563"/>
        <xdr:cNvCxnSpPr/>
      </xdr:nvCxnSpPr>
      <xdr:spPr>
        <a:xfrm flipV="1">
          <a:off x="21323300" y="10385584"/>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59213</xdr:rowOff>
    </xdr:from>
    <xdr:to>
      <xdr:col>107</xdr:col>
      <xdr:colOff>101600</xdr:colOff>
      <xdr:row>60</xdr:row>
      <xdr:rowOff>160813</xdr:rowOff>
    </xdr:to>
    <xdr:sp macro="" textlink="">
      <xdr:nvSpPr>
        <xdr:cNvPr id="565" name="楕円 564"/>
        <xdr:cNvSpPr/>
      </xdr:nvSpPr>
      <xdr:spPr>
        <a:xfrm>
          <a:off x="20383500" y="1034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110013</xdr:rowOff>
    </xdr:from>
    <xdr:to>
      <xdr:col>111</xdr:col>
      <xdr:colOff>177800</xdr:colOff>
      <xdr:row>60</xdr:row>
      <xdr:rowOff>112871</xdr:rowOff>
    </xdr:to>
    <xdr:cxnSp macro="">
      <xdr:nvCxnSpPr>
        <xdr:cNvPr id="566" name="直線コネクタ 565"/>
        <xdr:cNvCxnSpPr/>
      </xdr:nvCxnSpPr>
      <xdr:spPr>
        <a:xfrm>
          <a:off x="20434300" y="1039701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76359</xdr:rowOff>
    </xdr:from>
    <xdr:to>
      <xdr:col>102</xdr:col>
      <xdr:colOff>165100</xdr:colOff>
      <xdr:row>61</xdr:row>
      <xdr:rowOff>6509</xdr:rowOff>
    </xdr:to>
    <xdr:sp macro="" textlink="">
      <xdr:nvSpPr>
        <xdr:cNvPr id="567" name="楕円 566"/>
        <xdr:cNvSpPr/>
      </xdr:nvSpPr>
      <xdr:spPr>
        <a:xfrm>
          <a:off x="19494500" y="1036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110013</xdr:rowOff>
    </xdr:from>
    <xdr:to>
      <xdr:col>107</xdr:col>
      <xdr:colOff>50800</xdr:colOff>
      <xdr:row>60</xdr:row>
      <xdr:rowOff>127159</xdr:rowOff>
    </xdr:to>
    <xdr:cxnSp macro="">
      <xdr:nvCxnSpPr>
        <xdr:cNvPr id="568" name="直線コネクタ 567"/>
        <xdr:cNvCxnSpPr/>
      </xdr:nvCxnSpPr>
      <xdr:spPr>
        <a:xfrm flipV="1">
          <a:off x="19545300" y="10397013"/>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27640</xdr:rowOff>
    </xdr:from>
    <xdr:ext cx="469744" cy="259045"/>
    <xdr:sp macro="" textlink="">
      <xdr:nvSpPr>
        <xdr:cNvPr id="569" name="n_1aveValue【学校施設】&#10;一人当たり面積"/>
        <xdr:cNvSpPr txBox="1"/>
      </xdr:nvSpPr>
      <xdr:spPr>
        <a:xfrm>
          <a:off x="210757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86218</xdr:rowOff>
    </xdr:from>
    <xdr:ext cx="469744" cy="259045"/>
    <xdr:sp macro="" textlink="">
      <xdr:nvSpPr>
        <xdr:cNvPr id="570" name="n_2aveValue【学校施設】&#10;一人当たり面積"/>
        <xdr:cNvSpPr txBox="1"/>
      </xdr:nvSpPr>
      <xdr:spPr>
        <a:xfrm>
          <a:off x="20199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73359</xdr:rowOff>
    </xdr:from>
    <xdr:ext cx="469744" cy="259045"/>
    <xdr:sp macro="" textlink="">
      <xdr:nvSpPr>
        <xdr:cNvPr id="571" name="n_3aveValue【学校施設】&#10;一人当たり面積"/>
        <xdr:cNvSpPr txBox="1"/>
      </xdr:nvSpPr>
      <xdr:spPr>
        <a:xfrm>
          <a:off x="19310427" y="1053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8748</xdr:rowOff>
    </xdr:from>
    <xdr:ext cx="469744" cy="259045"/>
    <xdr:sp macro="" textlink="">
      <xdr:nvSpPr>
        <xdr:cNvPr id="572" name="n_1mainValue【学校施設】&#10;一人当たり面積"/>
        <xdr:cNvSpPr txBox="1"/>
      </xdr:nvSpPr>
      <xdr:spPr>
        <a:xfrm>
          <a:off x="21075727" y="1012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5890</xdr:rowOff>
    </xdr:from>
    <xdr:ext cx="469744" cy="259045"/>
    <xdr:sp macro="" textlink="">
      <xdr:nvSpPr>
        <xdr:cNvPr id="573" name="n_2mainValue【学校施設】&#10;一人当たり面積"/>
        <xdr:cNvSpPr txBox="1"/>
      </xdr:nvSpPr>
      <xdr:spPr>
        <a:xfrm>
          <a:off x="20199427" y="1012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23036</xdr:rowOff>
    </xdr:from>
    <xdr:ext cx="469744" cy="259045"/>
    <xdr:sp macro="" textlink="">
      <xdr:nvSpPr>
        <xdr:cNvPr id="574" name="n_3mainValue【学校施設】&#10;一人当たり面積"/>
        <xdr:cNvSpPr txBox="1"/>
      </xdr:nvSpPr>
      <xdr:spPr>
        <a:xfrm>
          <a:off x="19310427" y="101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7" name="テキスト ボックス 5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38100</xdr:rowOff>
    </xdr:to>
    <xdr:cxnSp macro="">
      <xdr:nvCxnSpPr>
        <xdr:cNvPr id="599" name="直線コネクタ 598"/>
        <xdr:cNvCxnSpPr/>
      </xdr:nvCxnSpPr>
      <xdr:spPr>
        <a:xfrm flipV="1">
          <a:off x="16318864" y="133350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41927</xdr:rowOff>
    </xdr:from>
    <xdr:ext cx="405111" cy="259045"/>
    <xdr:sp macro="" textlink="">
      <xdr:nvSpPr>
        <xdr:cNvPr id="600" name="【児童館】&#10;有形固定資産減価償却率最小値テキスト"/>
        <xdr:cNvSpPr txBox="1"/>
      </xdr:nvSpPr>
      <xdr:spPr>
        <a:xfrm>
          <a:off x="16357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38100</xdr:rowOff>
    </xdr:from>
    <xdr:to>
      <xdr:col>86</xdr:col>
      <xdr:colOff>25400</xdr:colOff>
      <xdr:row>85</xdr:row>
      <xdr:rowOff>38100</xdr:rowOff>
    </xdr:to>
    <xdr:cxnSp macro="">
      <xdr:nvCxnSpPr>
        <xdr:cNvPr id="601" name="直線コネクタ 600"/>
        <xdr:cNvCxnSpPr/>
      </xdr:nvCxnSpPr>
      <xdr:spPr>
        <a:xfrm>
          <a:off x="16230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3" name="直線コネクタ 60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604" name="【児童館】&#10;有形固定資産減価償却率平均値テキスト"/>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05" name="フローチャート: 判断 604"/>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606" name="フローチャート: 判断 605"/>
        <xdr:cNvSpPr/>
      </xdr:nvSpPr>
      <xdr:spPr>
        <a:xfrm>
          <a:off x="15430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166370</xdr:rowOff>
    </xdr:from>
    <xdr:to>
      <xdr:col>76</xdr:col>
      <xdr:colOff>165100</xdr:colOff>
      <xdr:row>84</xdr:row>
      <xdr:rowOff>96520</xdr:rowOff>
    </xdr:to>
    <xdr:sp macro="" textlink="">
      <xdr:nvSpPr>
        <xdr:cNvPr id="607" name="フローチャート: 判断 606"/>
        <xdr:cNvSpPr/>
      </xdr:nvSpPr>
      <xdr:spPr>
        <a:xfrm>
          <a:off x="14541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61595</xdr:rowOff>
    </xdr:from>
    <xdr:to>
      <xdr:col>72</xdr:col>
      <xdr:colOff>38100</xdr:colOff>
      <xdr:row>82</xdr:row>
      <xdr:rowOff>163195</xdr:rowOff>
    </xdr:to>
    <xdr:sp macro="" textlink="">
      <xdr:nvSpPr>
        <xdr:cNvPr id="608" name="フローチャート: 判断 607"/>
        <xdr:cNvSpPr/>
      </xdr:nvSpPr>
      <xdr:spPr>
        <a:xfrm>
          <a:off x="13652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614" name="楕円 613"/>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615" name="【児童館】&#10;有形固定資産減価償却率該当値テキスト"/>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143511</xdr:rowOff>
    </xdr:from>
    <xdr:to>
      <xdr:col>81</xdr:col>
      <xdr:colOff>101600</xdr:colOff>
      <xdr:row>84</xdr:row>
      <xdr:rowOff>73661</xdr:rowOff>
    </xdr:to>
    <xdr:sp macro="" textlink="">
      <xdr:nvSpPr>
        <xdr:cNvPr id="616" name="楕円 615"/>
        <xdr:cNvSpPr/>
      </xdr:nvSpPr>
      <xdr:spPr>
        <a:xfrm>
          <a:off x="15430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22861</xdr:rowOff>
    </xdr:from>
    <xdr:to>
      <xdr:col>85</xdr:col>
      <xdr:colOff>127000</xdr:colOff>
      <xdr:row>84</xdr:row>
      <xdr:rowOff>38100</xdr:rowOff>
    </xdr:to>
    <xdr:cxnSp macro="">
      <xdr:nvCxnSpPr>
        <xdr:cNvPr id="617" name="直線コネクタ 616"/>
        <xdr:cNvCxnSpPr/>
      </xdr:nvCxnSpPr>
      <xdr:spPr>
        <a:xfrm>
          <a:off x="15481300" y="144246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23495</xdr:rowOff>
    </xdr:from>
    <xdr:to>
      <xdr:col>76</xdr:col>
      <xdr:colOff>165100</xdr:colOff>
      <xdr:row>82</xdr:row>
      <xdr:rowOff>125095</xdr:rowOff>
    </xdr:to>
    <xdr:sp macro="" textlink="">
      <xdr:nvSpPr>
        <xdr:cNvPr id="618" name="楕円 617"/>
        <xdr:cNvSpPr/>
      </xdr:nvSpPr>
      <xdr:spPr>
        <a:xfrm>
          <a:off x="145415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74295</xdr:rowOff>
    </xdr:from>
    <xdr:to>
      <xdr:col>81</xdr:col>
      <xdr:colOff>50800</xdr:colOff>
      <xdr:row>84</xdr:row>
      <xdr:rowOff>22861</xdr:rowOff>
    </xdr:to>
    <xdr:cxnSp macro="">
      <xdr:nvCxnSpPr>
        <xdr:cNvPr id="619" name="直線コネクタ 618"/>
        <xdr:cNvCxnSpPr/>
      </xdr:nvCxnSpPr>
      <xdr:spPr>
        <a:xfrm>
          <a:off x="14592300" y="14133195"/>
          <a:ext cx="889000" cy="29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46355</xdr:rowOff>
    </xdr:from>
    <xdr:to>
      <xdr:col>72</xdr:col>
      <xdr:colOff>38100</xdr:colOff>
      <xdr:row>82</xdr:row>
      <xdr:rowOff>147955</xdr:rowOff>
    </xdr:to>
    <xdr:sp macro="" textlink="">
      <xdr:nvSpPr>
        <xdr:cNvPr id="620" name="楕円 619"/>
        <xdr:cNvSpPr/>
      </xdr:nvSpPr>
      <xdr:spPr>
        <a:xfrm>
          <a:off x="13652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74295</xdr:rowOff>
    </xdr:from>
    <xdr:to>
      <xdr:col>76</xdr:col>
      <xdr:colOff>114300</xdr:colOff>
      <xdr:row>82</xdr:row>
      <xdr:rowOff>97155</xdr:rowOff>
    </xdr:to>
    <xdr:cxnSp macro="">
      <xdr:nvCxnSpPr>
        <xdr:cNvPr id="621" name="直線コネクタ 620"/>
        <xdr:cNvCxnSpPr/>
      </xdr:nvCxnSpPr>
      <xdr:spPr>
        <a:xfrm flipV="1">
          <a:off x="13703300" y="141331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113047</xdr:rowOff>
    </xdr:from>
    <xdr:ext cx="405111" cy="259045"/>
    <xdr:sp macro="" textlink="">
      <xdr:nvSpPr>
        <xdr:cNvPr id="622" name="n_1aveValue【児童館】&#10;有形固定資産減価償却率"/>
        <xdr:cNvSpPr txBox="1"/>
      </xdr:nvSpPr>
      <xdr:spPr>
        <a:xfrm>
          <a:off x="152660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87647</xdr:rowOff>
    </xdr:from>
    <xdr:ext cx="405111" cy="259045"/>
    <xdr:sp macro="" textlink="">
      <xdr:nvSpPr>
        <xdr:cNvPr id="623" name="n_2aveValue【児童館】&#10;有形固定資産減価償却率"/>
        <xdr:cNvSpPr txBox="1"/>
      </xdr:nvSpPr>
      <xdr:spPr>
        <a:xfrm>
          <a:off x="143897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154322</xdr:rowOff>
    </xdr:from>
    <xdr:ext cx="405111" cy="259045"/>
    <xdr:sp macro="" textlink="">
      <xdr:nvSpPr>
        <xdr:cNvPr id="624" name="n_3aveValue【児童館】&#10;有形固定資産減価償却率"/>
        <xdr:cNvSpPr txBox="1"/>
      </xdr:nvSpPr>
      <xdr:spPr>
        <a:xfrm>
          <a:off x="13500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64788</xdr:rowOff>
    </xdr:from>
    <xdr:ext cx="405111" cy="259045"/>
    <xdr:sp macro="" textlink="">
      <xdr:nvSpPr>
        <xdr:cNvPr id="625" name="n_1mainValue【児童館】&#10;有形固定資産減価償却率"/>
        <xdr:cNvSpPr txBox="1"/>
      </xdr:nvSpPr>
      <xdr:spPr>
        <a:xfrm>
          <a:off x="15266044" y="1446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626" name="n_2mainValue【児童館】&#10;有形固定資産減価償却率"/>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164482</xdr:rowOff>
    </xdr:from>
    <xdr:ext cx="405111" cy="259045"/>
    <xdr:sp macro="" textlink="">
      <xdr:nvSpPr>
        <xdr:cNvPr id="627" name="n_3mainValue【児童館】&#10;有形固定資産減価償却率"/>
        <xdr:cNvSpPr txBox="1"/>
      </xdr:nvSpPr>
      <xdr:spPr>
        <a:xfrm>
          <a:off x="13500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51" name="直線コネクタ 650"/>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3" name="直線コネクタ 65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54"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55" name="直線コネクタ 654"/>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56" name="【児童館】&#10;一人当たり面積平均値テキスト"/>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58" name="フローチャート: 判断 65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139700</xdr:rowOff>
    </xdr:from>
    <xdr:to>
      <xdr:col>107</xdr:col>
      <xdr:colOff>101600</xdr:colOff>
      <xdr:row>85</xdr:row>
      <xdr:rowOff>69850</xdr:rowOff>
    </xdr:to>
    <xdr:sp macro="" textlink="">
      <xdr:nvSpPr>
        <xdr:cNvPr id="659" name="フローチャート: 判断 658"/>
        <xdr:cNvSpPr/>
      </xdr:nvSpPr>
      <xdr:spPr>
        <a:xfrm>
          <a:off x="20383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60" name="フローチャート: 判断 659"/>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66" name="楕円 665"/>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667"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68" name="楕円 667"/>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84</xdr:row>
      <xdr:rowOff>0</xdr:rowOff>
    </xdr:to>
    <xdr:cxnSp macro="">
      <xdr:nvCxnSpPr>
        <xdr:cNvPr id="669" name="直線コネクタ 668"/>
        <xdr:cNvCxnSpPr/>
      </xdr:nvCxnSpPr>
      <xdr:spPr>
        <a:xfrm flipV="1">
          <a:off x="21323300" y="14249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670" name="楕円 669"/>
        <xdr:cNvSpPr/>
      </xdr:nvSpPr>
      <xdr:spPr>
        <a:xfrm>
          <a:off x="20383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85</xdr:row>
      <xdr:rowOff>19050</xdr:rowOff>
    </xdr:to>
    <xdr:cxnSp macro="">
      <xdr:nvCxnSpPr>
        <xdr:cNvPr id="671" name="直線コネクタ 670"/>
        <xdr:cNvCxnSpPr/>
      </xdr:nvCxnSpPr>
      <xdr:spPr>
        <a:xfrm flipV="1">
          <a:off x="20434300" y="14401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72" name="楕円 671"/>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19050</xdr:rowOff>
    </xdr:to>
    <xdr:cxnSp macro="">
      <xdr:nvCxnSpPr>
        <xdr:cNvPr id="673" name="直線コネクタ 672"/>
        <xdr:cNvCxnSpPr/>
      </xdr:nvCxnSpPr>
      <xdr:spPr>
        <a:xfrm>
          <a:off x="19545300" y="1459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74"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675" name="n_2aveValue【児童館】&#10;一人当たり面積"/>
        <xdr:cNvSpPr txBox="1"/>
      </xdr:nvSpPr>
      <xdr:spPr>
        <a:xfrm>
          <a:off x="20199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76"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677"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678" name="n_2mainValue【児童館】&#10;一人当たり面積"/>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679" name="n_3main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0" name="テキスト ボックス 6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1" name="直線コネクタ 6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2" name="テキスト ボックス 6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3" name="直線コネクタ 6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4" name="テキスト ボックス 6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5" name="直線コネクタ 6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6" name="テキスト ボックス 6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7" name="直線コネクタ 6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8" name="テキスト ボックス 6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9" name="直線コネクタ 6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00" name="テキスト ボックス 69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02" name="テキスト ボックス 70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107</xdr:row>
      <xdr:rowOff>121920</xdr:rowOff>
    </xdr:to>
    <xdr:cxnSp macro="">
      <xdr:nvCxnSpPr>
        <xdr:cNvPr id="704" name="直線コネクタ 703"/>
        <xdr:cNvCxnSpPr/>
      </xdr:nvCxnSpPr>
      <xdr:spPr>
        <a:xfrm flipV="1">
          <a:off x="16318864" y="1734693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705" name="【公民館】&#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706" name="直線コネクタ 705"/>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70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708" name="直線コネクタ 70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709" name="【公民館】&#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10" name="フローチャート: 判断 709"/>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170180</xdr:rowOff>
    </xdr:from>
    <xdr:to>
      <xdr:col>81</xdr:col>
      <xdr:colOff>101600</xdr:colOff>
      <xdr:row>104</xdr:row>
      <xdr:rowOff>100330</xdr:rowOff>
    </xdr:to>
    <xdr:sp macro="" textlink="">
      <xdr:nvSpPr>
        <xdr:cNvPr id="711" name="フローチャート: 判断 710"/>
        <xdr:cNvSpPr/>
      </xdr:nvSpPr>
      <xdr:spPr>
        <a:xfrm>
          <a:off x="15430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2539</xdr:rowOff>
    </xdr:from>
    <xdr:to>
      <xdr:col>76</xdr:col>
      <xdr:colOff>165100</xdr:colOff>
      <xdr:row>104</xdr:row>
      <xdr:rowOff>104139</xdr:rowOff>
    </xdr:to>
    <xdr:sp macro="" textlink="">
      <xdr:nvSpPr>
        <xdr:cNvPr id="712" name="フローチャート: 判断 711"/>
        <xdr:cNvSpPr/>
      </xdr:nvSpPr>
      <xdr:spPr>
        <a:xfrm>
          <a:off x="14541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143511</xdr:rowOff>
    </xdr:from>
    <xdr:to>
      <xdr:col>72</xdr:col>
      <xdr:colOff>38100</xdr:colOff>
      <xdr:row>106</xdr:row>
      <xdr:rowOff>73661</xdr:rowOff>
    </xdr:to>
    <xdr:sp macro="" textlink="">
      <xdr:nvSpPr>
        <xdr:cNvPr id="713" name="フローチャート: 判断 712"/>
        <xdr:cNvSpPr/>
      </xdr:nvSpPr>
      <xdr:spPr>
        <a:xfrm>
          <a:off x="1365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719" name="楕円 718"/>
        <xdr:cNvSpPr/>
      </xdr:nvSpPr>
      <xdr:spPr>
        <a:xfrm>
          <a:off x="16268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110507</xdr:rowOff>
    </xdr:from>
    <xdr:ext cx="405111" cy="259045"/>
    <xdr:sp macro="" textlink="">
      <xdr:nvSpPr>
        <xdr:cNvPr id="720" name="【公民館】&#10;有形固定資産減価償却率該当値テキスト"/>
        <xdr:cNvSpPr txBox="1"/>
      </xdr:nvSpPr>
      <xdr:spPr>
        <a:xfrm>
          <a:off x="163576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721" name="楕円 720"/>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11430</xdr:rowOff>
    </xdr:from>
    <xdr:to>
      <xdr:col>85</xdr:col>
      <xdr:colOff>127000</xdr:colOff>
      <xdr:row>105</xdr:row>
      <xdr:rowOff>87630</xdr:rowOff>
    </xdr:to>
    <xdr:cxnSp macro="">
      <xdr:nvCxnSpPr>
        <xdr:cNvPr id="722" name="直線コネクタ 721"/>
        <xdr:cNvCxnSpPr/>
      </xdr:nvCxnSpPr>
      <xdr:spPr>
        <a:xfrm flipV="1">
          <a:off x="15481300" y="18013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723" name="楕円 722"/>
        <xdr:cNvSpPr/>
      </xdr:nvSpPr>
      <xdr:spPr>
        <a:xfrm>
          <a:off x="145415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91439</xdr:rowOff>
    </xdr:to>
    <xdr:cxnSp macro="">
      <xdr:nvCxnSpPr>
        <xdr:cNvPr id="724" name="直線コネクタ 723"/>
        <xdr:cNvCxnSpPr/>
      </xdr:nvCxnSpPr>
      <xdr:spPr>
        <a:xfrm flipV="1">
          <a:off x="14592300" y="180898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17780</xdr:rowOff>
    </xdr:from>
    <xdr:to>
      <xdr:col>72</xdr:col>
      <xdr:colOff>38100</xdr:colOff>
      <xdr:row>105</xdr:row>
      <xdr:rowOff>119380</xdr:rowOff>
    </xdr:to>
    <xdr:sp macro="" textlink="">
      <xdr:nvSpPr>
        <xdr:cNvPr id="725" name="楕円 724"/>
        <xdr:cNvSpPr/>
      </xdr:nvSpPr>
      <xdr:spPr>
        <a:xfrm>
          <a:off x="13652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68580</xdr:rowOff>
    </xdr:from>
    <xdr:to>
      <xdr:col>76</xdr:col>
      <xdr:colOff>114300</xdr:colOff>
      <xdr:row>105</xdr:row>
      <xdr:rowOff>91439</xdr:rowOff>
    </xdr:to>
    <xdr:cxnSp macro="">
      <xdr:nvCxnSpPr>
        <xdr:cNvPr id="726" name="直線コネクタ 725"/>
        <xdr:cNvCxnSpPr/>
      </xdr:nvCxnSpPr>
      <xdr:spPr>
        <a:xfrm>
          <a:off x="13703300" y="180708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116857</xdr:rowOff>
    </xdr:from>
    <xdr:ext cx="405111" cy="259045"/>
    <xdr:sp macro="" textlink="">
      <xdr:nvSpPr>
        <xdr:cNvPr id="727" name="n_1aveValue【公民館】&#10;有形固定資産減価償却率"/>
        <xdr:cNvSpPr txBox="1"/>
      </xdr:nvSpPr>
      <xdr:spPr>
        <a:xfrm>
          <a:off x="15266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120666</xdr:rowOff>
    </xdr:from>
    <xdr:ext cx="405111" cy="259045"/>
    <xdr:sp macro="" textlink="">
      <xdr:nvSpPr>
        <xdr:cNvPr id="728" name="n_2aveValue【公民館】&#10;有形固定資産減価償却率"/>
        <xdr:cNvSpPr txBox="1"/>
      </xdr:nvSpPr>
      <xdr:spPr>
        <a:xfrm>
          <a:off x="14389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64788</xdr:rowOff>
    </xdr:from>
    <xdr:ext cx="405111" cy="259045"/>
    <xdr:sp macro="" textlink="">
      <xdr:nvSpPr>
        <xdr:cNvPr id="729" name="n_3aveValue【公民館】&#10;有形固定資産減価償却率"/>
        <xdr:cNvSpPr txBox="1"/>
      </xdr:nvSpPr>
      <xdr:spPr>
        <a:xfrm>
          <a:off x="135007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129557</xdr:rowOff>
    </xdr:from>
    <xdr:ext cx="405111" cy="259045"/>
    <xdr:sp macro="" textlink="">
      <xdr:nvSpPr>
        <xdr:cNvPr id="730" name="n_1mainValue【公民館】&#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133366</xdr:rowOff>
    </xdr:from>
    <xdr:ext cx="405111" cy="259045"/>
    <xdr:sp macro="" textlink="">
      <xdr:nvSpPr>
        <xdr:cNvPr id="731" name="n_2mainValue【公民館】&#10;有形固定資産減価償却率"/>
        <xdr:cNvSpPr txBox="1"/>
      </xdr:nvSpPr>
      <xdr:spPr>
        <a:xfrm>
          <a:off x="143897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135907</xdr:rowOff>
    </xdr:from>
    <xdr:ext cx="405111" cy="259045"/>
    <xdr:sp macro="" textlink="">
      <xdr:nvSpPr>
        <xdr:cNvPr id="732" name="n_3mainValue【公民館】&#10;有形固定資産減価償却率"/>
        <xdr:cNvSpPr txBox="1"/>
      </xdr:nvSpPr>
      <xdr:spPr>
        <a:xfrm>
          <a:off x="13500744" y="1779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23622</xdr:rowOff>
    </xdr:from>
    <xdr:to>
      <xdr:col>116</xdr:col>
      <xdr:colOff>62864</xdr:colOff>
      <xdr:row>108</xdr:row>
      <xdr:rowOff>3048</xdr:rowOff>
    </xdr:to>
    <xdr:cxnSp macro="">
      <xdr:nvCxnSpPr>
        <xdr:cNvPr id="754" name="直線コネクタ 753"/>
        <xdr:cNvCxnSpPr/>
      </xdr:nvCxnSpPr>
      <xdr:spPr>
        <a:xfrm flipV="1">
          <a:off x="22160864" y="17340072"/>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55"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56" name="直線コネクタ 755"/>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141749</xdr:rowOff>
    </xdr:from>
    <xdr:ext cx="469744" cy="259045"/>
    <xdr:sp macro="" textlink="">
      <xdr:nvSpPr>
        <xdr:cNvPr id="757" name="【公民館】&#10;一人当たり面積最大値テキスト"/>
        <xdr:cNvSpPr txBox="1"/>
      </xdr:nvSpPr>
      <xdr:spPr>
        <a:xfrm>
          <a:off x="22199600" y="171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23622</xdr:rowOff>
    </xdr:from>
    <xdr:to>
      <xdr:col>116</xdr:col>
      <xdr:colOff>152400</xdr:colOff>
      <xdr:row>101</xdr:row>
      <xdr:rowOff>23622</xdr:rowOff>
    </xdr:to>
    <xdr:cxnSp macro="">
      <xdr:nvCxnSpPr>
        <xdr:cNvPr id="758" name="直線コネクタ 757"/>
        <xdr:cNvCxnSpPr/>
      </xdr:nvCxnSpPr>
      <xdr:spPr>
        <a:xfrm>
          <a:off x="22072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59"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60" name="フローチャート: 判断 759"/>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761" name="フローチャート: 判断 760"/>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41402</xdr:rowOff>
    </xdr:from>
    <xdr:to>
      <xdr:col>107</xdr:col>
      <xdr:colOff>101600</xdr:colOff>
      <xdr:row>105</xdr:row>
      <xdr:rowOff>143002</xdr:rowOff>
    </xdr:to>
    <xdr:sp macro="" textlink="">
      <xdr:nvSpPr>
        <xdr:cNvPr id="762" name="フローチャート: 判断 761"/>
        <xdr:cNvSpPr/>
      </xdr:nvSpPr>
      <xdr:spPr>
        <a:xfrm>
          <a:off x="20383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63" name="フローチャート: 判断 762"/>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4" name="テキスト ボックス 7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5" name="テキスト ボックス 7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6" name="テキスト ボックス 7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7" name="テキスト ボックス 7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8" name="テキスト ボックス 7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75692</xdr:rowOff>
    </xdr:from>
    <xdr:to>
      <xdr:col>116</xdr:col>
      <xdr:colOff>114300</xdr:colOff>
      <xdr:row>105</xdr:row>
      <xdr:rowOff>5842</xdr:rowOff>
    </xdr:to>
    <xdr:sp macro="" textlink="">
      <xdr:nvSpPr>
        <xdr:cNvPr id="769" name="楕円 768"/>
        <xdr:cNvSpPr/>
      </xdr:nvSpPr>
      <xdr:spPr>
        <a:xfrm>
          <a:off x="221107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98569</xdr:rowOff>
    </xdr:from>
    <xdr:ext cx="469744" cy="259045"/>
    <xdr:sp macro="" textlink="">
      <xdr:nvSpPr>
        <xdr:cNvPr id="770" name="【公民館】&#10;一人当たり面積該当値テキスト"/>
        <xdr:cNvSpPr txBox="1"/>
      </xdr:nvSpPr>
      <xdr:spPr>
        <a:xfrm>
          <a:off x="22199600"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66548</xdr:rowOff>
    </xdr:from>
    <xdr:to>
      <xdr:col>112</xdr:col>
      <xdr:colOff>38100</xdr:colOff>
      <xdr:row>104</xdr:row>
      <xdr:rowOff>168148</xdr:rowOff>
    </xdr:to>
    <xdr:sp macro="" textlink="">
      <xdr:nvSpPr>
        <xdr:cNvPr id="771" name="楕円 770"/>
        <xdr:cNvSpPr/>
      </xdr:nvSpPr>
      <xdr:spPr>
        <a:xfrm>
          <a:off x="21272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117348</xdr:rowOff>
    </xdr:from>
    <xdr:to>
      <xdr:col>116</xdr:col>
      <xdr:colOff>63500</xdr:colOff>
      <xdr:row>104</xdr:row>
      <xdr:rowOff>126492</xdr:rowOff>
    </xdr:to>
    <xdr:cxnSp macro="">
      <xdr:nvCxnSpPr>
        <xdr:cNvPr id="772" name="直線コネクタ 771"/>
        <xdr:cNvCxnSpPr/>
      </xdr:nvCxnSpPr>
      <xdr:spPr>
        <a:xfrm>
          <a:off x="21323300" y="179481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43687</xdr:rowOff>
    </xdr:from>
    <xdr:to>
      <xdr:col>107</xdr:col>
      <xdr:colOff>101600</xdr:colOff>
      <xdr:row>104</xdr:row>
      <xdr:rowOff>145287</xdr:rowOff>
    </xdr:to>
    <xdr:sp macro="" textlink="">
      <xdr:nvSpPr>
        <xdr:cNvPr id="773" name="楕円 772"/>
        <xdr:cNvSpPr/>
      </xdr:nvSpPr>
      <xdr:spPr>
        <a:xfrm>
          <a:off x="20383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94487</xdr:rowOff>
    </xdr:from>
    <xdr:to>
      <xdr:col>111</xdr:col>
      <xdr:colOff>177800</xdr:colOff>
      <xdr:row>104</xdr:row>
      <xdr:rowOff>117348</xdr:rowOff>
    </xdr:to>
    <xdr:cxnSp macro="">
      <xdr:nvCxnSpPr>
        <xdr:cNvPr id="774" name="直線コネクタ 773"/>
        <xdr:cNvCxnSpPr/>
      </xdr:nvCxnSpPr>
      <xdr:spPr>
        <a:xfrm>
          <a:off x="20434300" y="179252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146558</xdr:rowOff>
    </xdr:from>
    <xdr:to>
      <xdr:col>102</xdr:col>
      <xdr:colOff>165100</xdr:colOff>
      <xdr:row>108</xdr:row>
      <xdr:rowOff>76708</xdr:rowOff>
    </xdr:to>
    <xdr:sp macro="" textlink="">
      <xdr:nvSpPr>
        <xdr:cNvPr id="775" name="楕円 774"/>
        <xdr:cNvSpPr/>
      </xdr:nvSpPr>
      <xdr:spPr>
        <a:xfrm>
          <a:off x="19494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94487</xdr:rowOff>
    </xdr:from>
    <xdr:to>
      <xdr:col>107</xdr:col>
      <xdr:colOff>50800</xdr:colOff>
      <xdr:row>108</xdr:row>
      <xdr:rowOff>25908</xdr:rowOff>
    </xdr:to>
    <xdr:cxnSp macro="">
      <xdr:nvCxnSpPr>
        <xdr:cNvPr id="776" name="直線コネクタ 775"/>
        <xdr:cNvCxnSpPr/>
      </xdr:nvCxnSpPr>
      <xdr:spPr>
        <a:xfrm flipV="1">
          <a:off x="19545300" y="17925287"/>
          <a:ext cx="889000" cy="6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147845</xdr:rowOff>
    </xdr:from>
    <xdr:ext cx="469744" cy="259045"/>
    <xdr:sp macro="" textlink="">
      <xdr:nvSpPr>
        <xdr:cNvPr id="777" name="n_1aveValue【公民館】&#10;一人当たり面積"/>
        <xdr:cNvSpPr txBox="1"/>
      </xdr:nvSpPr>
      <xdr:spPr>
        <a:xfrm>
          <a:off x="21075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134129</xdr:rowOff>
    </xdr:from>
    <xdr:ext cx="469744" cy="259045"/>
    <xdr:sp macro="" textlink="">
      <xdr:nvSpPr>
        <xdr:cNvPr id="778" name="n_2aveValue【公民館】&#10;一人当たり面積"/>
        <xdr:cNvSpPr txBox="1"/>
      </xdr:nvSpPr>
      <xdr:spPr>
        <a:xfrm>
          <a:off x="20199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79"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13225</xdr:rowOff>
    </xdr:from>
    <xdr:ext cx="469744" cy="259045"/>
    <xdr:sp macro="" textlink="">
      <xdr:nvSpPr>
        <xdr:cNvPr id="780" name="n_1mainValue【公民館】&#10;一人当たり面積"/>
        <xdr:cNvSpPr txBox="1"/>
      </xdr:nvSpPr>
      <xdr:spPr>
        <a:xfrm>
          <a:off x="21075727" y="176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161814</xdr:rowOff>
    </xdr:from>
    <xdr:ext cx="469744" cy="259045"/>
    <xdr:sp macro="" textlink="">
      <xdr:nvSpPr>
        <xdr:cNvPr id="781" name="n_2mainValue【公民館】&#10;一人当たり面積"/>
        <xdr:cNvSpPr txBox="1"/>
      </xdr:nvSpPr>
      <xdr:spPr>
        <a:xfrm>
          <a:off x="201994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67835</xdr:rowOff>
    </xdr:from>
    <xdr:ext cx="469744" cy="259045"/>
    <xdr:sp macro="" textlink="">
      <xdr:nvSpPr>
        <xdr:cNvPr id="782" name="n_3mainValue【公民館】&#10;一人当たり面積"/>
        <xdr:cNvSpPr txBox="1"/>
      </xdr:nvSpPr>
      <xdr:spPr>
        <a:xfrm>
          <a:off x="193104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有形固定資産減価償却率は、図書館、庁舎について類似団体平均を上回っている。</a:t>
          </a:r>
          <a:endParaRPr lang="ja-JP" altLang="ja-JP">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図書館については、施設は５つあるが、中央図書館、中田図書館、伏木図書館、福岡中央図書館の４つは複合化されているため昭和</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年建設の戸出図書館のみが対象施設となり、減価償却率が</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％を超えていることから平均を上回っている。</a:t>
          </a:r>
          <a:endParaRPr lang="en-US" altLang="ja-JP" sz="1100">
            <a:solidFill>
              <a:schemeClr val="dk1"/>
            </a:solidFill>
            <a:effectLst/>
            <a:latin typeface="+mn-lt"/>
            <a:ea typeface="+mn-ea"/>
            <a:cs typeface="+mn-cs"/>
          </a:endParaRPr>
        </a:p>
        <a:p>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なお、児童館については、</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年度に西部児童センターの施設改修を実施したことにより、減価償却率が減少し、類似団体平均を下回った。</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171,984
168,534
209.57
68,634,419
66,671,485
1,758,506
38,575,853
111,146,762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41</xdr:row>
      <xdr:rowOff>72390</xdr:rowOff>
    </xdr:to>
    <xdr:cxnSp macro="">
      <xdr:nvCxnSpPr>
        <xdr:cNvPr id="55" name="直線コネクタ 54"/>
        <xdr:cNvCxnSpPr/>
      </xdr:nvCxnSpPr>
      <xdr:spPr>
        <a:xfrm flipV="1">
          <a:off x="4634865" y="590740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76217</xdr:rowOff>
    </xdr:from>
    <xdr:ext cx="340478" cy="259045"/>
    <xdr:sp macro="" textlink="">
      <xdr:nvSpPr>
        <xdr:cNvPr id="56" name="【図書館】&#10;有形固定資産減価償却率最小値テキスト"/>
        <xdr:cNvSpPr txBox="1"/>
      </xdr:nvSpPr>
      <xdr:spPr>
        <a:xfrm>
          <a:off x="4673600" y="710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72390</xdr:rowOff>
    </xdr:from>
    <xdr:to>
      <xdr:col>24</xdr:col>
      <xdr:colOff>152400</xdr:colOff>
      <xdr:row>41</xdr:row>
      <xdr:rowOff>72390</xdr:rowOff>
    </xdr:to>
    <xdr:cxnSp macro="">
      <xdr:nvCxnSpPr>
        <xdr:cNvPr id="57" name="直線コネクタ 56"/>
        <xdr:cNvCxnSpPr/>
      </xdr:nvCxnSpPr>
      <xdr:spPr>
        <a:xfrm>
          <a:off x="4546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58" name="【図書館】&#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59" name="直線コネクタ 58"/>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150512</xdr:rowOff>
    </xdr:from>
    <xdr:ext cx="405111" cy="259045"/>
    <xdr:sp macro="" textlink="">
      <xdr:nvSpPr>
        <xdr:cNvPr id="60" name="【図書館】&#10;有形固定資産減価償却率平均値テキスト"/>
        <xdr:cNvSpPr txBox="1"/>
      </xdr:nvSpPr>
      <xdr:spPr>
        <a:xfrm>
          <a:off x="4673600" y="632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xdr:rowOff>
    </xdr:from>
    <xdr:to>
      <xdr:col>24</xdr:col>
      <xdr:colOff>114300</xdr:colOff>
      <xdr:row>37</xdr:row>
      <xdr:rowOff>102235</xdr:rowOff>
    </xdr:to>
    <xdr:sp macro="" textlink="">
      <xdr:nvSpPr>
        <xdr:cNvPr id="61" name="フローチャート: 判断 60"/>
        <xdr:cNvSpPr/>
      </xdr:nvSpPr>
      <xdr:spPr>
        <a:xfrm>
          <a:off x="45847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2" name="フローチャート: 判断 61"/>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168275</xdr:rowOff>
    </xdr:from>
    <xdr:to>
      <xdr:col>15</xdr:col>
      <xdr:colOff>101600</xdr:colOff>
      <xdr:row>37</xdr:row>
      <xdr:rowOff>98425</xdr:rowOff>
    </xdr:to>
    <xdr:sp macro="" textlink="">
      <xdr:nvSpPr>
        <xdr:cNvPr id="63" name="フローチャート: 判断 62"/>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120650</xdr:rowOff>
    </xdr:from>
    <xdr:to>
      <xdr:col>10</xdr:col>
      <xdr:colOff>165100</xdr:colOff>
      <xdr:row>36</xdr:row>
      <xdr:rowOff>50800</xdr:rowOff>
    </xdr:to>
    <xdr:sp macro="" textlink="">
      <xdr:nvSpPr>
        <xdr:cNvPr id="64" name="フローチャート: 判断 63"/>
        <xdr:cNvSpPr/>
      </xdr:nvSpPr>
      <xdr:spPr>
        <a:xfrm>
          <a:off x="196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2540</xdr:rowOff>
    </xdr:from>
    <xdr:to>
      <xdr:col>24</xdr:col>
      <xdr:colOff>114300</xdr:colOff>
      <xdr:row>35</xdr:row>
      <xdr:rowOff>104140</xdr:rowOff>
    </xdr:to>
    <xdr:sp macro="" textlink="">
      <xdr:nvSpPr>
        <xdr:cNvPr id="70" name="楕円 69"/>
        <xdr:cNvSpPr/>
      </xdr:nvSpPr>
      <xdr:spPr>
        <a:xfrm>
          <a:off x="45847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25417</xdr:rowOff>
    </xdr:from>
    <xdr:ext cx="405111" cy="259045"/>
    <xdr:sp macro="" textlink="">
      <xdr:nvSpPr>
        <xdr:cNvPr id="71" name="【図書館】&#10;有形固定資産減価償却率該当値テキスト"/>
        <xdr:cNvSpPr txBox="1"/>
      </xdr:nvSpPr>
      <xdr:spPr>
        <a:xfrm>
          <a:off x="4673600" y="585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46355</xdr:rowOff>
    </xdr:from>
    <xdr:to>
      <xdr:col>20</xdr:col>
      <xdr:colOff>38100</xdr:colOff>
      <xdr:row>35</xdr:row>
      <xdr:rowOff>147955</xdr:rowOff>
    </xdr:to>
    <xdr:sp macro="" textlink="">
      <xdr:nvSpPr>
        <xdr:cNvPr id="72" name="楕円 71"/>
        <xdr:cNvSpPr/>
      </xdr:nvSpPr>
      <xdr:spPr>
        <a:xfrm>
          <a:off x="3746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53340</xdr:rowOff>
    </xdr:from>
    <xdr:to>
      <xdr:col>24</xdr:col>
      <xdr:colOff>63500</xdr:colOff>
      <xdr:row>35</xdr:row>
      <xdr:rowOff>97155</xdr:rowOff>
    </xdr:to>
    <xdr:cxnSp macro="">
      <xdr:nvCxnSpPr>
        <xdr:cNvPr id="73" name="直線コネクタ 72"/>
        <xdr:cNvCxnSpPr/>
      </xdr:nvCxnSpPr>
      <xdr:spPr>
        <a:xfrm flipV="1">
          <a:off x="3797300" y="60540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44450</xdr:rowOff>
    </xdr:from>
    <xdr:to>
      <xdr:col>15</xdr:col>
      <xdr:colOff>101600</xdr:colOff>
      <xdr:row>35</xdr:row>
      <xdr:rowOff>146050</xdr:rowOff>
    </xdr:to>
    <xdr:sp macro="" textlink="">
      <xdr:nvSpPr>
        <xdr:cNvPr id="74" name="楕円 73"/>
        <xdr:cNvSpPr/>
      </xdr:nvSpPr>
      <xdr:spPr>
        <a:xfrm>
          <a:off x="2857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95250</xdr:rowOff>
    </xdr:from>
    <xdr:to>
      <xdr:col>19</xdr:col>
      <xdr:colOff>177800</xdr:colOff>
      <xdr:row>35</xdr:row>
      <xdr:rowOff>97155</xdr:rowOff>
    </xdr:to>
    <xdr:cxnSp macro="">
      <xdr:nvCxnSpPr>
        <xdr:cNvPr id="75" name="直線コネクタ 74"/>
        <xdr:cNvCxnSpPr/>
      </xdr:nvCxnSpPr>
      <xdr:spPr>
        <a:xfrm>
          <a:off x="2908300" y="60960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120650</xdr:rowOff>
    </xdr:from>
    <xdr:to>
      <xdr:col>10</xdr:col>
      <xdr:colOff>165100</xdr:colOff>
      <xdr:row>35</xdr:row>
      <xdr:rowOff>50800</xdr:rowOff>
    </xdr:to>
    <xdr:sp macro="" textlink="">
      <xdr:nvSpPr>
        <xdr:cNvPr id="76" name="楕円 75"/>
        <xdr:cNvSpPr/>
      </xdr:nvSpPr>
      <xdr:spPr>
        <a:xfrm>
          <a:off x="1968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0</xdr:rowOff>
    </xdr:from>
    <xdr:to>
      <xdr:col>15</xdr:col>
      <xdr:colOff>50800</xdr:colOff>
      <xdr:row>35</xdr:row>
      <xdr:rowOff>95250</xdr:rowOff>
    </xdr:to>
    <xdr:cxnSp macro="">
      <xdr:nvCxnSpPr>
        <xdr:cNvPr id="77" name="直線コネクタ 76"/>
        <xdr:cNvCxnSpPr/>
      </xdr:nvCxnSpPr>
      <xdr:spPr>
        <a:xfrm>
          <a:off x="2019300" y="6000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108602</xdr:rowOff>
    </xdr:from>
    <xdr:ext cx="405111" cy="259045"/>
    <xdr:sp macro="" textlink="">
      <xdr:nvSpPr>
        <xdr:cNvPr id="78" name="n_1aveValue【図書館】&#10;有形固定資産減価償却率"/>
        <xdr:cNvSpPr txBox="1"/>
      </xdr:nvSpPr>
      <xdr:spPr>
        <a:xfrm>
          <a:off x="35820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89552</xdr:rowOff>
    </xdr:from>
    <xdr:ext cx="405111" cy="259045"/>
    <xdr:sp macro="" textlink="">
      <xdr:nvSpPr>
        <xdr:cNvPr id="79"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41927</xdr:rowOff>
    </xdr:from>
    <xdr:ext cx="405111" cy="259045"/>
    <xdr:sp macro="" textlink="">
      <xdr:nvSpPr>
        <xdr:cNvPr id="80" name="n_3aveValue【図書館】&#10;有形固定資産減価償却率"/>
        <xdr:cNvSpPr txBox="1"/>
      </xdr:nvSpPr>
      <xdr:spPr>
        <a:xfrm>
          <a:off x="1816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164482</xdr:rowOff>
    </xdr:from>
    <xdr:ext cx="405111" cy="259045"/>
    <xdr:sp macro="" textlink="">
      <xdr:nvSpPr>
        <xdr:cNvPr id="81" name="n_1mainValue【図書館】&#10;有形固定資産減価償却率"/>
        <xdr:cNvSpPr txBox="1"/>
      </xdr:nvSpPr>
      <xdr:spPr>
        <a:xfrm>
          <a:off x="35820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162577</xdr:rowOff>
    </xdr:from>
    <xdr:ext cx="405111" cy="259045"/>
    <xdr:sp macro="" textlink="">
      <xdr:nvSpPr>
        <xdr:cNvPr id="82" name="n_2mainValue【図書館】&#10;有形固定資産減価償却率"/>
        <xdr:cNvSpPr txBox="1"/>
      </xdr:nvSpPr>
      <xdr:spPr>
        <a:xfrm>
          <a:off x="2705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67327</xdr:rowOff>
    </xdr:from>
    <xdr:ext cx="405111" cy="259045"/>
    <xdr:sp macro="" textlink="">
      <xdr:nvSpPr>
        <xdr:cNvPr id="83" name="n_3mainValue【図書館】&#10;有形固定資産減価償却率"/>
        <xdr:cNvSpPr txBox="1"/>
      </xdr:nvSpPr>
      <xdr:spPr>
        <a:xfrm>
          <a:off x="1816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7" name="テキスト ボックス 9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9" name="テキスト ボックス 9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1" name="テキスト ボックス 10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5" name="直線コネクタ 104"/>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6"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7" name="直線コネクタ 106"/>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8"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9" name="直線コネクタ 108"/>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36847</xdr:rowOff>
    </xdr:from>
    <xdr:ext cx="469744" cy="259045"/>
    <xdr:sp macro="" textlink="">
      <xdr:nvSpPr>
        <xdr:cNvPr id="110" name="【図書館】&#10;一人当たり面積平均値テキスト"/>
        <xdr:cNvSpPr txBox="1"/>
      </xdr:nvSpPr>
      <xdr:spPr>
        <a:xfrm>
          <a:off x="10515600" y="6209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11" name="フローチャート: 判断 110"/>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162560</xdr:rowOff>
    </xdr:from>
    <xdr:to>
      <xdr:col>50</xdr:col>
      <xdr:colOff>165100</xdr:colOff>
      <xdr:row>37</xdr:row>
      <xdr:rowOff>92710</xdr:rowOff>
    </xdr:to>
    <xdr:sp macro="" textlink="">
      <xdr:nvSpPr>
        <xdr:cNvPr id="112" name="フローチャート: 判断 111"/>
        <xdr:cNvSpPr/>
      </xdr:nvSpPr>
      <xdr:spPr>
        <a:xfrm>
          <a:off x="958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116840</xdr:rowOff>
    </xdr:from>
    <xdr:to>
      <xdr:col>46</xdr:col>
      <xdr:colOff>38100</xdr:colOff>
      <xdr:row>37</xdr:row>
      <xdr:rowOff>46990</xdr:rowOff>
    </xdr:to>
    <xdr:sp macro="" textlink="">
      <xdr:nvSpPr>
        <xdr:cNvPr id="113" name="フローチャート: 判断 112"/>
        <xdr:cNvSpPr/>
      </xdr:nvSpPr>
      <xdr:spPr>
        <a:xfrm>
          <a:off x="8699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36830</xdr:rowOff>
    </xdr:from>
    <xdr:to>
      <xdr:col>41</xdr:col>
      <xdr:colOff>101600</xdr:colOff>
      <xdr:row>37</xdr:row>
      <xdr:rowOff>138430</xdr:rowOff>
    </xdr:to>
    <xdr:sp macro="" textlink="">
      <xdr:nvSpPr>
        <xdr:cNvPr id="114" name="フローチャート: 判断 113"/>
        <xdr:cNvSpPr/>
      </xdr:nvSpPr>
      <xdr:spPr>
        <a:xfrm>
          <a:off x="781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13970</xdr:rowOff>
    </xdr:from>
    <xdr:to>
      <xdr:col>55</xdr:col>
      <xdr:colOff>50800</xdr:colOff>
      <xdr:row>41</xdr:row>
      <xdr:rowOff>115570</xdr:rowOff>
    </xdr:to>
    <xdr:sp macro="" textlink="">
      <xdr:nvSpPr>
        <xdr:cNvPr id="120" name="楕円 119"/>
        <xdr:cNvSpPr/>
      </xdr:nvSpPr>
      <xdr:spPr>
        <a:xfrm>
          <a:off x="10426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100347</xdr:rowOff>
    </xdr:from>
    <xdr:ext cx="469744" cy="259045"/>
    <xdr:sp macro="" textlink="">
      <xdr:nvSpPr>
        <xdr:cNvPr id="121" name="【図書館】&#10;一人当たり面積該当値テキスト"/>
        <xdr:cNvSpPr txBox="1"/>
      </xdr:nvSpPr>
      <xdr:spPr>
        <a:xfrm>
          <a:off x="10515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xdr:rowOff>
    </xdr:from>
    <xdr:to>
      <xdr:col>50</xdr:col>
      <xdr:colOff>165100</xdr:colOff>
      <xdr:row>41</xdr:row>
      <xdr:rowOff>115570</xdr:rowOff>
    </xdr:to>
    <xdr:sp macro="" textlink="">
      <xdr:nvSpPr>
        <xdr:cNvPr id="122" name="楕円 121"/>
        <xdr:cNvSpPr/>
      </xdr:nvSpPr>
      <xdr:spPr>
        <a:xfrm>
          <a:off x="9588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64770</xdr:rowOff>
    </xdr:from>
    <xdr:to>
      <xdr:col>55</xdr:col>
      <xdr:colOff>0</xdr:colOff>
      <xdr:row>41</xdr:row>
      <xdr:rowOff>64770</xdr:rowOff>
    </xdr:to>
    <xdr:cxnSp macro="">
      <xdr:nvCxnSpPr>
        <xdr:cNvPr id="123" name="直線コネクタ 122"/>
        <xdr:cNvCxnSpPr/>
      </xdr:nvCxnSpPr>
      <xdr:spPr>
        <a:xfrm>
          <a:off x="9639300" y="709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13970</xdr:rowOff>
    </xdr:from>
    <xdr:to>
      <xdr:col>46</xdr:col>
      <xdr:colOff>38100</xdr:colOff>
      <xdr:row>41</xdr:row>
      <xdr:rowOff>115570</xdr:rowOff>
    </xdr:to>
    <xdr:sp macro="" textlink="">
      <xdr:nvSpPr>
        <xdr:cNvPr id="124" name="楕円 123"/>
        <xdr:cNvSpPr/>
      </xdr:nvSpPr>
      <xdr:spPr>
        <a:xfrm>
          <a:off x="8699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64770</xdr:rowOff>
    </xdr:from>
    <xdr:to>
      <xdr:col>50</xdr:col>
      <xdr:colOff>114300</xdr:colOff>
      <xdr:row>41</xdr:row>
      <xdr:rowOff>64770</xdr:rowOff>
    </xdr:to>
    <xdr:cxnSp macro="">
      <xdr:nvCxnSpPr>
        <xdr:cNvPr id="125" name="直線コネクタ 124"/>
        <xdr:cNvCxnSpPr/>
      </xdr:nvCxnSpPr>
      <xdr:spPr>
        <a:xfrm>
          <a:off x="8750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13970</xdr:rowOff>
    </xdr:from>
    <xdr:to>
      <xdr:col>41</xdr:col>
      <xdr:colOff>101600</xdr:colOff>
      <xdr:row>41</xdr:row>
      <xdr:rowOff>115570</xdr:rowOff>
    </xdr:to>
    <xdr:sp macro="" textlink="">
      <xdr:nvSpPr>
        <xdr:cNvPr id="126" name="楕円 125"/>
        <xdr:cNvSpPr/>
      </xdr:nvSpPr>
      <xdr:spPr>
        <a:xfrm>
          <a:off x="781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64770</xdr:rowOff>
    </xdr:from>
    <xdr:to>
      <xdr:col>45</xdr:col>
      <xdr:colOff>177800</xdr:colOff>
      <xdr:row>41</xdr:row>
      <xdr:rowOff>64770</xdr:rowOff>
    </xdr:to>
    <xdr:cxnSp macro="">
      <xdr:nvCxnSpPr>
        <xdr:cNvPr id="127" name="直線コネクタ 126"/>
        <xdr:cNvCxnSpPr/>
      </xdr:nvCxnSpPr>
      <xdr:spPr>
        <a:xfrm>
          <a:off x="7861300" y="7094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109237</xdr:rowOff>
    </xdr:from>
    <xdr:ext cx="469744" cy="259045"/>
    <xdr:sp macro="" textlink="">
      <xdr:nvSpPr>
        <xdr:cNvPr id="128" name="n_1aveValue【図書館】&#10;一人当たり面積"/>
        <xdr:cNvSpPr txBox="1"/>
      </xdr:nvSpPr>
      <xdr:spPr>
        <a:xfrm>
          <a:off x="9391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63517</xdr:rowOff>
    </xdr:from>
    <xdr:ext cx="469744" cy="259045"/>
    <xdr:sp macro="" textlink="">
      <xdr:nvSpPr>
        <xdr:cNvPr id="129" name="n_2aveValue【図書館】&#10;一人当たり面積"/>
        <xdr:cNvSpPr txBox="1"/>
      </xdr:nvSpPr>
      <xdr:spPr>
        <a:xfrm>
          <a:off x="8515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154957</xdr:rowOff>
    </xdr:from>
    <xdr:ext cx="469744" cy="259045"/>
    <xdr:sp macro="" textlink="">
      <xdr:nvSpPr>
        <xdr:cNvPr id="130" name="n_3aveValue【図書館】&#10;一人当たり面積"/>
        <xdr:cNvSpPr txBox="1"/>
      </xdr:nvSpPr>
      <xdr:spPr>
        <a:xfrm>
          <a:off x="7626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106697</xdr:rowOff>
    </xdr:from>
    <xdr:ext cx="469744" cy="259045"/>
    <xdr:sp macro="" textlink="">
      <xdr:nvSpPr>
        <xdr:cNvPr id="131" name="n_1mainValue【図書館】&#10;一人当たり面積"/>
        <xdr:cNvSpPr txBox="1"/>
      </xdr:nvSpPr>
      <xdr:spPr>
        <a:xfrm>
          <a:off x="9391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106697</xdr:rowOff>
    </xdr:from>
    <xdr:ext cx="469744" cy="259045"/>
    <xdr:sp macro="" textlink="">
      <xdr:nvSpPr>
        <xdr:cNvPr id="132" name="n_2mainValue【図書館】&#10;一人当たり面積"/>
        <xdr:cNvSpPr txBox="1"/>
      </xdr:nvSpPr>
      <xdr:spPr>
        <a:xfrm>
          <a:off x="8515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106697</xdr:rowOff>
    </xdr:from>
    <xdr:ext cx="469744" cy="259045"/>
    <xdr:sp macro="" textlink="">
      <xdr:nvSpPr>
        <xdr:cNvPr id="133" name="n_3mainValue【図書館】&#10;一人当たり面積"/>
        <xdr:cNvSpPr txBox="1"/>
      </xdr:nvSpPr>
      <xdr:spPr>
        <a:xfrm>
          <a:off x="7626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156210</xdr:rowOff>
    </xdr:from>
    <xdr:to>
      <xdr:col>24</xdr:col>
      <xdr:colOff>62865</xdr:colOff>
      <xdr:row>64</xdr:row>
      <xdr:rowOff>19050</xdr:rowOff>
    </xdr:to>
    <xdr:cxnSp macro="">
      <xdr:nvCxnSpPr>
        <xdr:cNvPr id="158" name="直線コネクタ 157"/>
        <xdr:cNvCxnSpPr/>
      </xdr:nvCxnSpPr>
      <xdr:spPr>
        <a:xfrm flipV="1">
          <a:off x="4634865" y="958596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59"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60" name="直線コネクタ 159"/>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102887</xdr:rowOff>
    </xdr:from>
    <xdr:ext cx="405111" cy="259045"/>
    <xdr:sp macro="" textlink="">
      <xdr:nvSpPr>
        <xdr:cNvPr id="161" name="【体育館・プール】&#10;有形固定資産減価償却率最大値テキスト"/>
        <xdr:cNvSpPr txBox="1"/>
      </xdr:nvSpPr>
      <xdr:spPr>
        <a:xfrm>
          <a:off x="4673600"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156210</xdr:rowOff>
    </xdr:from>
    <xdr:to>
      <xdr:col>24</xdr:col>
      <xdr:colOff>152400</xdr:colOff>
      <xdr:row>55</xdr:row>
      <xdr:rowOff>156210</xdr:rowOff>
    </xdr:to>
    <xdr:cxnSp macro="">
      <xdr:nvCxnSpPr>
        <xdr:cNvPr id="162" name="直線コネクタ 161"/>
        <xdr:cNvCxnSpPr/>
      </xdr:nvCxnSpPr>
      <xdr:spPr>
        <a:xfrm>
          <a:off x="4546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168292</xdr:rowOff>
    </xdr:from>
    <xdr:ext cx="405111" cy="259045"/>
    <xdr:sp macro="" textlink="">
      <xdr:nvSpPr>
        <xdr:cNvPr id="163" name="【体育館・プール】&#10;有形固定資産減価償却率平均値テキスト"/>
        <xdr:cNvSpPr txBox="1"/>
      </xdr:nvSpPr>
      <xdr:spPr>
        <a:xfrm>
          <a:off x="4673600" y="1011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64" name="フローチャート: 判断 163"/>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5" name="フローチャート: 判断 164"/>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xdr:rowOff>
    </xdr:from>
    <xdr:to>
      <xdr:col>15</xdr:col>
      <xdr:colOff>101600</xdr:colOff>
      <xdr:row>60</xdr:row>
      <xdr:rowOff>115570</xdr:rowOff>
    </xdr:to>
    <xdr:sp macro="" textlink="">
      <xdr:nvSpPr>
        <xdr:cNvPr id="166" name="フローチャート: 判断 165"/>
        <xdr:cNvSpPr/>
      </xdr:nvSpPr>
      <xdr:spPr>
        <a:xfrm>
          <a:off x="2857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67" name="フローチャート: 判断 166"/>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44450</xdr:rowOff>
    </xdr:from>
    <xdr:to>
      <xdr:col>24</xdr:col>
      <xdr:colOff>114300</xdr:colOff>
      <xdr:row>62</xdr:row>
      <xdr:rowOff>146050</xdr:rowOff>
    </xdr:to>
    <xdr:sp macro="" textlink="">
      <xdr:nvSpPr>
        <xdr:cNvPr id="173" name="楕円 172"/>
        <xdr:cNvSpPr/>
      </xdr:nvSpPr>
      <xdr:spPr>
        <a:xfrm>
          <a:off x="4584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22877</xdr:rowOff>
    </xdr:from>
    <xdr:ext cx="405111" cy="259045"/>
    <xdr:sp macro="" textlink="">
      <xdr:nvSpPr>
        <xdr:cNvPr id="174" name="【体育館・プール】&#10;有形固定資産減価償却率該当値テキスト"/>
        <xdr:cNvSpPr txBox="1"/>
      </xdr:nvSpPr>
      <xdr:spPr>
        <a:xfrm>
          <a:off x="4673600"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88265</xdr:rowOff>
    </xdr:from>
    <xdr:to>
      <xdr:col>20</xdr:col>
      <xdr:colOff>38100</xdr:colOff>
      <xdr:row>63</xdr:row>
      <xdr:rowOff>18415</xdr:rowOff>
    </xdr:to>
    <xdr:sp macro="" textlink="">
      <xdr:nvSpPr>
        <xdr:cNvPr id="175" name="楕円 174"/>
        <xdr:cNvSpPr/>
      </xdr:nvSpPr>
      <xdr:spPr>
        <a:xfrm>
          <a:off x="3746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95250</xdr:rowOff>
    </xdr:from>
    <xdr:to>
      <xdr:col>24</xdr:col>
      <xdr:colOff>63500</xdr:colOff>
      <xdr:row>62</xdr:row>
      <xdr:rowOff>139065</xdr:rowOff>
    </xdr:to>
    <xdr:cxnSp macro="">
      <xdr:nvCxnSpPr>
        <xdr:cNvPr id="176" name="直線コネクタ 175"/>
        <xdr:cNvCxnSpPr/>
      </xdr:nvCxnSpPr>
      <xdr:spPr>
        <a:xfrm flipV="1">
          <a:off x="3797300" y="1072515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88265</xdr:rowOff>
    </xdr:from>
    <xdr:to>
      <xdr:col>15</xdr:col>
      <xdr:colOff>101600</xdr:colOff>
      <xdr:row>62</xdr:row>
      <xdr:rowOff>18415</xdr:rowOff>
    </xdr:to>
    <xdr:sp macro="" textlink="">
      <xdr:nvSpPr>
        <xdr:cNvPr id="177" name="楕円 176"/>
        <xdr:cNvSpPr/>
      </xdr:nvSpPr>
      <xdr:spPr>
        <a:xfrm>
          <a:off x="2857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139065</xdr:rowOff>
    </xdr:from>
    <xdr:to>
      <xdr:col>19</xdr:col>
      <xdr:colOff>177800</xdr:colOff>
      <xdr:row>62</xdr:row>
      <xdr:rowOff>139065</xdr:rowOff>
    </xdr:to>
    <xdr:cxnSp macro="">
      <xdr:nvCxnSpPr>
        <xdr:cNvPr id="178" name="直線コネクタ 177"/>
        <xdr:cNvCxnSpPr/>
      </xdr:nvCxnSpPr>
      <xdr:spPr>
        <a:xfrm>
          <a:off x="2908300" y="1059751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8255</xdr:rowOff>
    </xdr:from>
    <xdr:to>
      <xdr:col>10</xdr:col>
      <xdr:colOff>165100</xdr:colOff>
      <xdr:row>62</xdr:row>
      <xdr:rowOff>109855</xdr:rowOff>
    </xdr:to>
    <xdr:sp macro="" textlink="">
      <xdr:nvSpPr>
        <xdr:cNvPr id="179" name="楕円 178"/>
        <xdr:cNvSpPr/>
      </xdr:nvSpPr>
      <xdr:spPr>
        <a:xfrm>
          <a:off x="1968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139065</xdr:rowOff>
    </xdr:from>
    <xdr:to>
      <xdr:col>15</xdr:col>
      <xdr:colOff>50800</xdr:colOff>
      <xdr:row>62</xdr:row>
      <xdr:rowOff>59055</xdr:rowOff>
    </xdr:to>
    <xdr:cxnSp macro="">
      <xdr:nvCxnSpPr>
        <xdr:cNvPr id="180" name="直線コネクタ 179"/>
        <xdr:cNvCxnSpPr/>
      </xdr:nvCxnSpPr>
      <xdr:spPr>
        <a:xfrm flipV="1">
          <a:off x="2019300" y="105975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1" name="n_1aveValue【体育館・プール】&#10;有形固定資産減価償却率"/>
        <xdr:cNvSpPr txBox="1"/>
      </xdr:nvSpPr>
      <xdr:spPr>
        <a:xfrm>
          <a:off x="35820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132097</xdr:rowOff>
    </xdr:from>
    <xdr:ext cx="405111" cy="259045"/>
    <xdr:sp macro="" textlink="">
      <xdr:nvSpPr>
        <xdr:cNvPr id="182" name="n_2aveValue【体育館・プール】&#10;有形固定資産減価償却率"/>
        <xdr:cNvSpPr txBox="1"/>
      </xdr:nvSpPr>
      <xdr:spPr>
        <a:xfrm>
          <a:off x="27057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83"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9542</xdr:rowOff>
    </xdr:from>
    <xdr:ext cx="405111" cy="259045"/>
    <xdr:sp macro="" textlink="">
      <xdr:nvSpPr>
        <xdr:cNvPr id="184" name="n_1mainValue【体育館・プール】&#10;有形固定資産減価償却率"/>
        <xdr:cNvSpPr txBox="1"/>
      </xdr:nvSpPr>
      <xdr:spPr>
        <a:xfrm>
          <a:off x="3582044"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9542</xdr:rowOff>
    </xdr:from>
    <xdr:ext cx="405111" cy="259045"/>
    <xdr:sp macro="" textlink="">
      <xdr:nvSpPr>
        <xdr:cNvPr id="185" name="n_2mainValue【体育館・プール】&#10;有形固定資産減価償却率"/>
        <xdr:cNvSpPr txBox="1"/>
      </xdr:nvSpPr>
      <xdr:spPr>
        <a:xfrm>
          <a:off x="2705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100982</xdr:rowOff>
    </xdr:from>
    <xdr:ext cx="405111" cy="259045"/>
    <xdr:sp macro="" textlink="">
      <xdr:nvSpPr>
        <xdr:cNvPr id="186" name="n_3mainValue【体育館・プール】&#10;有形固定資産減価償却率"/>
        <xdr:cNvSpPr txBox="1"/>
      </xdr:nvSpPr>
      <xdr:spPr>
        <a:xfrm>
          <a:off x="1816744"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30480</xdr:rowOff>
    </xdr:to>
    <xdr:cxnSp macro="">
      <xdr:nvCxnSpPr>
        <xdr:cNvPr id="211" name="直線コネクタ 210"/>
        <xdr:cNvCxnSpPr/>
      </xdr:nvCxnSpPr>
      <xdr:spPr>
        <a:xfrm flipV="1">
          <a:off x="10476865" y="96393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12"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13" name="直線コネクタ 212"/>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14"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15" name="直線コネクタ 214"/>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83837</xdr:rowOff>
    </xdr:from>
    <xdr:ext cx="469744" cy="259045"/>
    <xdr:sp macro="" textlink="">
      <xdr:nvSpPr>
        <xdr:cNvPr id="216" name="【体育館・プール】&#10;一人当たり面積平均値テキスト"/>
        <xdr:cNvSpPr txBox="1"/>
      </xdr:nvSpPr>
      <xdr:spPr>
        <a:xfrm>
          <a:off x="10515600" y="1019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105410</xdr:rowOff>
    </xdr:from>
    <xdr:to>
      <xdr:col>55</xdr:col>
      <xdr:colOff>50800</xdr:colOff>
      <xdr:row>60</xdr:row>
      <xdr:rowOff>35560</xdr:rowOff>
    </xdr:to>
    <xdr:sp macro="" textlink="">
      <xdr:nvSpPr>
        <xdr:cNvPr id="217" name="フローチャート: 判断 216"/>
        <xdr:cNvSpPr/>
      </xdr:nvSpPr>
      <xdr:spPr>
        <a:xfrm>
          <a:off x="10426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90170</xdr:rowOff>
    </xdr:from>
    <xdr:to>
      <xdr:col>50</xdr:col>
      <xdr:colOff>165100</xdr:colOff>
      <xdr:row>60</xdr:row>
      <xdr:rowOff>20320</xdr:rowOff>
    </xdr:to>
    <xdr:sp macro="" textlink="">
      <xdr:nvSpPr>
        <xdr:cNvPr id="218" name="フローチャート: 判断 217"/>
        <xdr:cNvSpPr/>
      </xdr:nvSpPr>
      <xdr:spPr>
        <a:xfrm>
          <a:off x="9588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120650</xdr:rowOff>
    </xdr:from>
    <xdr:to>
      <xdr:col>46</xdr:col>
      <xdr:colOff>38100</xdr:colOff>
      <xdr:row>60</xdr:row>
      <xdr:rowOff>50800</xdr:rowOff>
    </xdr:to>
    <xdr:sp macro="" textlink="">
      <xdr:nvSpPr>
        <xdr:cNvPr id="219" name="フローチャート: 判断 218"/>
        <xdr:cNvSpPr/>
      </xdr:nvSpPr>
      <xdr:spPr>
        <a:xfrm>
          <a:off x="869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101600</xdr:rowOff>
    </xdr:from>
    <xdr:to>
      <xdr:col>41</xdr:col>
      <xdr:colOff>101600</xdr:colOff>
      <xdr:row>61</xdr:row>
      <xdr:rowOff>31750</xdr:rowOff>
    </xdr:to>
    <xdr:sp macro="" textlink="">
      <xdr:nvSpPr>
        <xdr:cNvPr id="220" name="フローチャート: 判断 219"/>
        <xdr:cNvSpPr/>
      </xdr:nvSpPr>
      <xdr:spPr>
        <a:xfrm>
          <a:off x="781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78740</xdr:rowOff>
    </xdr:from>
    <xdr:to>
      <xdr:col>55</xdr:col>
      <xdr:colOff>50800</xdr:colOff>
      <xdr:row>59</xdr:row>
      <xdr:rowOff>8890</xdr:rowOff>
    </xdr:to>
    <xdr:sp macro="" textlink="">
      <xdr:nvSpPr>
        <xdr:cNvPr id="226" name="楕円 225"/>
        <xdr:cNvSpPr/>
      </xdr:nvSpPr>
      <xdr:spPr>
        <a:xfrm>
          <a:off x="10426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101617</xdr:rowOff>
    </xdr:from>
    <xdr:ext cx="469744" cy="259045"/>
    <xdr:sp macro="" textlink="">
      <xdr:nvSpPr>
        <xdr:cNvPr id="227" name="【体育館・プール】&#10;一人当たり面積該当値テキスト"/>
        <xdr:cNvSpPr txBox="1"/>
      </xdr:nvSpPr>
      <xdr:spPr>
        <a:xfrm>
          <a:off x="10515600" y="987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86360</xdr:rowOff>
    </xdr:from>
    <xdr:to>
      <xdr:col>50</xdr:col>
      <xdr:colOff>165100</xdr:colOff>
      <xdr:row>59</xdr:row>
      <xdr:rowOff>16510</xdr:rowOff>
    </xdr:to>
    <xdr:sp macro="" textlink="">
      <xdr:nvSpPr>
        <xdr:cNvPr id="228" name="楕円 227"/>
        <xdr:cNvSpPr/>
      </xdr:nvSpPr>
      <xdr:spPr>
        <a:xfrm>
          <a:off x="9588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129540</xdr:rowOff>
    </xdr:from>
    <xdr:to>
      <xdr:col>55</xdr:col>
      <xdr:colOff>0</xdr:colOff>
      <xdr:row>58</xdr:row>
      <xdr:rowOff>137160</xdr:rowOff>
    </xdr:to>
    <xdr:cxnSp macro="">
      <xdr:nvCxnSpPr>
        <xdr:cNvPr id="229" name="直線コネクタ 228"/>
        <xdr:cNvCxnSpPr/>
      </xdr:nvCxnSpPr>
      <xdr:spPr>
        <a:xfrm flipV="1">
          <a:off x="9639300" y="10073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147320</xdr:rowOff>
    </xdr:from>
    <xdr:to>
      <xdr:col>46</xdr:col>
      <xdr:colOff>38100</xdr:colOff>
      <xdr:row>61</xdr:row>
      <xdr:rowOff>77470</xdr:rowOff>
    </xdr:to>
    <xdr:sp macro="" textlink="">
      <xdr:nvSpPr>
        <xdr:cNvPr id="230" name="楕円 229"/>
        <xdr:cNvSpPr/>
      </xdr:nvSpPr>
      <xdr:spPr>
        <a:xfrm>
          <a:off x="8699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137160</xdr:rowOff>
    </xdr:from>
    <xdr:to>
      <xdr:col>50</xdr:col>
      <xdr:colOff>114300</xdr:colOff>
      <xdr:row>61</xdr:row>
      <xdr:rowOff>26670</xdr:rowOff>
    </xdr:to>
    <xdr:cxnSp macro="">
      <xdr:nvCxnSpPr>
        <xdr:cNvPr id="231" name="直線コネクタ 230"/>
        <xdr:cNvCxnSpPr/>
      </xdr:nvCxnSpPr>
      <xdr:spPr>
        <a:xfrm flipV="1">
          <a:off x="8750300" y="1008126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52070</xdr:rowOff>
    </xdr:from>
    <xdr:to>
      <xdr:col>41</xdr:col>
      <xdr:colOff>101600</xdr:colOff>
      <xdr:row>61</xdr:row>
      <xdr:rowOff>153670</xdr:rowOff>
    </xdr:to>
    <xdr:sp macro="" textlink="">
      <xdr:nvSpPr>
        <xdr:cNvPr id="232" name="楕円 231"/>
        <xdr:cNvSpPr/>
      </xdr:nvSpPr>
      <xdr:spPr>
        <a:xfrm>
          <a:off x="781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26670</xdr:rowOff>
    </xdr:from>
    <xdr:to>
      <xdr:col>45</xdr:col>
      <xdr:colOff>177800</xdr:colOff>
      <xdr:row>61</xdr:row>
      <xdr:rowOff>102870</xdr:rowOff>
    </xdr:to>
    <xdr:cxnSp macro="">
      <xdr:nvCxnSpPr>
        <xdr:cNvPr id="233" name="直線コネクタ 232"/>
        <xdr:cNvCxnSpPr/>
      </xdr:nvCxnSpPr>
      <xdr:spPr>
        <a:xfrm flipV="1">
          <a:off x="7861300" y="10485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11447</xdr:rowOff>
    </xdr:from>
    <xdr:ext cx="469744" cy="259045"/>
    <xdr:sp macro="" textlink="">
      <xdr:nvSpPr>
        <xdr:cNvPr id="234" name="n_1aveValue【体育館・プール】&#10;一人当たり面積"/>
        <xdr:cNvSpPr txBox="1"/>
      </xdr:nvSpPr>
      <xdr:spPr>
        <a:xfrm>
          <a:off x="9391727" y="102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67327</xdr:rowOff>
    </xdr:from>
    <xdr:ext cx="469744" cy="259045"/>
    <xdr:sp macro="" textlink="">
      <xdr:nvSpPr>
        <xdr:cNvPr id="235" name="n_2aveValue【体育館・プール】&#10;一人当たり面積"/>
        <xdr:cNvSpPr txBox="1"/>
      </xdr:nvSpPr>
      <xdr:spPr>
        <a:xfrm>
          <a:off x="85154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48277</xdr:rowOff>
    </xdr:from>
    <xdr:ext cx="469744" cy="259045"/>
    <xdr:sp macro="" textlink="">
      <xdr:nvSpPr>
        <xdr:cNvPr id="236" name="n_3aveValue【体育館・プール】&#10;一人当たり面積"/>
        <xdr:cNvSpPr txBox="1"/>
      </xdr:nvSpPr>
      <xdr:spPr>
        <a:xfrm>
          <a:off x="7626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33037</xdr:rowOff>
    </xdr:from>
    <xdr:ext cx="469744" cy="259045"/>
    <xdr:sp macro="" textlink="">
      <xdr:nvSpPr>
        <xdr:cNvPr id="237" name="n_1mainValue【体育館・プール】&#10;一人当たり面積"/>
        <xdr:cNvSpPr txBox="1"/>
      </xdr:nvSpPr>
      <xdr:spPr>
        <a:xfrm>
          <a:off x="9391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68597</xdr:rowOff>
    </xdr:from>
    <xdr:ext cx="469744" cy="259045"/>
    <xdr:sp macro="" textlink="">
      <xdr:nvSpPr>
        <xdr:cNvPr id="238" name="n_2mainValue【体育館・プール】&#10;一人当たり面積"/>
        <xdr:cNvSpPr txBox="1"/>
      </xdr:nvSpPr>
      <xdr:spPr>
        <a:xfrm>
          <a:off x="8515427" y="1052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144797</xdr:rowOff>
    </xdr:from>
    <xdr:ext cx="469744" cy="259045"/>
    <xdr:sp macro="" textlink="">
      <xdr:nvSpPr>
        <xdr:cNvPr id="239" name="n_3mainValue【体育館・プール】&#10;一人当たり面積"/>
        <xdr:cNvSpPr txBox="1"/>
      </xdr:nvSpPr>
      <xdr:spPr>
        <a:xfrm>
          <a:off x="7626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1" name="直線コネクタ 2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2" name="テキスト ボックス 251"/>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3" name="直線コネクタ 2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4" name="テキスト ボックス 2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5" name="直線コネクタ 2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6" name="テキスト ボックス 2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7" name="直線コネクタ 2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8" name="テキスト ボックス 2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9" name="直線コネクタ 2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0" name="テキスト ボックス 2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1" name="直線コネクタ 2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2" name="テキスト ボックス 261"/>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4" name="テキスト ボックス 26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xdr:rowOff>
    </xdr:from>
    <xdr:to>
      <xdr:col>24</xdr:col>
      <xdr:colOff>62865</xdr:colOff>
      <xdr:row>84</xdr:row>
      <xdr:rowOff>149134</xdr:rowOff>
    </xdr:to>
    <xdr:cxnSp macro="">
      <xdr:nvCxnSpPr>
        <xdr:cNvPr id="266" name="直線コネクタ 265"/>
        <xdr:cNvCxnSpPr/>
      </xdr:nvCxnSpPr>
      <xdr:spPr>
        <a:xfrm flipV="1">
          <a:off x="4634865" y="13215257"/>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152961</xdr:rowOff>
    </xdr:from>
    <xdr:ext cx="405111" cy="259045"/>
    <xdr:sp macro="" textlink="">
      <xdr:nvSpPr>
        <xdr:cNvPr id="267" name="【福祉施設】&#10;有形固定資産減価償却率最小値テキスト"/>
        <xdr:cNvSpPr txBox="1"/>
      </xdr:nvSpPr>
      <xdr:spPr>
        <a:xfrm>
          <a:off x="4673600" y="14554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149134</xdr:rowOff>
    </xdr:from>
    <xdr:to>
      <xdr:col>24</xdr:col>
      <xdr:colOff>152400</xdr:colOff>
      <xdr:row>84</xdr:row>
      <xdr:rowOff>149134</xdr:rowOff>
    </xdr:to>
    <xdr:cxnSp macro="">
      <xdr:nvCxnSpPr>
        <xdr:cNvPr id="268" name="直線コネクタ 267"/>
        <xdr:cNvCxnSpPr/>
      </xdr:nvCxnSpPr>
      <xdr:spPr>
        <a:xfrm>
          <a:off x="4546600" y="1455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131734</xdr:rowOff>
    </xdr:from>
    <xdr:ext cx="405111" cy="259045"/>
    <xdr:sp macro="" textlink="">
      <xdr:nvSpPr>
        <xdr:cNvPr id="269" name="【福祉施設】&#10;有形固定資産減価償却率最大値テキスト"/>
        <xdr:cNvSpPr txBox="1"/>
      </xdr:nvSpPr>
      <xdr:spPr>
        <a:xfrm>
          <a:off x="4673600" y="1299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xdr:rowOff>
    </xdr:from>
    <xdr:to>
      <xdr:col>24</xdr:col>
      <xdr:colOff>152400</xdr:colOff>
      <xdr:row>77</xdr:row>
      <xdr:rowOff>13607</xdr:rowOff>
    </xdr:to>
    <xdr:cxnSp macro="">
      <xdr:nvCxnSpPr>
        <xdr:cNvPr id="270" name="直線コネクタ 269"/>
        <xdr:cNvCxnSpPr/>
      </xdr:nvCxnSpPr>
      <xdr:spPr>
        <a:xfrm>
          <a:off x="4546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152235</xdr:rowOff>
    </xdr:from>
    <xdr:ext cx="405111" cy="259045"/>
    <xdr:sp macro="" textlink="">
      <xdr:nvSpPr>
        <xdr:cNvPr id="271" name="【福祉施設】&#10;有形固定資産減価償却率平均値テキスト"/>
        <xdr:cNvSpPr txBox="1"/>
      </xdr:nvSpPr>
      <xdr:spPr>
        <a:xfrm>
          <a:off x="4673600" y="13868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129358</xdr:rowOff>
    </xdr:from>
    <xdr:to>
      <xdr:col>24</xdr:col>
      <xdr:colOff>114300</xdr:colOff>
      <xdr:row>82</xdr:row>
      <xdr:rowOff>59508</xdr:rowOff>
    </xdr:to>
    <xdr:sp macro="" textlink="">
      <xdr:nvSpPr>
        <xdr:cNvPr id="272" name="フローチャート: 判断 271"/>
        <xdr:cNvSpPr/>
      </xdr:nvSpPr>
      <xdr:spPr>
        <a:xfrm>
          <a:off x="4584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73" name="フローチャート: 判断 272"/>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134257</xdr:rowOff>
    </xdr:from>
    <xdr:to>
      <xdr:col>15</xdr:col>
      <xdr:colOff>101600</xdr:colOff>
      <xdr:row>83</xdr:row>
      <xdr:rowOff>64407</xdr:rowOff>
    </xdr:to>
    <xdr:sp macro="" textlink="">
      <xdr:nvSpPr>
        <xdr:cNvPr id="274" name="フローチャート: 判断 273"/>
        <xdr:cNvSpPr/>
      </xdr:nvSpPr>
      <xdr:spPr>
        <a:xfrm>
          <a:off x="2857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127726</xdr:rowOff>
    </xdr:from>
    <xdr:to>
      <xdr:col>10</xdr:col>
      <xdr:colOff>165100</xdr:colOff>
      <xdr:row>83</xdr:row>
      <xdr:rowOff>57876</xdr:rowOff>
    </xdr:to>
    <xdr:sp macro="" textlink="">
      <xdr:nvSpPr>
        <xdr:cNvPr id="275" name="フローチャート: 判断 274"/>
        <xdr:cNvSpPr/>
      </xdr:nvSpPr>
      <xdr:spPr>
        <a:xfrm>
          <a:off x="196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98334</xdr:rowOff>
    </xdr:from>
    <xdr:to>
      <xdr:col>24</xdr:col>
      <xdr:colOff>114300</xdr:colOff>
      <xdr:row>85</xdr:row>
      <xdr:rowOff>28484</xdr:rowOff>
    </xdr:to>
    <xdr:sp macro="" textlink="">
      <xdr:nvSpPr>
        <xdr:cNvPr id="281" name="楕円 280"/>
        <xdr:cNvSpPr/>
      </xdr:nvSpPr>
      <xdr:spPr>
        <a:xfrm>
          <a:off x="45847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13261</xdr:rowOff>
    </xdr:from>
    <xdr:ext cx="405111" cy="259045"/>
    <xdr:sp macro="" textlink="">
      <xdr:nvSpPr>
        <xdr:cNvPr id="282" name="【福祉施設】&#10;有形固定資産減価償却率該当値テキスト"/>
        <xdr:cNvSpPr txBox="1"/>
      </xdr:nvSpPr>
      <xdr:spPr>
        <a:xfrm>
          <a:off x="4673600" y="1441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72208</xdr:rowOff>
    </xdr:from>
    <xdr:to>
      <xdr:col>20</xdr:col>
      <xdr:colOff>38100</xdr:colOff>
      <xdr:row>85</xdr:row>
      <xdr:rowOff>2358</xdr:rowOff>
    </xdr:to>
    <xdr:sp macro="" textlink="">
      <xdr:nvSpPr>
        <xdr:cNvPr id="283" name="楕円 282"/>
        <xdr:cNvSpPr/>
      </xdr:nvSpPr>
      <xdr:spPr>
        <a:xfrm>
          <a:off x="3746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123008</xdr:rowOff>
    </xdr:from>
    <xdr:to>
      <xdr:col>24</xdr:col>
      <xdr:colOff>63500</xdr:colOff>
      <xdr:row>84</xdr:row>
      <xdr:rowOff>149134</xdr:rowOff>
    </xdr:to>
    <xdr:cxnSp macro="">
      <xdr:nvCxnSpPr>
        <xdr:cNvPr id="284" name="直線コネクタ 283"/>
        <xdr:cNvCxnSpPr/>
      </xdr:nvCxnSpPr>
      <xdr:spPr>
        <a:xfrm>
          <a:off x="3797300" y="1452480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166914</xdr:rowOff>
    </xdr:from>
    <xdr:to>
      <xdr:col>15</xdr:col>
      <xdr:colOff>101600</xdr:colOff>
      <xdr:row>85</xdr:row>
      <xdr:rowOff>97064</xdr:rowOff>
    </xdr:to>
    <xdr:sp macro="" textlink="">
      <xdr:nvSpPr>
        <xdr:cNvPr id="285" name="楕円 284"/>
        <xdr:cNvSpPr/>
      </xdr:nvSpPr>
      <xdr:spPr>
        <a:xfrm>
          <a:off x="2857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123008</xdr:rowOff>
    </xdr:from>
    <xdr:to>
      <xdr:col>19</xdr:col>
      <xdr:colOff>177800</xdr:colOff>
      <xdr:row>85</xdr:row>
      <xdr:rowOff>46264</xdr:rowOff>
    </xdr:to>
    <xdr:cxnSp macro="">
      <xdr:nvCxnSpPr>
        <xdr:cNvPr id="286" name="直線コネクタ 285"/>
        <xdr:cNvCxnSpPr/>
      </xdr:nvCxnSpPr>
      <xdr:spPr>
        <a:xfrm flipV="1">
          <a:off x="2908300" y="1452480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70576</xdr:rowOff>
    </xdr:from>
    <xdr:to>
      <xdr:col>10</xdr:col>
      <xdr:colOff>165100</xdr:colOff>
      <xdr:row>86</xdr:row>
      <xdr:rowOff>726</xdr:rowOff>
    </xdr:to>
    <xdr:sp macro="" textlink="">
      <xdr:nvSpPr>
        <xdr:cNvPr id="287" name="楕円 286"/>
        <xdr:cNvSpPr/>
      </xdr:nvSpPr>
      <xdr:spPr>
        <a:xfrm>
          <a:off x="1968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46264</xdr:rowOff>
    </xdr:from>
    <xdr:to>
      <xdr:col>15</xdr:col>
      <xdr:colOff>50800</xdr:colOff>
      <xdr:row>85</xdr:row>
      <xdr:rowOff>121376</xdr:rowOff>
    </xdr:to>
    <xdr:cxnSp macro="">
      <xdr:nvCxnSpPr>
        <xdr:cNvPr id="288" name="直線コネクタ 287"/>
        <xdr:cNvCxnSpPr/>
      </xdr:nvCxnSpPr>
      <xdr:spPr>
        <a:xfrm flipV="1">
          <a:off x="2019300" y="1461951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289" name="n_1aveValue【福祉施設】&#10;有形固定資産減価償却率"/>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80934</xdr:rowOff>
    </xdr:from>
    <xdr:ext cx="405111" cy="259045"/>
    <xdr:sp macro="" textlink="">
      <xdr:nvSpPr>
        <xdr:cNvPr id="290" name="n_2aveValue【福祉施設】&#10;有形固定資産減価償却率"/>
        <xdr:cNvSpPr txBox="1"/>
      </xdr:nvSpPr>
      <xdr:spPr>
        <a:xfrm>
          <a:off x="2705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74403</xdr:rowOff>
    </xdr:from>
    <xdr:ext cx="405111" cy="259045"/>
    <xdr:sp macro="" textlink="">
      <xdr:nvSpPr>
        <xdr:cNvPr id="291" name="n_3aveValue【福祉施設】&#10;有形固定資産減価償却率"/>
        <xdr:cNvSpPr txBox="1"/>
      </xdr:nvSpPr>
      <xdr:spPr>
        <a:xfrm>
          <a:off x="18167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164935</xdr:rowOff>
    </xdr:from>
    <xdr:ext cx="405111" cy="259045"/>
    <xdr:sp macro="" textlink="">
      <xdr:nvSpPr>
        <xdr:cNvPr id="292" name="n_1mainValue【福祉施設】&#10;有形固定資産減価償却率"/>
        <xdr:cNvSpPr txBox="1"/>
      </xdr:nvSpPr>
      <xdr:spPr>
        <a:xfrm>
          <a:off x="35820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88191</xdr:rowOff>
    </xdr:from>
    <xdr:ext cx="405111" cy="259045"/>
    <xdr:sp macro="" textlink="">
      <xdr:nvSpPr>
        <xdr:cNvPr id="293" name="n_2mainValue【福祉施設】&#10;有形固定資産減価償却率"/>
        <xdr:cNvSpPr txBox="1"/>
      </xdr:nvSpPr>
      <xdr:spPr>
        <a:xfrm>
          <a:off x="2705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163303</xdr:rowOff>
    </xdr:from>
    <xdr:ext cx="405111" cy="259045"/>
    <xdr:sp macro="" textlink="">
      <xdr:nvSpPr>
        <xdr:cNvPr id="294" name="n_3mainValue【福祉施設】&#10;有形固定資産減価償却率"/>
        <xdr:cNvSpPr txBox="1"/>
      </xdr:nvSpPr>
      <xdr:spPr>
        <a:xfrm>
          <a:off x="1816744" y="1473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05" name="直線コネクタ 304"/>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06" name="テキスト ボックス 305"/>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07" name="直線コネクタ 30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8" name="テキスト ボックス 30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09" name="直線コネクタ 308"/>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10" name="テキスト ボックス 309"/>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13" name="直線コネクタ 312"/>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14" name="テキスト ボックス 313"/>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5" name="直線コネクタ 31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6" name="テキスト ボックス 31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17" name="直線コネクタ 316"/>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18" name="テキスト ボックス 317"/>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22" name="直線コネクタ 321"/>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23"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24" name="直線コネクタ 323"/>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25"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26" name="直線コネクタ 325"/>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41927</xdr:rowOff>
    </xdr:from>
    <xdr:ext cx="469744" cy="259045"/>
    <xdr:sp macro="" textlink="">
      <xdr:nvSpPr>
        <xdr:cNvPr id="327" name="【福祉施設】&#10;一人当たり面積平均値テキスト"/>
        <xdr:cNvSpPr txBox="1"/>
      </xdr:nvSpPr>
      <xdr:spPr>
        <a:xfrm>
          <a:off x="10515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28" name="フローチャート: 判断 327"/>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25400</xdr:rowOff>
    </xdr:from>
    <xdr:to>
      <xdr:col>50</xdr:col>
      <xdr:colOff>165100</xdr:colOff>
      <xdr:row>82</xdr:row>
      <xdr:rowOff>127000</xdr:rowOff>
    </xdr:to>
    <xdr:sp macro="" textlink="">
      <xdr:nvSpPr>
        <xdr:cNvPr id="329" name="フローチャート: 判断 328"/>
        <xdr:cNvSpPr/>
      </xdr:nvSpPr>
      <xdr:spPr>
        <a:xfrm>
          <a:off x="958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30" name="フローチャート: 判断 329"/>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xdr:rowOff>
    </xdr:from>
    <xdr:to>
      <xdr:col>41</xdr:col>
      <xdr:colOff>101600</xdr:colOff>
      <xdr:row>82</xdr:row>
      <xdr:rowOff>117475</xdr:rowOff>
    </xdr:to>
    <xdr:sp macro="" textlink="">
      <xdr:nvSpPr>
        <xdr:cNvPr id="331" name="フローチャート: 判断 330"/>
        <xdr:cNvSpPr/>
      </xdr:nvSpPr>
      <xdr:spPr>
        <a:xfrm>
          <a:off x="7810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73025</xdr:rowOff>
    </xdr:from>
    <xdr:to>
      <xdr:col>55</xdr:col>
      <xdr:colOff>50800</xdr:colOff>
      <xdr:row>81</xdr:row>
      <xdr:rowOff>3175</xdr:rowOff>
    </xdr:to>
    <xdr:sp macro="" textlink="">
      <xdr:nvSpPr>
        <xdr:cNvPr id="337" name="楕円 336"/>
        <xdr:cNvSpPr/>
      </xdr:nvSpPr>
      <xdr:spPr>
        <a:xfrm>
          <a:off x="10426700" y="137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95902</xdr:rowOff>
    </xdr:from>
    <xdr:ext cx="469744" cy="259045"/>
    <xdr:sp macro="" textlink="">
      <xdr:nvSpPr>
        <xdr:cNvPr id="338" name="【福祉施設】&#10;一人当たり面積該当値テキスト"/>
        <xdr:cNvSpPr txBox="1"/>
      </xdr:nvSpPr>
      <xdr:spPr>
        <a:xfrm>
          <a:off x="10515600" y="1364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158750</xdr:rowOff>
    </xdr:from>
    <xdr:to>
      <xdr:col>50</xdr:col>
      <xdr:colOff>165100</xdr:colOff>
      <xdr:row>80</xdr:row>
      <xdr:rowOff>88900</xdr:rowOff>
    </xdr:to>
    <xdr:sp macro="" textlink="">
      <xdr:nvSpPr>
        <xdr:cNvPr id="339" name="楕円 338"/>
        <xdr:cNvSpPr/>
      </xdr:nvSpPr>
      <xdr:spPr>
        <a:xfrm>
          <a:off x="958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38100</xdr:rowOff>
    </xdr:from>
    <xdr:to>
      <xdr:col>55</xdr:col>
      <xdr:colOff>0</xdr:colOff>
      <xdr:row>80</xdr:row>
      <xdr:rowOff>123825</xdr:rowOff>
    </xdr:to>
    <xdr:cxnSp macro="">
      <xdr:nvCxnSpPr>
        <xdr:cNvPr id="340" name="直線コネクタ 339"/>
        <xdr:cNvCxnSpPr/>
      </xdr:nvCxnSpPr>
      <xdr:spPr>
        <a:xfrm>
          <a:off x="9639300" y="137541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xdr:rowOff>
    </xdr:from>
    <xdr:to>
      <xdr:col>46</xdr:col>
      <xdr:colOff>38100</xdr:colOff>
      <xdr:row>81</xdr:row>
      <xdr:rowOff>117475</xdr:rowOff>
    </xdr:to>
    <xdr:sp macro="" textlink="">
      <xdr:nvSpPr>
        <xdr:cNvPr id="341" name="楕円 340"/>
        <xdr:cNvSpPr/>
      </xdr:nvSpPr>
      <xdr:spPr>
        <a:xfrm>
          <a:off x="8699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38100</xdr:rowOff>
    </xdr:from>
    <xdr:to>
      <xdr:col>50</xdr:col>
      <xdr:colOff>114300</xdr:colOff>
      <xdr:row>81</xdr:row>
      <xdr:rowOff>66675</xdr:rowOff>
    </xdr:to>
    <xdr:cxnSp macro="">
      <xdr:nvCxnSpPr>
        <xdr:cNvPr id="342" name="直線コネクタ 341"/>
        <xdr:cNvCxnSpPr/>
      </xdr:nvCxnSpPr>
      <xdr:spPr>
        <a:xfrm flipV="1">
          <a:off x="8750300" y="137541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120650</xdr:rowOff>
    </xdr:from>
    <xdr:to>
      <xdr:col>41</xdr:col>
      <xdr:colOff>101600</xdr:colOff>
      <xdr:row>79</xdr:row>
      <xdr:rowOff>50800</xdr:rowOff>
    </xdr:to>
    <xdr:sp macro="" textlink="">
      <xdr:nvSpPr>
        <xdr:cNvPr id="343" name="楕円 342"/>
        <xdr:cNvSpPr/>
      </xdr:nvSpPr>
      <xdr:spPr>
        <a:xfrm>
          <a:off x="7810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0</xdr:rowOff>
    </xdr:from>
    <xdr:to>
      <xdr:col>45</xdr:col>
      <xdr:colOff>177800</xdr:colOff>
      <xdr:row>81</xdr:row>
      <xdr:rowOff>66675</xdr:rowOff>
    </xdr:to>
    <xdr:cxnSp macro="">
      <xdr:nvCxnSpPr>
        <xdr:cNvPr id="344" name="直線コネクタ 343"/>
        <xdr:cNvCxnSpPr/>
      </xdr:nvCxnSpPr>
      <xdr:spPr>
        <a:xfrm>
          <a:off x="7861300" y="13544550"/>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45" name="n_1aveValue【福祉施設】&#10;一人当たり面積"/>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80027</xdr:rowOff>
    </xdr:from>
    <xdr:ext cx="469744" cy="259045"/>
    <xdr:sp macro="" textlink="">
      <xdr:nvSpPr>
        <xdr:cNvPr id="346" name="n_2aveValue【福祉施設】&#10;一人当たり面積"/>
        <xdr:cNvSpPr txBox="1"/>
      </xdr:nvSpPr>
      <xdr:spPr>
        <a:xfrm>
          <a:off x="8515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108602</xdr:rowOff>
    </xdr:from>
    <xdr:ext cx="469744" cy="259045"/>
    <xdr:sp macro="" textlink="">
      <xdr:nvSpPr>
        <xdr:cNvPr id="347" name="n_3aveValue【福祉施設】&#10;一人当たり面積"/>
        <xdr:cNvSpPr txBox="1"/>
      </xdr:nvSpPr>
      <xdr:spPr>
        <a:xfrm>
          <a:off x="7626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105427</xdr:rowOff>
    </xdr:from>
    <xdr:ext cx="469744" cy="259045"/>
    <xdr:sp macro="" textlink="">
      <xdr:nvSpPr>
        <xdr:cNvPr id="348" name="n_1mainValue【福祉施設】&#10;一人当たり面積"/>
        <xdr:cNvSpPr txBox="1"/>
      </xdr:nvSpPr>
      <xdr:spPr>
        <a:xfrm>
          <a:off x="9391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134002</xdr:rowOff>
    </xdr:from>
    <xdr:ext cx="469744" cy="259045"/>
    <xdr:sp macro="" textlink="">
      <xdr:nvSpPr>
        <xdr:cNvPr id="349" name="n_2mainValue【福祉施設】&#10;一人当たり面積"/>
        <xdr:cNvSpPr txBox="1"/>
      </xdr:nvSpPr>
      <xdr:spPr>
        <a:xfrm>
          <a:off x="8515427" y="136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67327</xdr:rowOff>
    </xdr:from>
    <xdr:ext cx="469744" cy="259045"/>
    <xdr:sp macro="" textlink="">
      <xdr:nvSpPr>
        <xdr:cNvPr id="350" name="n_3mainValue【福祉施設】&#10;一人当たり面積"/>
        <xdr:cNvSpPr txBox="1"/>
      </xdr:nvSpPr>
      <xdr:spPr>
        <a:xfrm>
          <a:off x="7626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121920</xdr:rowOff>
    </xdr:from>
    <xdr:to>
      <xdr:col>24</xdr:col>
      <xdr:colOff>62865</xdr:colOff>
      <xdr:row>108</xdr:row>
      <xdr:rowOff>68036</xdr:rowOff>
    </xdr:to>
    <xdr:cxnSp macro="">
      <xdr:nvCxnSpPr>
        <xdr:cNvPr id="376" name="直線コネクタ 375"/>
        <xdr:cNvCxnSpPr/>
      </xdr:nvCxnSpPr>
      <xdr:spPr>
        <a:xfrm flipV="1">
          <a:off x="4634865" y="17095470"/>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7" name="【市民会館】&#10;有形固定資産減価償却率最小値テキスト"/>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8" name="直線コネクタ 377"/>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68597</xdr:rowOff>
    </xdr:from>
    <xdr:ext cx="405111" cy="259045"/>
    <xdr:sp macro="" textlink="">
      <xdr:nvSpPr>
        <xdr:cNvPr id="379" name="【市民会館】&#10;有形固定資産減価償却率最大値テキスト"/>
        <xdr:cNvSpPr txBox="1"/>
      </xdr:nvSpPr>
      <xdr:spPr>
        <a:xfrm>
          <a:off x="4673600" y="1687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80" name="直線コネクタ 379"/>
        <xdr:cNvCxnSpPr/>
      </xdr:nvCxnSpPr>
      <xdr:spPr>
        <a:xfrm>
          <a:off x="4546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381"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382" name="フローチャート: 判断 381"/>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83" name="フローチャート: 判断 382"/>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154395</xdr:rowOff>
    </xdr:from>
    <xdr:to>
      <xdr:col>15</xdr:col>
      <xdr:colOff>101600</xdr:colOff>
      <xdr:row>104</xdr:row>
      <xdr:rowOff>84545</xdr:rowOff>
    </xdr:to>
    <xdr:sp macro="" textlink="">
      <xdr:nvSpPr>
        <xdr:cNvPr id="384" name="フローチャート: 判断 383"/>
        <xdr:cNvSpPr/>
      </xdr:nvSpPr>
      <xdr:spPr>
        <a:xfrm>
          <a:off x="2857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5" name="フローチャート: 判断 384"/>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74386</xdr:rowOff>
    </xdr:from>
    <xdr:to>
      <xdr:col>24</xdr:col>
      <xdr:colOff>114300</xdr:colOff>
      <xdr:row>105</xdr:row>
      <xdr:rowOff>4536</xdr:rowOff>
    </xdr:to>
    <xdr:sp macro="" textlink="">
      <xdr:nvSpPr>
        <xdr:cNvPr id="391" name="楕円 390"/>
        <xdr:cNvSpPr/>
      </xdr:nvSpPr>
      <xdr:spPr>
        <a:xfrm>
          <a:off x="45847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97263</xdr:rowOff>
    </xdr:from>
    <xdr:ext cx="405111" cy="259045"/>
    <xdr:sp macro="" textlink="">
      <xdr:nvSpPr>
        <xdr:cNvPr id="392" name="【市民会館】&#10;有形固定資産減価償却率該当値テキスト"/>
        <xdr:cNvSpPr txBox="1"/>
      </xdr:nvSpPr>
      <xdr:spPr>
        <a:xfrm>
          <a:off x="4673600" y="1775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103777</xdr:rowOff>
    </xdr:from>
    <xdr:to>
      <xdr:col>20</xdr:col>
      <xdr:colOff>38100</xdr:colOff>
      <xdr:row>105</xdr:row>
      <xdr:rowOff>33927</xdr:rowOff>
    </xdr:to>
    <xdr:sp macro="" textlink="">
      <xdr:nvSpPr>
        <xdr:cNvPr id="393" name="楕円 392"/>
        <xdr:cNvSpPr/>
      </xdr:nvSpPr>
      <xdr:spPr>
        <a:xfrm>
          <a:off x="3746500" y="1793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125186</xdr:rowOff>
    </xdr:from>
    <xdr:to>
      <xdr:col>24</xdr:col>
      <xdr:colOff>63500</xdr:colOff>
      <xdr:row>104</xdr:row>
      <xdr:rowOff>154577</xdr:rowOff>
    </xdr:to>
    <xdr:cxnSp macro="">
      <xdr:nvCxnSpPr>
        <xdr:cNvPr id="394" name="直線コネクタ 393"/>
        <xdr:cNvCxnSpPr/>
      </xdr:nvCxnSpPr>
      <xdr:spPr>
        <a:xfrm flipV="1">
          <a:off x="3797300" y="1795598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152763</xdr:rowOff>
    </xdr:from>
    <xdr:to>
      <xdr:col>15</xdr:col>
      <xdr:colOff>101600</xdr:colOff>
      <xdr:row>105</xdr:row>
      <xdr:rowOff>82913</xdr:rowOff>
    </xdr:to>
    <xdr:sp macro="" textlink="">
      <xdr:nvSpPr>
        <xdr:cNvPr id="395" name="楕円 394"/>
        <xdr:cNvSpPr/>
      </xdr:nvSpPr>
      <xdr:spPr>
        <a:xfrm>
          <a:off x="2857500" y="179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154577</xdr:rowOff>
    </xdr:from>
    <xdr:to>
      <xdr:col>19</xdr:col>
      <xdr:colOff>177800</xdr:colOff>
      <xdr:row>105</xdr:row>
      <xdr:rowOff>32113</xdr:rowOff>
    </xdr:to>
    <xdr:cxnSp macro="">
      <xdr:nvCxnSpPr>
        <xdr:cNvPr id="396" name="直線コネクタ 395"/>
        <xdr:cNvCxnSpPr/>
      </xdr:nvCxnSpPr>
      <xdr:spPr>
        <a:xfrm flipV="1">
          <a:off x="2908300" y="1798537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97" name="楕円 396"/>
        <xdr:cNvSpPr/>
      </xdr:nvSpPr>
      <xdr:spPr>
        <a:xfrm>
          <a:off x="1968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27214</xdr:rowOff>
    </xdr:from>
    <xdr:to>
      <xdr:col>15</xdr:col>
      <xdr:colOff>50800</xdr:colOff>
      <xdr:row>105</xdr:row>
      <xdr:rowOff>32113</xdr:rowOff>
    </xdr:to>
    <xdr:cxnSp macro="">
      <xdr:nvCxnSpPr>
        <xdr:cNvPr id="398" name="直線コネクタ 397"/>
        <xdr:cNvCxnSpPr/>
      </xdr:nvCxnSpPr>
      <xdr:spPr>
        <a:xfrm>
          <a:off x="2019300" y="180294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99"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101072</xdr:rowOff>
    </xdr:from>
    <xdr:ext cx="405111" cy="259045"/>
    <xdr:sp macro="" textlink="">
      <xdr:nvSpPr>
        <xdr:cNvPr id="400" name="n_2aveValue【市民会館】&#10;有形固定資産減価償却率"/>
        <xdr:cNvSpPr txBox="1"/>
      </xdr:nvSpPr>
      <xdr:spPr>
        <a:xfrm>
          <a:off x="2705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01"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25054</xdr:rowOff>
    </xdr:from>
    <xdr:ext cx="405111" cy="259045"/>
    <xdr:sp macro="" textlink="">
      <xdr:nvSpPr>
        <xdr:cNvPr id="402" name="n_1mainValue【市民会館】&#10;有形固定資産減価償却率"/>
        <xdr:cNvSpPr txBox="1"/>
      </xdr:nvSpPr>
      <xdr:spPr>
        <a:xfrm>
          <a:off x="35820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74040</xdr:rowOff>
    </xdr:from>
    <xdr:ext cx="405111" cy="259045"/>
    <xdr:sp macro="" textlink="">
      <xdr:nvSpPr>
        <xdr:cNvPr id="403" name="n_2mainValue【市民会館】&#10;有形固定資産減価償却率"/>
        <xdr:cNvSpPr txBox="1"/>
      </xdr:nvSpPr>
      <xdr:spPr>
        <a:xfrm>
          <a:off x="2705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69141</xdr:rowOff>
    </xdr:from>
    <xdr:ext cx="405111" cy="259045"/>
    <xdr:sp macro="" textlink="">
      <xdr:nvSpPr>
        <xdr:cNvPr id="404" name="n_3mainValue【市民会館】&#10;有形固定資産減価償却率"/>
        <xdr:cNvSpPr txBox="1"/>
      </xdr:nvSpPr>
      <xdr:spPr>
        <a:xfrm>
          <a:off x="1816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5" name="直線コネクタ 41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6" name="テキスト ボックス 41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7" name="直線コネクタ 41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8" name="テキスト ボックス 41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9" name="直線コネクタ 41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0" name="テキスト ボックス 41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1" name="直線コネクタ 42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2" name="テキスト ボックス 42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3" name="直線コネクタ 42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4" name="テキスト ボックス 42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91439</xdr:rowOff>
    </xdr:from>
    <xdr:to>
      <xdr:col>54</xdr:col>
      <xdr:colOff>189865</xdr:colOff>
      <xdr:row>107</xdr:row>
      <xdr:rowOff>156211</xdr:rowOff>
    </xdr:to>
    <xdr:cxnSp macro="">
      <xdr:nvCxnSpPr>
        <xdr:cNvPr id="428" name="直線コネクタ 427"/>
        <xdr:cNvCxnSpPr/>
      </xdr:nvCxnSpPr>
      <xdr:spPr>
        <a:xfrm flipV="1">
          <a:off x="10476865" y="17236439"/>
          <a:ext cx="0" cy="1264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160038</xdr:rowOff>
    </xdr:from>
    <xdr:ext cx="469744" cy="259045"/>
    <xdr:sp macro="" textlink="">
      <xdr:nvSpPr>
        <xdr:cNvPr id="429" name="【市民会館】&#10;一人当たり面積最小値テキスト"/>
        <xdr:cNvSpPr txBox="1"/>
      </xdr:nvSpPr>
      <xdr:spPr>
        <a:xfrm>
          <a:off x="10515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156211</xdr:rowOff>
    </xdr:from>
    <xdr:to>
      <xdr:col>55</xdr:col>
      <xdr:colOff>88900</xdr:colOff>
      <xdr:row>107</xdr:row>
      <xdr:rowOff>156211</xdr:rowOff>
    </xdr:to>
    <xdr:cxnSp macro="">
      <xdr:nvCxnSpPr>
        <xdr:cNvPr id="430" name="直線コネクタ 429"/>
        <xdr:cNvCxnSpPr/>
      </xdr:nvCxnSpPr>
      <xdr:spPr>
        <a:xfrm>
          <a:off x="10388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38116</xdr:rowOff>
    </xdr:from>
    <xdr:ext cx="469744" cy="259045"/>
    <xdr:sp macro="" textlink="">
      <xdr:nvSpPr>
        <xdr:cNvPr id="431" name="【市民会館】&#10;一人当たり面積最大値テキスト"/>
        <xdr:cNvSpPr txBox="1"/>
      </xdr:nvSpPr>
      <xdr:spPr>
        <a:xfrm>
          <a:off x="105156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91439</xdr:rowOff>
    </xdr:from>
    <xdr:to>
      <xdr:col>55</xdr:col>
      <xdr:colOff>88900</xdr:colOff>
      <xdr:row>100</xdr:row>
      <xdr:rowOff>91439</xdr:rowOff>
    </xdr:to>
    <xdr:cxnSp macro="">
      <xdr:nvCxnSpPr>
        <xdr:cNvPr id="432" name="直線コネクタ 431"/>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154957</xdr:rowOff>
    </xdr:from>
    <xdr:ext cx="469744" cy="259045"/>
    <xdr:sp macro="" textlink="">
      <xdr:nvSpPr>
        <xdr:cNvPr id="433" name="【市民会館】&#10;一人当たり面積平均値テキスト"/>
        <xdr:cNvSpPr txBox="1"/>
      </xdr:nvSpPr>
      <xdr:spPr>
        <a:xfrm>
          <a:off x="10515600" y="1781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132080</xdr:rowOff>
    </xdr:from>
    <xdr:to>
      <xdr:col>55</xdr:col>
      <xdr:colOff>50800</xdr:colOff>
      <xdr:row>105</xdr:row>
      <xdr:rowOff>62230</xdr:rowOff>
    </xdr:to>
    <xdr:sp macro="" textlink="">
      <xdr:nvSpPr>
        <xdr:cNvPr id="434" name="フローチャート: 判断 433"/>
        <xdr:cNvSpPr/>
      </xdr:nvSpPr>
      <xdr:spPr>
        <a:xfrm>
          <a:off x="10426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5" name="フローチャート: 判断 434"/>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436" name="フローチャート: 判断 435"/>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37" name="フローチャート: 判断 436"/>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154939</xdr:rowOff>
    </xdr:from>
    <xdr:to>
      <xdr:col>55</xdr:col>
      <xdr:colOff>50800</xdr:colOff>
      <xdr:row>105</xdr:row>
      <xdr:rowOff>85089</xdr:rowOff>
    </xdr:to>
    <xdr:sp macro="" textlink="">
      <xdr:nvSpPr>
        <xdr:cNvPr id="443" name="楕円 442"/>
        <xdr:cNvSpPr/>
      </xdr:nvSpPr>
      <xdr:spPr>
        <a:xfrm>
          <a:off x="104267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133366</xdr:rowOff>
    </xdr:from>
    <xdr:ext cx="469744" cy="259045"/>
    <xdr:sp macro="" textlink="">
      <xdr:nvSpPr>
        <xdr:cNvPr id="444" name="【市民会館】&#10;一人当たり面積該当値テキスト"/>
        <xdr:cNvSpPr txBox="1"/>
      </xdr:nvSpPr>
      <xdr:spPr>
        <a:xfrm>
          <a:off x="10515600" y="179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154939</xdr:rowOff>
    </xdr:from>
    <xdr:to>
      <xdr:col>50</xdr:col>
      <xdr:colOff>165100</xdr:colOff>
      <xdr:row>105</xdr:row>
      <xdr:rowOff>85089</xdr:rowOff>
    </xdr:to>
    <xdr:sp macro="" textlink="">
      <xdr:nvSpPr>
        <xdr:cNvPr id="445" name="楕円 444"/>
        <xdr:cNvSpPr/>
      </xdr:nvSpPr>
      <xdr:spPr>
        <a:xfrm>
          <a:off x="9588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34289</xdr:rowOff>
    </xdr:from>
    <xdr:to>
      <xdr:col>55</xdr:col>
      <xdr:colOff>0</xdr:colOff>
      <xdr:row>105</xdr:row>
      <xdr:rowOff>34289</xdr:rowOff>
    </xdr:to>
    <xdr:cxnSp macro="">
      <xdr:nvCxnSpPr>
        <xdr:cNvPr id="446" name="直線コネクタ 445"/>
        <xdr:cNvCxnSpPr/>
      </xdr:nvCxnSpPr>
      <xdr:spPr>
        <a:xfrm>
          <a:off x="9639300" y="18036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447" name="楕円 446"/>
        <xdr:cNvSpPr/>
      </xdr:nvSpPr>
      <xdr:spPr>
        <a:xfrm>
          <a:off x="869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34289</xdr:rowOff>
    </xdr:from>
    <xdr:to>
      <xdr:col>50</xdr:col>
      <xdr:colOff>114300</xdr:colOff>
      <xdr:row>105</xdr:row>
      <xdr:rowOff>41911</xdr:rowOff>
    </xdr:to>
    <xdr:cxnSp macro="">
      <xdr:nvCxnSpPr>
        <xdr:cNvPr id="448" name="直線コネクタ 447"/>
        <xdr:cNvCxnSpPr/>
      </xdr:nvCxnSpPr>
      <xdr:spPr>
        <a:xfrm flipV="1">
          <a:off x="8750300" y="18036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71120</xdr:rowOff>
    </xdr:from>
    <xdr:to>
      <xdr:col>41</xdr:col>
      <xdr:colOff>101600</xdr:colOff>
      <xdr:row>105</xdr:row>
      <xdr:rowOff>1270</xdr:rowOff>
    </xdr:to>
    <xdr:sp macro="" textlink="">
      <xdr:nvSpPr>
        <xdr:cNvPr id="449" name="楕円 448"/>
        <xdr:cNvSpPr/>
      </xdr:nvSpPr>
      <xdr:spPr>
        <a:xfrm>
          <a:off x="7810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121920</xdr:rowOff>
    </xdr:from>
    <xdr:to>
      <xdr:col>45</xdr:col>
      <xdr:colOff>177800</xdr:colOff>
      <xdr:row>105</xdr:row>
      <xdr:rowOff>41911</xdr:rowOff>
    </xdr:to>
    <xdr:cxnSp macro="">
      <xdr:nvCxnSpPr>
        <xdr:cNvPr id="450" name="直線コネクタ 449"/>
        <xdr:cNvCxnSpPr/>
      </xdr:nvCxnSpPr>
      <xdr:spPr>
        <a:xfrm>
          <a:off x="7861300" y="179527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51"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52" name="n_2aveValue【市民会館】&#10;一人当たり面積"/>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53357</xdr:rowOff>
    </xdr:from>
    <xdr:ext cx="469744" cy="259045"/>
    <xdr:sp macro="" textlink="">
      <xdr:nvSpPr>
        <xdr:cNvPr id="453" name="n_3aveValue【市民会館】&#10;一人当たり面積"/>
        <xdr:cNvSpPr txBox="1"/>
      </xdr:nvSpPr>
      <xdr:spPr>
        <a:xfrm>
          <a:off x="7626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101616</xdr:rowOff>
    </xdr:from>
    <xdr:ext cx="469744" cy="259045"/>
    <xdr:sp macro="" textlink="">
      <xdr:nvSpPr>
        <xdr:cNvPr id="454" name="n_1mainValue【市民会館】&#10;一人当たり面積"/>
        <xdr:cNvSpPr txBox="1"/>
      </xdr:nvSpPr>
      <xdr:spPr>
        <a:xfrm>
          <a:off x="93917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455" name="n_2mainValue【市民会館】&#10;一人当たり面積"/>
        <xdr:cNvSpPr txBox="1"/>
      </xdr:nvSpPr>
      <xdr:spPr>
        <a:xfrm>
          <a:off x="8515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17797</xdr:rowOff>
    </xdr:from>
    <xdr:ext cx="469744" cy="259045"/>
    <xdr:sp macro="" textlink="">
      <xdr:nvSpPr>
        <xdr:cNvPr id="456" name="n_3mainValue【市民会館】&#10;一人当たり面積"/>
        <xdr:cNvSpPr txBox="1"/>
      </xdr:nvSpPr>
      <xdr:spPr>
        <a:xfrm>
          <a:off x="7626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7" name="正方形/長方形 4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8" name="正方形/長方形 4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9" name="正方形/長方形 4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0" name="正方形/長方形 4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1" name="正方形/長方形 4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2" name="正方形/長方形 4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3" name="正方形/長方形 4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正方形/長方形 4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5" name="テキスト ボックス 4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6" name="直線コネクタ 4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7" name="テキスト ボックス 46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68" name="直線コネクタ 46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69" name="テキスト ボックス 46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70" name="直線コネクタ 46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71" name="テキスト ボックス 47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72" name="直線コネクタ 47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73" name="テキスト ボックス 47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74" name="直線コネクタ 47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75" name="テキスト ボックス 47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6" name="直線コネクタ 4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7" name="テキスト ボックス 4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55626</xdr:rowOff>
    </xdr:from>
    <xdr:to>
      <xdr:col>85</xdr:col>
      <xdr:colOff>126364</xdr:colOff>
      <xdr:row>42</xdr:row>
      <xdr:rowOff>76200</xdr:rowOff>
    </xdr:to>
    <xdr:cxnSp macro="">
      <xdr:nvCxnSpPr>
        <xdr:cNvPr id="479" name="直線コネクタ 478"/>
        <xdr:cNvCxnSpPr/>
      </xdr:nvCxnSpPr>
      <xdr:spPr>
        <a:xfrm flipV="1">
          <a:off x="16318864" y="588492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480"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481" name="直線コネクタ 480"/>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2303</xdr:rowOff>
    </xdr:from>
    <xdr:ext cx="405111" cy="259045"/>
    <xdr:sp macro="" textlink="">
      <xdr:nvSpPr>
        <xdr:cNvPr id="482" name="【一般廃棄物処理施設】&#10;有形固定資産減価償却率最大値テキスト"/>
        <xdr:cNvSpPr txBox="1"/>
      </xdr:nvSpPr>
      <xdr:spPr>
        <a:xfrm>
          <a:off x="16357600" y="5660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55626</xdr:rowOff>
    </xdr:from>
    <xdr:to>
      <xdr:col>86</xdr:col>
      <xdr:colOff>25400</xdr:colOff>
      <xdr:row>34</xdr:row>
      <xdr:rowOff>55626</xdr:rowOff>
    </xdr:to>
    <xdr:cxnSp macro="">
      <xdr:nvCxnSpPr>
        <xdr:cNvPr id="483" name="直線コネクタ 482"/>
        <xdr:cNvCxnSpPr/>
      </xdr:nvCxnSpPr>
      <xdr:spPr>
        <a:xfrm>
          <a:off x="16230600" y="588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119143</xdr:rowOff>
    </xdr:from>
    <xdr:ext cx="405111" cy="259045"/>
    <xdr:sp macro="" textlink="">
      <xdr:nvSpPr>
        <xdr:cNvPr id="484" name="【一般廃棄物処理施設】&#10;有形固定資産減価償却率平均値テキスト"/>
        <xdr:cNvSpPr txBox="1"/>
      </xdr:nvSpPr>
      <xdr:spPr>
        <a:xfrm>
          <a:off x="16357600" y="6634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96266</xdr:rowOff>
    </xdr:from>
    <xdr:to>
      <xdr:col>85</xdr:col>
      <xdr:colOff>177800</xdr:colOff>
      <xdr:row>40</xdr:row>
      <xdr:rowOff>26416</xdr:rowOff>
    </xdr:to>
    <xdr:sp macro="" textlink="">
      <xdr:nvSpPr>
        <xdr:cNvPr id="485" name="フローチャート: 判断 484"/>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135128</xdr:rowOff>
    </xdr:from>
    <xdr:to>
      <xdr:col>81</xdr:col>
      <xdr:colOff>101600</xdr:colOff>
      <xdr:row>40</xdr:row>
      <xdr:rowOff>65278</xdr:rowOff>
    </xdr:to>
    <xdr:sp macro="" textlink="">
      <xdr:nvSpPr>
        <xdr:cNvPr id="486" name="フローチャート: 判断 485"/>
        <xdr:cNvSpPr/>
      </xdr:nvSpPr>
      <xdr:spPr>
        <a:xfrm>
          <a:off x="15430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157988</xdr:rowOff>
    </xdr:from>
    <xdr:to>
      <xdr:col>76</xdr:col>
      <xdr:colOff>165100</xdr:colOff>
      <xdr:row>40</xdr:row>
      <xdr:rowOff>88138</xdr:rowOff>
    </xdr:to>
    <xdr:sp macro="" textlink="">
      <xdr:nvSpPr>
        <xdr:cNvPr id="487" name="フローチャート: 判断 486"/>
        <xdr:cNvSpPr/>
      </xdr:nvSpPr>
      <xdr:spPr>
        <a:xfrm>
          <a:off x="14541500" y="68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87122</xdr:rowOff>
    </xdr:from>
    <xdr:to>
      <xdr:col>72</xdr:col>
      <xdr:colOff>38100</xdr:colOff>
      <xdr:row>40</xdr:row>
      <xdr:rowOff>17272</xdr:rowOff>
    </xdr:to>
    <xdr:sp macro="" textlink="">
      <xdr:nvSpPr>
        <xdr:cNvPr id="488" name="フローチャート: 判断 487"/>
        <xdr:cNvSpPr/>
      </xdr:nvSpPr>
      <xdr:spPr>
        <a:xfrm>
          <a:off x="13652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9" name="テキスト ボックス 48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0" name="テキスト ボックス 48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1" name="テキスト ボックス 49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2" name="テキスト ボックス 49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3" name="テキスト ボックス 49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75692</xdr:rowOff>
    </xdr:from>
    <xdr:to>
      <xdr:col>85</xdr:col>
      <xdr:colOff>177800</xdr:colOff>
      <xdr:row>41</xdr:row>
      <xdr:rowOff>5842</xdr:rowOff>
    </xdr:to>
    <xdr:sp macro="" textlink="">
      <xdr:nvSpPr>
        <xdr:cNvPr id="494" name="楕円 493"/>
        <xdr:cNvSpPr/>
      </xdr:nvSpPr>
      <xdr:spPr>
        <a:xfrm>
          <a:off x="16268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54119</xdr:rowOff>
    </xdr:from>
    <xdr:ext cx="405111" cy="259045"/>
    <xdr:sp macro="" textlink="">
      <xdr:nvSpPr>
        <xdr:cNvPr id="495" name="【一般廃棄物処理施設】&#10;有形固定資産減価償却率該当値テキスト"/>
        <xdr:cNvSpPr txBox="1"/>
      </xdr:nvSpPr>
      <xdr:spPr>
        <a:xfrm>
          <a:off x="16357600"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23114</xdr:rowOff>
    </xdr:from>
    <xdr:to>
      <xdr:col>81</xdr:col>
      <xdr:colOff>101600</xdr:colOff>
      <xdr:row>39</xdr:row>
      <xdr:rowOff>124714</xdr:rowOff>
    </xdr:to>
    <xdr:sp macro="" textlink="">
      <xdr:nvSpPr>
        <xdr:cNvPr id="496" name="楕円 495"/>
        <xdr:cNvSpPr/>
      </xdr:nvSpPr>
      <xdr:spPr>
        <a:xfrm>
          <a:off x="15430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73914</xdr:rowOff>
    </xdr:from>
    <xdr:to>
      <xdr:col>85</xdr:col>
      <xdr:colOff>127000</xdr:colOff>
      <xdr:row>40</xdr:row>
      <xdr:rowOff>126492</xdr:rowOff>
    </xdr:to>
    <xdr:cxnSp macro="">
      <xdr:nvCxnSpPr>
        <xdr:cNvPr id="497" name="直線コネクタ 496"/>
        <xdr:cNvCxnSpPr/>
      </xdr:nvCxnSpPr>
      <xdr:spPr>
        <a:xfrm>
          <a:off x="15481300" y="6760464"/>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160274</xdr:rowOff>
    </xdr:from>
    <xdr:to>
      <xdr:col>76</xdr:col>
      <xdr:colOff>165100</xdr:colOff>
      <xdr:row>41</xdr:row>
      <xdr:rowOff>90424</xdr:rowOff>
    </xdr:to>
    <xdr:sp macro="" textlink="">
      <xdr:nvSpPr>
        <xdr:cNvPr id="498" name="楕円 497"/>
        <xdr:cNvSpPr/>
      </xdr:nvSpPr>
      <xdr:spPr>
        <a:xfrm>
          <a:off x="14541500" y="701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73914</xdr:rowOff>
    </xdr:from>
    <xdr:to>
      <xdr:col>81</xdr:col>
      <xdr:colOff>50800</xdr:colOff>
      <xdr:row>41</xdr:row>
      <xdr:rowOff>39624</xdr:rowOff>
    </xdr:to>
    <xdr:cxnSp macro="">
      <xdr:nvCxnSpPr>
        <xdr:cNvPr id="499" name="直線コネクタ 498"/>
        <xdr:cNvCxnSpPr/>
      </xdr:nvCxnSpPr>
      <xdr:spPr>
        <a:xfrm flipV="1">
          <a:off x="14592300" y="6760464"/>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135128</xdr:rowOff>
    </xdr:from>
    <xdr:to>
      <xdr:col>72</xdr:col>
      <xdr:colOff>38100</xdr:colOff>
      <xdr:row>40</xdr:row>
      <xdr:rowOff>65278</xdr:rowOff>
    </xdr:to>
    <xdr:sp macro="" textlink="">
      <xdr:nvSpPr>
        <xdr:cNvPr id="500" name="楕円 499"/>
        <xdr:cNvSpPr/>
      </xdr:nvSpPr>
      <xdr:spPr>
        <a:xfrm>
          <a:off x="13652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14478</xdr:rowOff>
    </xdr:from>
    <xdr:to>
      <xdr:col>76</xdr:col>
      <xdr:colOff>114300</xdr:colOff>
      <xdr:row>41</xdr:row>
      <xdr:rowOff>39624</xdr:rowOff>
    </xdr:to>
    <xdr:cxnSp macro="">
      <xdr:nvCxnSpPr>
        <xdr:cNvPr id="501" name="直線コネクタ 500"/>
        <xdr:cNvCxnSpPr/>
      </xdr:nvCxnSpPr>
      <xdr:spPr>
        <a:xfrm>
          <a:off x="13703300" y="687247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56405</xdr:rowOff>
    </xdr:from>
    <xdr:ext cx="405111" cy="259045"/>
    <xdr:sp macro="" textlink="">
      <xdr:nvSpPr>
        <xdr:cNvPr id="502" name="n_1aveValue【一般廃棄物処理施設】&#10;有形固定資産減価償却率"/>
        <xdr:cNvSpPr txBox="1"/>
      </xdr:nvSpPr>
      <xdr:spPr>
        <a:xfrm>
          <a:off x="15266044" y="691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104665</xdr:rowOff>
    </xdr:from>
    <xdr:ext cx="405111" cy="259045"/>
    <xdr:sp macro="" textlink="">
      <xdr:nvSpPr>
        <xdr:cNvPr id="503" name="n_2aveValue【一般廃棄物処理施設】&#10;有形固定資産減価償却率"/>
        <xdr:cNvSpPr txBox="1"/>
      </xdr:nvSpPr>
      <xdr:spPr>
        <a:xfrm>
          <a:off x="14389744" y="661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33799</xdr:rowOff>
    </xdr:from>
    <xdr:ext cx="405111" cy="259045"/>
    <xdr:sp macro="" textlink="">
      <xdr:nvSpPr>
        <xdr:cNvPr id="504" name="n_3aveValue【一般廃棄物処理施設】&#10;有形固定資産減価償却率"/>
        <xdr:cNvSpPr txBox="1"/>
      </xdr:nvSpPr>
      <xdr:spPr>
        <a:xfrm>
          <a:off x="135007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141241</xdr:rowOff>
    </xdr:from>
    <xdr:ext cx="405111" cy="259045"/>
    <xdr:sp macro="" textlink="">
      <xdr:nvSpPr>
        <xdr:cNvPr id="505" name="n_1mainValue【一般廃棄物処理施設】&#10;有形固定資産減価償却率"/>
        <xdr:cNvSpPr txBox="1"/>
      </xdr:nvSpPr>
      <xdr:spPr>
        <a:xfrm>
          <a:off x="15266044" y="648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81551</xdr:rowOff>
    </xdr:from>
    <xdr:ext cx="405111" cy="259045"/>
    <xdr:sp macro="" textlink="">
      <xdr:nvSpPr>
        <xdr:cNvPr id="506" name="n_2mainValue【一般廃棄物処理施設】&#10;有形固定資産減価償却率"/>
        <xdr:cNvSpPr txBox="1"/>
      </xdr:nvSpPr>
      <xdr:spPr>
        <a:xfrm>
          <a:off x="14389744" y="711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56405</xdr:rowOff>
    </xdr:from>
    <xdr:ext cx="405111" cy="259045"/>
    <xdr:sp macro="" textlink="">
      <xdr:nvSpPr>
        <xdr:cNvPr id="507" name="n_3mainValue【一般廃棄物処理施設】&#10;有形固定資産減価償却率"/>
        <xdr:cNvSpPr txBox="1"/>
      </xdr:nvSpPr>
      <xdr:spPr>
        <a:xfrm>
          <a:off x="13500744" y="691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9" name="正方形/長方形 5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0" name="正方形/長方形 5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1" name="正方形/長方形 5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2" name="正方形/長方形 5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3" name="正方形/長方形 5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4" name="正方形/長方形 5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5" name="正方形/長方形 5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6" name="テキスト ボックス 5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7" name="直線コネクタ 5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8" name="直線コネクタ 5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9" name="テキスト ボックス 51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0" name="直線コネクタ 5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1" name="テキスト ボックス 52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2" name="直線コネクタ 5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3" name="テキスト ボックス 52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4" name="直線コネクタ 5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5" name="テキスト ボックス 52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6" name="直線コネクタ 5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7" name="テキスト ボックス 52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140919</xdr:rowOff>
    </xdr:from>
    <xdr:to>
      <xdr:col>116</xdr:col>
      <xdr:colOff>62864</xdr:colOff>
      <xdr:row>42</xdr:row>
      <xdr:rowOff>19533</xdr:rowOff>
    </xdr:to>
    <xdr:cxnSp macro="">
      <xdr:nvCxnSpPr>
        <xdr:cNvPr id="531" name="直線コネクタ 530"/>
        <xdr:cNvCxnSpPr/>
      </xdr:nvCxnSpPr>
      <xdr:spPr>
        <a:xfrm flipV="1">
          <a:off x="22160864" y="5627319"/>
          <a:ext cx="0" cy="15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23360</xdr:rowOff>
    </xdr:from>
    <xdr:ext cx="469744" cy="259045"/>
    <xdr:sp macro="" textlink="">
      <xdr:nvSpPr>
        <xdr:cNvPr id="532" name="【一般廃棄物処理施設】&#10;一人当たり有形固定資産（償却資産）額最小値テキスト"/>
        <xdr:cNvSpPr txBox="1"/>
      </xdr:nvSpPr>
      <xdr:spPr>
        <a:xfrm>
          <a:off x="22199600" y="72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19533</xdr:rowOff>
    </xdr:from>
    <xdr:to>
      <xdr:col>116</xdr:col>
      <xdr:colOff>152400</xdr:colOff>
      <xdr:row>42</xdr:row>
      <xdr:rowOff>19533</xdr:rowOff>
    </xdr:to>
    <xdr:cxnSp macro="">
      <xdr:nvCxnSpPr>
        <xdr:cNvPr id="533" name="直線コネクタ 532"/>
        <xdr:cNvCxnSpPr/>
      </xdr:nvCxnSpPr>
      <xdr:spPr>
        <a:xfrm>
          <a:off x="22072600" y="722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87596</xdr:rowOff>
    </xdr:from>
    <xdr:ext cx="599010" cy="259045"/>
    <xdr:sp macro="" textlink="">
      <xdr:nvSpPr>
        <xdr:cNvPr id="534" name="【一般廃棄物処理施設】&#10;一人当たり有形固定資産（償却資産）額最大値テキスト"/>
        <xdr:cNvSpPr txBox="1"/>
      </xdr:nvSpPr>
      <xdr:spPr>
        <a:xfrm>
          <a:off x="22199600" y="540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140919</xdr:rowOff>
    </xdr:from>
    <xdr:to>
      <xdr:col>116</xdr:col>
      <xdr:colOff>152400</xdr:colOff>
      <xdr:row>32</xdr:row>
      <xdr:rowOff>140919</xdr:rowOff>
    </xdr:to>
    <xdr:cxnSp macro="">
      <xdr:nvCxnSpPr>
        <xdr:cNvPr id="535" name="直線コネクタ 534"/>
        <xdr:cNvCxnSpPr/>
      </xdr:nvCxnSpPr>
      <xdr:spPr>
        <a:xfrm>
          <a:off x="22072600" y="5627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906</xdr:rowOff>
    </xdr:from>
    <xdr:ext cx="534377" cy="259045"/>
    <xdr:sp macro="" textlink="">
      <xdr:nvSpPr>
        <xdr:cNvPr id="536" name="【一般廃棄物処理施設】&#10;一人当たり有形固定資産（償却資産）額平均値テキスト"/>
        <xdr:cNvSpPr txBox="1"/>
      </xdr:nvSpPr>
      <xdr:spPr>
        <a:xfrm>
          <a:off x="22199600" y="6173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149479</xdr:rowOff>
    </xdr:from>
    <xdr:to>
      <xdr:col>116</xdr:col>
      <xdr:colOff>114300</xdr:colOff>
      <xdr:row>37</xdr:row>
      <xdr:rowOff>79629</xdr:rowOff>
    </xdr:to>
    <xdr:sp macro="" textlink="">
      <xdr:nvSpPr>
        <xdr:cNvPr id="537" name="フローチャート: 判断 536"/>
        <xdr:cNvSpPr/>
      </xdr:nvSpPr>
      <xdr:spPr>
        <a:xfrm>
          <a:off x="22110700" y="632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99479</xdr:rowOff>
    </xdr:from>
    <xdr:to>
      <xdr:col>112</xdr:col>
      <xdr:colOff>38100</xdr:colOff>
      <xdr:row>37</xdr:row>
      <xdr:rowOff>29629</xdr:rowOff>
    </xdr:to>
    <xdr:sp macro="" textlink="">
      <xdr:nvSpPr>
        <xdr:cNvPr id="538" name="フローチャート: 判断 537"/>
        <xdr:cNvSpPr/>
      </xdr:nvSpPr>
      <xdr:spPr>
        <a:xfrm>
          <a:off x="21272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135141</xdr:rowOff>
    </xdr:from>
    <xdr:to>
      <xdr:col>107</xdr:col>
      <xdr:colOff>101600</xdr:colOff>
      <xdr:row>37</xdr:row>
      <xdr:rowOff>65291</xdr:rowOff>
    </xdr:to>
    <xdr:sp macro="" textlink="">
      <xdr:nvSpPr>
        <xdr:cNvPr id="539" name="フローチャート: 判断 538"/>
        <xdr:cNvSpPr/>
      </xdr:nvSpPr>
      <xdr:spPr>
        <a:xfrm>
          <a:off x="20383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43701</xdr:rowOff>
    </xdr:from>
    <xdr:to>
      <xdr:col>102</xdr:col>
      <xdr:colOff>165100</xdr:colOff>
      <xdr:row>37</xdr:row>
      <xdr:rowOff>145301</xdr:rowOff>
    </xdr:to>
    <xdr:sp macro="" textlink="">
      <xdr:nvSpPr>
        <xdr:cNvPr id="540" name="フローチャート: 判断 539"/>
        <xdr:cNvSpPr/>
      </xdr:nvSpPr>
      <xdr:spPr>
        <a:xfrm>
          <a:off x="19494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40615</xdr:rowOff>
    </xdr:from>
    <xdr:to>
      <xdr:col>116</xdr:col>
      <xdr:colOff>114300</xdr:colOff>
      <xdr:row>38</xdr:row>
      <xdr:rowOff>142215</xdr:rowOff>
    </xdr:to>
    <xdr:sp macro="" textlink="">
      <xdr:nvSpPr>
        <xdr:cNvPr id="546" name="楕円 545"/>
        <xdr:cNvSpPr/>
      </xdr:nvSpPr>
      <xdr:spPr>
        <a:xfrm>
          <a:off x="22110700" y="6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19042</xdr:rowOff>
    </xdr:from>
    <xdr:ext cx="534377" cy="259045"/>
    <xdr:sp macro="" textlink="">
      <xdr:nvSpPr>
        <xdr:cNvPr id="547" name="【一般廃棄物処理施設】&#10;一人当たり有形固定資産（償却資産）額該当値テキスト"/>
        <xdr:cNvSpPr txBox="1"/>
      </xdr:nvSpPr>
      <xdr:spPr>
        <a:xfrm>
          <a:off x="22199600" y="653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32283</xdr:rowOff>
    </xdr:from>
    <xdr:to>
      <xdr:col>112</xdr:col>
      <xdr:colOff>38100</xdr:colOff>
      <xdr:row>37</xdr:row>
      <xdr:rowOff>133883</xdr:rowOff>
    </xdr:to>
    <xdr:sp macro="" textlink="">
      <xdr:nvSpPr>
        <xdr:cNvPr id="548" name="楕円 547"/>
        <xdr:cNvSpPr/>
      </xdr:nvSpPr>
      <xdr:spPr>
        <a:xfrm>
          <a:off x="21272500" y="637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83083</xdr:rowOff>
    </xdr:from>
    <xdr:to>
      <xdr:col>116</xdr:col>
      <xdr:colOff>63500</xdr:colOff>
      <xdr:row>38</xdr:row>
      <xdr:rowOff>91415</xdr:rowOff>
    </xdr:to>
    <xdr:cxnSp macro="">
      <xdr:nvCxnSpPr>
        <xdr:cNvPr id="549" name="直線コネクタ 548"/>
        <xdr:cNvCxnSpPr/>
      </xdr:nvCxnSpPr>
      <xdr:spPr>
        <a:xfrm>
          <a:off x="21323300" y="6426733"/>
          <a:ext cx="838200" cy="17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50762</xdr:rowOff>
    </xdr:from>
    <xdr:to>
      <xdr:col>107</xdr:col>
      <xdr:colOff>101600</xdr:colOff>
      <xdr:row>39</xdr:row>
      <xdr:rowOff>152362</xdr:rowOff>
    </xdr:to>
    <xdr:sp macro="" textlink="">
      <xdr:nvSpPr>
        <xdr:cNvPr id="550" name="楕円 549"/>
        <xdr:cNvSpPr/>
      </xdr:nvSpPr>
      <xdr:spPr>
        <a:xfrm>
          <a:off x="20383500" y="67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83083</xdr:rowOff>
    </xdr:from>
    <xdr:to>
      <xdr:col>111</xdr:col>
      <xdr:colOff>177800</xdr:colOff>
      <xdr:row>39</xdr:row>
      <xdr:rowOff>101562</xdr:rowOff>
    </xdr:to>
    <xdr:cxnSp macro="">
      <xdr:nvCxnSpPr>
        <xdr:cNvPr id="551" name="直線コネクタ 550"/>
        <xdr:cNvCxnSpPr/>
      </xdr:nvCxnSpPr>
      <xdr:spPr>
        <a:xfrm flipV="1">
          <a:off x="20434300" y="6426733"/>
          <a:ext cx="889000" cy="36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169811</xdr:rowOff>
    </xdr:from>
    <xdr:to>
      <xdr:col>102</xdr:col>
      <xdr:colOff>165100</xdr:colOff>
      <xdr:row>41</xdr:row>
      <xdr:rowOff>99961</xdr:rowOff>
    </xdr:to>
    <xdr:sp macro="" textlink="">
      <xdr:nvSpPr>
        <xdr:cNvPr id="552" name="楕円 551"/>
        <xdr:cNvSpPr/>
      </xdr:nvSpPr>
      <xdr:spPr>
        <a:xfrm>
          <a:off x="19494500" y="70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101562</xdr:rowOff>
    </xdr:from>
    <xdr:to>
      <xdr:col>107</xdr:col>
      <xdr:colOff>50800</xdr:colOff>
      <xdr:row>41</xdr:row>
      <xdr:rowOff>49161</xdr:rowOff>
    </xdr:to>
    <xdr:cxnSp macro="">
      <xdr:nvCxnSpPr>
        <xdr:cNvPr id="553" name="直線コネクタ 552"/>
        <xdr:cNvCxnSpPr/>
      </xdr:nvCxnSpPr>
      <xdr:spPr>
        <a:xfrm flipV="1">
          <a:off x="19545300" y="6788112"/>
          <a:ext cx="889000" cy="2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46156</xdr:rowOff>
    </xdr:from>
    <xdr:ext cx="534377" cy="259045"/>
    <xdr:sp macro="" textlink="">
      <xdr:nvSpPr>
        <xdr:cNvPr id="554" name="n_1aveValue【一般廃棄物処理施設】&#10;一人当たり有形固定資産（償却資産）額"/>
        <xdr:cNvSpPr txBox="1"/>
      </xdr:nvSpPr>
      <xdr:spPr>
        <a:xfrm>
          <a:off x="21043411" y="604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81818</xdr:rowOff>
    </xdr:from>
    <xdr:ext cx="534377" cy="259045"/>
    <xdr:sp macro="" textlink="">
      <xdr:nvSpPr>
        <xdr:cNvPr id="555" name="n_2aveValue【一般廃棄物処理施設】&#10;一人当たり有形固定資産（償却資産）額"/>
        <xdr:cNvSpPr txBox="1"/>
      </xdr:nvSpPr>
      <xdr:spPr>
        <a:xfrm>
          <a:off x="20167111" y="608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161828</xdr:rowOff>
    </xdr:from>
    <xdr:ext cx="534377" cy="259045"/>
    <xdr:sp macro="" textlink="">
      <xdr:nvSpPr>
        <xdr:cNvPr id="556" name="n_3aveValue【一般廃棄物処理施設】&#10;一人当たり有形固定資産（償却資産）額"/>
        <xdr:cNvSpPr txBox="1"/>
      </xdr:nvSpPr>
      <xdr:spPr>
        <a:xfrm>
          <a:off x="19278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125010</xdr:rowOff>
    </xdr:from>
    <xdr:ext cx="534377" cy="259045"/>
    <xdr:sp macro="" textlink="">
      <xdr:nvSpPr>
        <xdr:cNvPr id="557" name="n_1mainValue【一般廃棄物処理施設】&#10;一人当たり有形固定資産（償却資産）額"/>
        <xdr:cNvSpPr txBox="1"/>
      </xdr:nvSpPr>
      <xdr:spPr>
        <a:xfrm>
          <a:off x="21043411" y="646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143489</xdr:rowOff>
    </xdr:from>
    <xdr:ext cx="534377" cy="259045"/>
    <xdr:sp macro="" textlink="">
      <xdr:nvSpPr>
        <xdr:cNvPr id="558" name="n_2mainValue【一般廃棄物処理施設】&#10;一人当たり有形固定資産（償却資産）額"/>
        <xdr:cNvSpPr txBox="1"/>
      </xdr:nvSpPr>
      <xdr:spPr>
        <a:xfrm>
          <a:off x="20167111" y="683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91088</xdr:rowOff>
    </xdr:from>
    <xdr:ext cx="534377" cy="259045"/>
    <xdr:sp macro="" textlink="">
      <xdr:nvSpPr>
        <xdr:cNvPr id="559" name="n_3mainValue【一般廃棄物処理施設】&#10;一人当たり有形固定資産（償却資産）額"/>
        <xdr:cNvSpPr txBox="1"/>
      </xdr:nvSpPr>
      <xdr:spPr>
        <a:xfrm>
          <a:off x="19278111" y="71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0" name="テキスト ボックス 5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0" name="テキスト ボックス 5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64</xdr:row>
      <xdr:rowOff>22860</xdr:rowOff>
    </xdr:to>
    <xdr:cxnSp macro="">
      <xdr:nvCxnSpPr>
        <xdr:cNvPr id="584" name="直線コネクタ 583"/>
        <xdr:cNvCxnSpPr/>
      </xdr:nvCxnSpPr>
      <xdr:spPr>
        <a:xfrm flipV="1">
          <a:off x="16318864" y="95783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26687</xdr:rowOff>
    </xdr:from>
    <xdr:ext cx="405111" cy="259045"/>
    <xdr:sp macro="" textlink="">
      <xdr:nvSpPr>
        <xdr:cNvPr id="585" name="【保健センター・保健所】&#10;有形固定資産減価償却率最小値テキスト"/>
        <xdr:cNvSpPr txBox="1"/>
      </xdr:nvSpPr>
      <xdr:spPr>
        <a:xfrm>
          <a:off x="16357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22860</xdr:rowOff>
    </xdr:from>
    <xdr:to>
      <xdr:col>86</xdr:col>
      <xdr:colOff>25400</xdr:colOff>
      <xdr:row>64</xdr:row>
      <xdr:rowOff>22860</xdr:rowOff>
    </xdr:to>
    <xdr:cxnSp macro="">
      <xdr:nvCxnSpPr>
        <xdr:cNvPr id="586" name="直線コネクタ 585"/>
        <xdr:cNvCxnSpPr/>
      </xdr:nvCxnSpPr>
      <xdr:spPr>
        <a:xfrm>
          <a:off x="16230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87" name="【保健センター・保健所】&#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88" name="直線コネクタ 587"/>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13987</xdr:rowOff>
    </xdr:from>
    <xdr:ext cx="405111" cy="259045"/>
    <xdr:sp macro="" textlink="">
      <xdr:nvSpPr>
        <xdr:cNvPr id="589" name="【保健センター・保健所】&#10;有形固定資産減価償却率平均値テキスト"/>
        <xdr:cNvSpPr txBox="1"/>
      </xdr:nvSpPr>
      <xdr:spPr>
        <a:xfrm>
          <a:off x="16357600" y="995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162560</xdr:rowOff>
    </xdr:from>
    <xdr:to>
      <xdr:col>85</xdr:col>
      <xdr:colOff>177800</xdr:colOff>
      <xdr:row>59</xdr:row>
      <xdr:rowOff>92710</xdr:rowOff>
    </xdr:to>
    <xdr:sp macro="" textlink="">
      <xdr:nvSpPr>
        <xdr:cNvPr id="590" name="フローチャート: 判断 589"/>
        <xdr:cNvSpPr/>
      </xdr:nvSpPr>
      <xdr:spPr>
        <a:xfrm>
          <a:off x="162687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151130</xdr:rowOff>
    </xdr:from>
    <xdr:to>
      <xdr:col>81</xdr:col>
      <xdr:colOff>101600</xdr:colOff>
      <xdr:row>59</xdr:row>
      <xdr:rowOff>81280</xdr:rowOff>
    </xdr:to>
    <xdr:sp macro="" textlink="">
      <xdr:nvSpPr>
        <xdr:cNvPr id="591" name="フローチャート: 判断 590"/>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139700</xdr:rowOff>
    </xdr:from>
    <xdr:to>
      <xdr:col>76</xdr:col>
      <xdr:colOff>165100</xdr:colOff>
      <xdr:row>59</xdr:row>
      <xdr:rowOff>69850</xdr:rowOff>
    </xdr:to>
    <xdr:sp macro="" textlink="">
      <xdr:nvSpPr>
        <xdr:cNvPr id="592" name="フローチャート: 判断 591"/>
        <xdr:cNvSpPr/>
      </xdr:nvSpPr>
      <xdr:spPr>
        <a:xfrm>
          <a:off x="14541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116840</xdr:rowOff>
    </xdr:from>
    <xdr:to>
      <xdr:col>72</xdr:col>
      <xdr:colOff>38100</xdr:colOff>
      <xdr:row>57</xdr:row>
      <xdr:rowOff>46990</xdr:rowOff>
    </xdr:to>
    <xdr:sp macro="" textlink="">
      <xdr:nvSpPr>
        <xdr:cNvPr id="593" name="フローチャート: 判断 592"/>
        <xdr:cNvSpPr/>
      </xdr:nvSpPr>
      <xdr:spPr>
        <a:xfrm>
          <a:off x="13652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40640</xdr:rowOff>
    </xdr:from>
    <xdr:to>
      <xdr:col>85</xdr:col>
      <xdr:colOff>177800</xdr:colOff>
      <xdr:row>63</xdr:row>
      <xdr:rowOff>142240</xdr:rowOff>
    </xdr:to>
    <xdr:sp macro="" textlink="">
      <xdr:nvSpPr>
        <xdr:cNvPr id="599" name="楕円 598"/>
        <xdr:cNvSpPr/>
      </xdr:nvSpPr>
      <xdr:spPr>
        <a:xfrm>
          <a:off x="162687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127017</xdr:rowOff>
    </xdr:from>
    <xdr:ext cx="405111" cy="259045"/>
    <xdr:sp macro="" textlink="">
      <xdr:nvSpPr>
        <xdr:cNvPr id="600" name="【保健センター・保健所】&#10;有形固定資産減価償却率該当値テキスト"/>
        <xdr:cNvSpPr txBox="1"/>
      </xdr:nvSpPr>
      <xdr:spPr>
        <a:xfrm>
          <a:off x="16357600" y="1075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90170</xdr:rowOff>
    </xdr:from>
    <xdr:to>
      <xdr:col>81</xdr:col>
      <xdr:colOff>101600</xdr:colOff>
      <xdr:row>65</xdr:row>
      <xdr:rowOff>20320</xdr:rowOff>
    </xdr:to>
    <xdr:sp macro="" textlink="">
      <xdr:nvSpPr>
        <xdr:cNvPr id="601" name="楕円 600"/>
        <xdr:cNvSpPr/>
      </xdr:nvSpPr>
      <xdr:spPr>
        <a:xfrm>
          <a:off x="15430500" y="1106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91440</xdr:rowOff>
    </xdr:from>
    <xdr:to>
      <xdr:col>85</xdr:col>
      <xdr:colOff>127000</xdr:colOff>
      <xdr:row>64</xdr:row>
      <xdr:rowOff>140970</xdr:rowOff>
    </xdr:to>
    <xdr:cxnSp macro="">
      <xdr:nvCxnSpPr>
        <xdr:cNvPr id="602" name="直線コネクタ 601"/>
        <xdr:cNvCxnSpPr/>
      </xdr:nvCxnSpPr>
      <xdr:spPr>
        <a:xfrm flipV="1">
          <a:off x="15481300" y="1089279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44450</xdr:rowOff>
    </xdr:from>
    <xdr:to>
      <xdr:col>76</xdr:col>
      <xdr:colOff>165100</xdr:colOff>
      <xdr:row>64</xdr:row>
      <xdr:rowOff>146050</xdr:rowOff>
    </xdr:to>
    <xdr:sp macro="" textlink="">
      <xdr:nvSpPr>
        <xdr:cNvPr id="603" name="楕円 602"/>
        <xdr:cNvSpPr/>
      </xdr:nvSpPr>
      <xdr:spPr>
        <a:xfrm>
          <a:off x="14541500" y="1101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95250</xdr:rowOff>
    </xdr:from>
    <xdr:to>
      <xdr:col>81</xdr:col>
      <xdr:colOff>50800</xdr:colOff>
      <xdr:row>64</xdr:row>
      <xdr:rowOff>140970</xdr:rowOff>
    </xdr:to>
    <xdr:cxnSp macro="">
      <xdr:nvCxnSpPr>
        <xdr:cNvPr id="604" name="直線コネクタ 603"/>
        <xdr:cNvCxnSpPr/>
      </xdr:nvCxnSpPr>
      <xdr:spPr>
        <a:xfrm>
          <a:off x="14592300" y="11068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44450</xdr:rowOff>
    </xdr:from>
    <xdr:to>
      <xdr:col>72</xdr:col>
      <xdr:colOff>38100</xdr:colOff>
      <xdr:row>55</xdr:row>
      <xdr:rowOff>146050</xdr:rowOff>
    </xdr:to>
    <xdr:sp macro="" textlink="">
      <xdr:nvSpPr>
        <xdr:cNvPr id="605" name="楕円 604"/>
        <xdr:cNvSpPr/>
      </xdr:nvSpPr>
      <xdr:spPr>
        <a:xfrm>
          <a:off x="13652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95250</xdr:rowOff>
    </xdr:from>
    <xdr:to>
      <xdr:col>76</xdr:col>
      <xdr:colOff>114300</xdr:colOff>
      <xdr:row>64</xdr:row>
      <xdr:rowOff>95250</xdr:rowOff>
    </xdr:to>
    <xdr:cxnSp macro="">
      <xdr:nvCxnSpPr>
        <xdr:cNvPr id="606" name="直線コネクタ 605"/>
        <xdr:cNvCxnSpPr/>
      </xdr:nvCxnSpPr>
      <xdr:spPr>
        <a:xfrm>
          <a:off x="13703300" y="9525000"/>
          <a:ext cx="889000" cy="154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97807</xdr:rowOff>
    </xdr:from>
    <xdr:ext cx="405111" cy="259045"/>
    <xdr:sp macro="" textlink="">
      <xdr:nvSpPr>
        <xdr:cNvPr id="607" name="n_1aveValue【保健センター・保健所】&#10;有形固定資産減価償却率"/>
        <xdr:cNvSpPr txBox="1"/>
      </xdr:nvSpPr>
      <xdr:spPr>
        <a:xfrm>
          <a:off x="15266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86377</xdr:rowOff>
    </xdr:from>
    <xdr:ext cx="405111" cy="259045"/>
    <xdr:sp macro="" textlink="">
      <xdr:nvSpPr>
        <xdr:cNvPr id="608" name="n_2aveValue【保健センター・保健所】&#10;有形固定資産減価償却率"/>
        <xdr:cNvSpPr txBox="1"/>
      </xdr:nvSpPr>
      <xdr:spPr>
        <a:xfrm>
          <a:off x="14389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38117</xdr:rowOff>
    </xdr:from>
    <xdr:ext cx="405111" cy="259045"/>
    <xdr:sp macro="" textlink="">
      <xdr:nvSpPr>
        <xdr:cNvPr id="609" name="n_3aveValue【保健センター・保健所】&#10;有形固定資産減価償却率"/>
        <xdr:cNvSpPr txBox="1"/>
      </xdr:nvSpPr>
      <xdr:spPr>
        <a:xfrm>
          <a:off x="13500744" y="9810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65</xdr:row>
      <xdr:rowOff>11447</xdr:rowOff>
    </xdr:from>
    <xdr:ext cx="405111" cy="259045"/>
    <xdr:sp macro="" textlink="">
      <xdr:nvSpPr>
        <xdr:cNvPr id="610" name="n_1mainValue【保健センター・保健所】&#10;有形固定資産減価償却率"/>
        <xdr:cNvSpPr txBox="1"/>
      </xdr:nvSpPr>
      <xdr:spPr>
        <a:xfrm>
          <a:off x="15266044" y="1115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137177</xdr:rowOff>
    </xdr:from>
    <xdr:ext cx="405111" cy="259045"/>
    <xdr:sp macro="" textlink="">
      <xdr:nvSpPr>
        <xdr:cNvPr id="611" name="n_2mainValue【保健センター・保健所】&#10;有形固定資産減価償却率"/>
        <xdr:cNvSpPr txBox="1"/>
      </xdr:nvSpPr>
      <xdr:spPr>
        <a:xfrm>
          <a:off x="14389744"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162577</xdr:rowOff>
    </xdr:from>
    <xdr:ext cx="405111" cy="259045"/>
    <xdr:sp macro="" textlink="">
      <xdr:nvSpPr>
        <xdr:cNvPr id="612" name="n_3mainValue【保健センター・保健所】&#10;有形固定資産減価償却率"/>
        <xdr:cNvSpPr txBox="1"/>
      </xdr:nvSpPr>
      <xdr:spPr>
        <a:xfrm>
          <a:off x="1350074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50800</xdr:rowOff>
    </xdr:from>
    <xdr:to>
      <xdr:col>116</xdr:col>
      <xdr:colOff>62864</xdr:colOff>
      <xdr:row>64</xdr:row>
      <xdr:rowOff>50800</xdr:rowOff>
    </xdr:to>
    <xdr:cxnSp macro="">
      <xdr:nvCxnSpPr>
        <xdr:cNvPr id="636" name="直線コネクタ 635"/>
        <xdr:cNvCxnSpPr/>
      </xdr:nvCxnSpPr>
      <xdr:spPr>
        <a:xfrm flipV="1">
          <a:off x="22160864" y="9652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37"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38" name="直線コネクタ 637"/>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168927</xdr:rowOff>
    </xdr:from>
    <xdr:ext cx="469744" cy="259045"/>
    <xdr:sp macro="" textlink="">
      <xdr:nvSpPr>
        <xdr:cNvPr id="639" name="【保健センター・保健所】&#10;一人当たり面積最大値テキスト"/>
        <xdr:cNvSpPr txBox="1"/>
      </xdr:nvSpPr>
      <xdr:spPr>
        <a:xfrm>
          <a:off x="22199600"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50800</xdr:rowOff>
    </xdr:from>
    <xdr:to>
      <xdr:col>116</xdr:col>
      <xdr:colOff>152400</xdr:colOff>
      <xdr:row>56</xdr:row>
      <xdr:rowOff>50800</xdr:rowOff>
    </xdr:to>
    <xdr:cxnSp macro="">
      <xdr:nvCxnSpPr>
        <xdr:cNvPr id="640" name="直線コネクタ 639"/>
        <xdr:cNvCxnSpPr/>
      </xdr:nvCxnSpPr>
      <xdr:spPr>
        <a:xfrm>
          <a:off x="220726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41" name="【保健センター・保健所】&#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42" name="フローチャート: 判断 641"/>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43" name="フローチャート: 判断 642"/>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76200</xdr:rowOff>
    </xdr:from>
    <xdr:to>
      <xdr:col>107</xdr:col>
      <xdr:colOff>101600</xdr:colOff>
      <xdr:row>63</xdr:row>
      <xdr:rowOff>6350</xdr:rowOff>
    </xdr:to>
    <xdr:sp macro="" textlink="">
      <xdr:nvSpPr>
        <xdr:cNvPr id="644" name="フローチャート: 判断 643"/>
        <xdr:cNvSpPr/>
      </xdr:nvSpPr>
      <xdr:spPr>
        <a:xfrm>
          <a:off x="203835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88900</xdr:rowOff>
    </xdr:from>
    <xdr:to>
      <xdr:col>102</xdr:col>
      <xdr:colOff>165100</xdr:colOff>
      <xdr:row>63</xdr:row>
      <xdr:rowOff>19050</xdr:rowOff>
    </xdr:to>
    <xdr:sp macro="" textlink="">
      <xdr:nvSpPr>
        <xdr:cNvPr id="645" name="フローチャート: 判断 644"/>
        <xdr:cNvSpPr/>
      </xdr:nvSpPr>
      <xdr:spPr>
        <a:xfrm>
          <a:off x="19494500" y="1071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651" name="楕円 650"/>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652" name="【保健センター・保健所】&#10;一人当たり面積該当値テキスト"/>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653" name="楕円 652"/>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654" name="直線コネクタ 653"/>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38100</xdr:rowOff>
    </xdr:from>
    <xdr:to>
      <xdr:col>107</xdr:col>
      <xdr:colOff>101600</xdr:colOff>
      <xdr:row>62</xdr:row>
      <xdr:rowOff>139700</xdr:rowOff>
    </xdr:to>
    <xdr:sp macro="" textlink="">
      <xdr:nvSpPr>
        <xdr:cNvPr id="655" name="楕円 654"/>
        <xdr:cNvSpPr/>
      </xdr:nvSpPr>
      <xdr:spPr>
        <a:xfrm>
          <a:off x="20383500" y="106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88900</xdr:rowOff>
    </xdr:from>
    <xdr:to>
      <xdr:col>111</xdr:col>
      <xdr:colOff>177800</xdr:colOff>
      <xdr:row>63</xdr:row>
      <xdr:rowOff>133350</xdr:rowOff>
    </xdr:to>
    <xdr:cxnSp macro="">
      <xdr:nvCxnSpPr>
        <xdr:cNvPr id="656" name="直線コネクタ 655"/>
        <xdr:cNvCxnSpPr/>
      </xdr:nvCxnSpPr>
      <xdr:spPr>
        <a:xfrm>
          <a:off x="20434300" y="10718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657" name="楕円 656"/>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88900</xdr:rowOff>
    </xdr:from>
    <xdr:to>
      <xdr:col>107</xdr:col>
      <xdr:colOff>50800</xdr:colOff>
      <xdr:row>63</xdr:row>
      <xdr:rowOff>133350</xdr:rowOff>
    </xdr:to>
    <xdr:cxnSp macro="">
      <xdr:nvCxnSpPr>
        <xdr:cNvPr id="658" name="直線コネクタ 657"/>
        <xdr:cNvCxnSpPr/>
      </xdr:nvCxnSpPr>
      <xdr:spPr>
        <a:xfrm flipV="1">
          <a:off x="19545300" y="107188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659"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168927</xdr:rowOff>
    </xdr:from>
    <xdr:ext cx="469744" cy="259045"/>
    <xdr:sp macro="" textlink="">
      <xdr:nvSpPr>
        <xdr:cNvPr id="660" name="n_2aveValue【保健センター・保健所】&#10;一人当たり面積"/>
        <xdr:cNvSpPr txBox="1"/>
      </xdr:nvSpPr>
      <xdr:spPr>
        <a:xfrm>
          <a:off x="20199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35577</xdr:rowOff>
    </xdr:from>
    <xdr:ext cx="469744" cy="259045"/>
    <xdr:sp macro="" textlink="">
      <xdr:nvSpPr>
        <xdr:cNvPr id="661" name="n_3aveValue【保健センター・保健所】&#10;一人当たり面積"/>
        <xdr:cNvSpPr txBox="1"/>
      </xdr:nvSpPr>
      <xdr:spPr>
        <a:xfrm>
          <a:off x="19310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662"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663" name="n_2mainValue【保健センター・保健所】&#10;一人当たり面積"/>
        <xdr:cNvSpPr txBox="1"/>
      </xdr:nvSpPr>
      <xdr:spPr>
        <a:xfrm>
          <a:off x="20199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664" name="n_3mainValue【保健センター・保健所】&#10;一人当たり面積"/>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5" name="テキスト ボックス 67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76" name="直線コネクタ 67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77" name="テキスト ボックス 67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8" name="直線コネクタ 67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9" name="テキスト ボックス 67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0" name="直線コネクタ 67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1" name="テキスト ボックス 68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2" name="直線コネクタ 68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3" name="テキスト ボックス 68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4" name="直線コネクタ 68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5" name="テキスト ボックス 68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6" name="直線コネクタ 68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87" name="テキスト ボックス 68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8" name="直線コネクタ 6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9" name="テキスト ボックス 68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116477</xdr:rowOff>
    </xdr:to>
    <xdr:cxnSp macro="">
      <xdr:nvCxnSpPr>
        <xdr:cNvPr id="691" name="直線コネクタ 690"/>
        <xdr:cNvCxnSpPr/>
      </xdr:nvCxnSpPr>
      <xdr:spPr>
        <a:xfrm flipV="1">
          <a:off x="16318864" y="1343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120304</xdr:rowOff>
    </xdr:from>
    <xdr:ext cx="405111" cy="259045"/>
    <xdr:sp macro="" textlink="">
      <xdr:nvSpPr>
        <xdr:cNvPr id="692" name="【消防施設】&#10;有形固定資産減価償却率最小値テキスト"/>
        <xdr:cNvSpPr txBox="1"/>
      </xdr:nvSpPr>
      <xdr:spPr>
        <a:xfrm>
          <a:off x="16357600" y="1486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116477</xdr:rowOff>
    </xdr:from>
    <xdr:to>
      <xdr:col>86</xdr:col>
      <xdr:colOff>25400</xdr:colOff>
      <xdr:row>86</xdr:row>
      <xdr:rowOff>116477</xdr:rowOff>
    </xdr:to>
    <xdr:cxnSp macro="">
      <xdr:nvCxnSpPr>
        <xdr:cNvPr id="693" name="直線コネクタ 692"/>
        <xdr:cNvCxnSpPr/>
      </xdr:nvCxnSpPr>
      <xdr:spPr>
        <a:xfrm>
          <a:off x="16230600" y="1486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405111" cy="259045"/>
    <xdr:sp macro="" textlink="">
      <xdr:nvSpPr>
        <xdr:cNvPr id="694" name="【消防施設】&#10;有形固定資産減価償却率最大値テキスト"/>
        <xdr:cNvSpPr txBox="1"/>
      </xdr:nvSpPr>
      <xdr:spPr>
        <a:xfrm>
          <a:off x="16357600" y="1321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95" name="直線コネクタ 69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72226</xdr:rowOff>
    </xdr:from>
    <xdr:ext cx="405111" cy="259045"/>
    <xdr:sp macro="" textlink="">
      <xdr:nvSpPr>
        <xdr:cNvPr id="696" name="【消防施設】&#10;有形固定資産減価償却率平均値テキスト"/>
        <xdr:cNvSpPr txBox="1"/>
      </xdr:nvSpPr>
      <xdr:spPr>
        <a:xfrm>
          <a:off x="16357600" y="136167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49349</xdr:rowOff>
    </xdr:from>
    <xdr:to>
      <xdr:col>85</xdr:col>
      <xdr:colOff>177800</xdr:colOff>
      <xdr:row>80</xdr:row>
      <xdr:rowOff>150949</xdr:rowOff>
    </xdr:to>
    <xdr:sp macro="" textlink="">
      <xdr:nvSpPr>
        <xdr:cNvPr id="697" name="フローチャート: 判断 696"/>
        <xdr:cNvSpPr/>
      </xdr:nvSpPr>
      <xdr:spPr>
        <a:xfrm>
          <a:off x="16268700" y="137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117929</xdr:rowOff>
    </xdr:from>
    <xdr:to>
      <xdr:col>81</xdr:col>
      <xdr:colOff>101600</xdr:colOff>
      <xdr:row>81</xdr:row>
      <xdr:rowOff>48079</xdr:rowOff>
    </xdr:to>
    <xdr:sp macro="" textlink="">
      <xdr:nvSpPr>
        <xdr:cNvPr id="698" name="フローチャート: 判断 697"/>
        <xdr:cNvSpPr/>
      </xdr:nvSpPr>
      <xdr:spPr>
        <a:xfrm>
          <a:off x="15430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699" name="フローチャート: 判断 698"/>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96701</xdr:rowOff>
    </xdr:from>
    <xdr:to>
      <xdr:col>72</xdr:col>
      <xdr:colOff>38100</xdr:colOff>
      <xdr:row>84</xdr:row>
      <xdr:rowOff>26851</xdr:rowOff>
    </xdr:to>
    <xdr:sp macro="" textlink="">
      <xdr:nvSpPr>
        <xdr:cNvPr id="700" name="フローチャート: 判断 699"/>
        <xdr:cNvSpPr/>
      </xdr:nvSpPr>
      <xdr:spPr>
        <a:xfrm>
          <a:off x="13652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1" name="テキスト ボックス 7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2" name="テキスト ボックス 7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3" name="テキスト ボックス 7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4" name="テキスト ボックス 7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5" name="テキスト ボックス 7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170180</xdr:rowOff>
    </xdr:from>
    <xdr:to>
      <xdr:col>85</xdr:col>
      <xdr:colOff>177800</xdr:colOff>
      <xdr:row>83</xdr:row>
      <xdr:rowOff>100330</xdr:rowOff>
    </xdr:to>
    <xdr:sp macro="" textlink="">
      <xdr:nvSpPr>
        <xdr:cNvPr id="706" name="楕円 705"/>
        <xdr:cNvSpPr/>
      </xdr:nvSpPr>
      <xdr:spPr>
        <a:xfrm>
          <a:off x="162687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148607</xdr:rowOff>
    </xdr:from>
    <xdr:ext cx="405111" cy="259045"/>
    <xdr:sp macro="" textlink="">
      <xdr:nvSpPr>
        <xdr:cNvPr id="707" name="【消防施設】&#10;有形固定資産減価償却率該当値テキスト"/>
        <xdr:cNvSpPr txBox="1"/>
      </xdr:nvSpPr>
      <xdr:spPr>
        <a:xfrm>
          <a:off x="16357600"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67311</xdr:rowOff>
    </xdr:from>
    <xdr:to>
      <xdr:col>81</xdr:col>
      <xdr:colOff>101600</xdr:colOff>
      <xdr:row>83</xdr:row>
      <xdr:rowOff>168911</xdr:rowOff>
    </xdr:to>
    <xdr:sp macro="" textlink="">
      <xdr:nvSpPr>
        <xdr:cNvPr id="708" name="楕円 707"/>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118111</xdr:rowOff>
    </xdr:to>
    <xdr:cxnSp macro="">
      <xdr:nvCxnSpPr>
        <xdr:cNvPr id="709" name="直線コネクタ 708"/>
        <xdr:cNvCxnSpPr/>
      </xdr:nvCxnSpPr>
      <xdr:spPr>
        <a:xfrm flipV="1">
          <a:off x="15481300" y="142798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162016</xdr:rowOff>
    </xdr:from>
    <xdr:to>
      <xdr:col>76</xdr:col>
      <xdr:colOff>165100</xdr:colOff>
      <xdr:row>84</xdr:row>
      <xdr:rowOff>92166</xdr:rowOff>
    </xdr:to>
    <xdr:sp macro="" textlink="">
      <xdr:nvSpPr>
        <xdr:cNvPr id="710" name="楕円 709"/>
        <xdr:cNvSpPr/>
      </xdr:nvSpPr>
      <xdr:spPr>
        <a:xfrm>
          <a:off x="14541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118111</xdr:rowOff>
    </xdr:from>
    <xdr:to>
      <xdr:col>81</xdr:col>
      <xdr:colOff>50800</xdr:colOff>
      <xdr:row>84</xdr:row>
      <xdr:rowOff>41366</xdr:rowOff>
    </xdr:to>
    <xdr:cxnSp macro="">
      <xdr:nvCxnSpPr>
        <xdr:cNvPr id="711" name="直線コネクタ 710"/>
        <xdr:cNvCxnSpPr/>
      </xdr:nvCxnSpPr>
      <xdr:spPr>
        <a:xfrm flipV="1">
          <a:off x="14592300" y="14348461"/>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147320</xdr:rowOff>
    </xdr:from>
    <xdr:to>
      <xdr:col>72</xdr:col>
      <xdr:colOff>38100</xdr:colOff>
      <xdr:row>85</xdr:row>
      <xdr:rowOff>77470</xdr:rowOff>
    </xdr:to>
    <xdr:sp macro="" textlink="">
      <xdr:nvSpPr>
        <xdr:cNvPr id="712" name="楕円 711"/>
        <xdr:cNvSpPr/>
      </xdr:nvSpPr>
      <xdr:spPr>
        <a:xfrm>
          <a:off x="1365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41366</xdr:rowOff>
    </xdr:from>
    <xdr:to>
      <xdr:col>76</xdr:col>
      <xdr:colOff>114300</xdr:colOff>
      <xdr:row>85</xdr:row>
      <xdr:rowOff>26670</xdr:rowOff>
    </xdr:to>
    <xdr:cxnSp macro="">
      <xdr:nvCxnSpPr>
        <xdr:cNvPr id="713" name="直線コネクタ 712"/>
        <xdr:cNvCxnSpPr/>
      </xdr:nvCxnSpPr>
      <xdr:spPr>
        <a:xfrm flipV="1">
          <a:off x="13703300" y="14443166"/>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64606</xdr:rowOff>
    </xdr:from>
    <xdr:ext cx="405111" cy="259045"/>
    <xdr:sp macro="" textlink="">
      <xdr:nvSpPr>
        <xdr:cNvPr id="714" name="n_1aveValue【消防施設】&#10;有形固定資産減価償却率"/>
        <xdr:cNvSpPr txBox="1"/>
      </xdr:nvSpPr>
      <xdr:spPr>
        <a:xfrm>
          <a:off x="152660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715"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43378</xdr:rowOff>
    </xdr:from>
    <xdr:ext cx="405111" cy="259045"/>
    <xdr:sp macro="" textlink="">
      <xdr:nvSpPr>
        <xdr:cNvPr id="716" name="n_3aveValue【消防施設】&#10;有形固定資産減価償却率"/>
        <xdr:cNvSpPr txBox="1"/>
      </xdr:nvSpPr>
      <xdr:spPr>
        <a:xfrm>
          <a:off x="13500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160038</xdr:rowOff>
    </xdr:from>
    <xdr:ext cx="405111" cy="259045"/>
    <xdr:sp macro="" textlink="">
      <xdr:nvSpPr>
        <xdr:cNvPr id="717" name="n_1mainValue【消防施設】&#10;有形固定資産減価償却率"/>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83293</xdr:rowOff>
    </xdr:from>
    <xdr:ext cx="405111" cy="259045"/>
    <xdr:sp macro="" textlink="">
      <xdr:nvSpPr>
        <xdr:cNvPr id="718" name="n_2mainValue【消防施設】&#10;有形固定資産減価償却率"/>
        <xdr:cNvSpPr txBox="1"/>
      </xdr:nvSpPr>
      <xdr:spPr>
        <a:xfrm>
          <a:off x="14389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68597</xdr:rowOff>
    </xdr:from>
    <xdr:ext cx="405111" cy="259045"/>
    <xdr:sp macro="" textlink="">
      <xdr:nvSpPr>
        <xdr:cNvPr id="719" name="n_3mainValue【消防施設】&#10;有形固定資産減価償却率"/>
        <xdr:cNvSpPr txBox="1"/>
      </xdr:nvSpPr>
      <xdr:spPr>
        <a:xfrm>
          <a:off x="135007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1" name="正方形/長方形 7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2" name="正方形/長方形 7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3" name="正方形/長方形 7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4" name="正方形/長方形 7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5" name="正方形/長方形 7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6" name="正方形/長方形 7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7" name="正方形/長方形 7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8" name="テキスト ボックス 7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9" name="直線コネクタ 7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0" name="直線コネクタ 72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1" name="テキスト ボックス 73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2" name="直線コネクタ 73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3" name="テキスト ボックス 73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4" name="直線コネクタ 73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5" name="テキスト ボックス 73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6" name="直線コネクタ 73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7" name="テキスト ボックス 73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8" name="直線コネクタ 7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9" name="テキスト ボックス 7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104394</xdr:rowOff>
    </xdr:from>
    <xdr:to>
      <xdr:col>116</xdr:col>
      <xdr:colOff>62864</xdr:colOff>
      <xdr:row>85</xdr:row>
      <xdr:rowOff>12954</xdr:rowOff>
    </xdr:to>
    <xdr:cxnSp macro="">
      <xdr:nvCxnSpPr>
        <xdr:cNvPr id="741" name="直線コネクタ 740"/>
        <xdr:cNvCxnSpPr/>
      </xdr:nvCxnSpPr>
      <xdr:spPr>
        <a:xfrm flipV="1">
          <a:off x="22160864" y="136489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742" name="【消防施設】&#10;一人当たり面積最小値テキスト"/>
        <xdr:cNvSpPr txBox="1"/>
      </xdr:nvSpPr>
      <xdr:spPr>
        <a:xfrm>
          <a:off x="22199600"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743" name="直線コネクタ 742"/>
        <xdr:cNvCxnSpPr/>
      </xdr:nvCxnSpPr>
      <xdr:spPr>
        <a:xfrm>
          <a:off x="22072600" y="1458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51071</xdr:rowOff>
    </xdr:from>
    <xdr:ext cx="469744" cy="259045"/>
    <xdr:sp macro="" textlink="">
      <xdr:nvSpPr>
        <xdr:cNvPr id="744" name="【消防施設】&#10;一人当たり面積最大値テキスト"/>
        <xdr:cNvSpPr txBox="1"/>
      </xdr:nvSpPr>
      <xdr:spPr>
        <a:xfrm>
          <a:off x="22199600" y="1342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104394</xdr:rowOff>
    </xdr:from>
    <xdr:to>
      <xdr:col>116</xdr:col>
      <xdr:colOff>152400</xdr:colOff>
      <xdr:row>79</xdr:row>
      <xdr:rowOff>104394</xdr:rowOff>
    </xdr:to>
    <xdr:cxnSp macro="">
      <xdr:nvCxnSpPr>
        <xdr:cNvPr id="745" name="直線コネクタ 744"/>
        <xdr:cNvCxnSpPr/>
      </xdr:nvCxnSpPr>
      <xdr:spPr>
        <a:xfrm>
          <a:off x="22072600" y="1364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86885</xdr:rowOff>
    </xdr:from>
    <xdr:ext cx="469744" cy="259045"/>
    <xdr:sp macro="" textlink="">
      <xdr:nvSpPr>
        <xdr:cNvPr id="746" name="【消防施設】&#10;一人当たり面積平均値テキスト"/>
        <xdr:cNvSpPr txBox="1"/>
      </xdr:nvSpPr>
      <xdr:spPr>
        <a:xfrm>
          <a:off x="22199600" y="1431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108458</xdr:rowOff>
    </xdr:from>
    <xdr:to>
      <xdr:col>116</xdr:col>
      <xdr:colOff>114300</xdr:colOff>
      <xdr:row>84</xdr:row>
      <xdr:rowOff>38608</xdr:rowOff>
    </xdr:to>
    <xdr:sp macro="" textlink="">
      <xdr:nvSpPr>
        <xdr:cNvPr id="747" name="フローチャート: 判断 746"/>
        <xdr:cNvSpPr/>
      </xdr:nvSpPr>
      <xdr:spPr>
        <a:xfrm>
          <a:off x="22110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122174</xdr:rowOff>
    </xdr:from>
    <xdr:to>
      <xdr:col>112</xdr:col>
      <xdr:colOff>38100</xdr:colOff>
      <xdr:row>84</xdr:row>
      <xdr:rowOff>52324</xdr:rowOff>
    </xdr:to>
    <xdr:sp macro="" textlink="">
      <xdr:nvSpPr>
        <xdr:cNvPr id="748" name="フローチャート: 判断 747"/>
        <xdr:cNvSpPr/>
      </xdr:nvSpPr>
      <xdr:spPr>
        <a:xfrm>
          <a:off x="21272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749" name="フローチャート: 判断 748"/>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50" name="フローチャート: 判断 749"/>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1" name="テキスト ボックス 7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2" name="テキスト ボックス 7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3" name="テキスト ボックス 7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4" name="テキスト ボックス 7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5" name="テキスト ボックス 7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56" name="楕円 755"/>
        <xdr:cNvSpPr/>
      </xdr:nvSpPr>
      <xdr:spPr>
        <a:xfrm>
          <a:off x="22110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94759</xdr:rowOff>
    </xdr:from>
    <xdr:ext cx="469744" cy="259045"/>
    <xdr:sp macro="" textlink="">
      <xdr:nvSpPr>
        <xdr:cNvPr id="757" name="【消防施設】&#10;一人当たり面積該当値テキスト"/>
        <xdr:cNvSpPr txBox="1"/>
      </xdr:nvSpPr>
      <xdr:spPr>
        <a:xfrm>
          <a:off x="22199600"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108458</xdr:rowOff>
    </xdr:from>
    <xdr:to>
      <xdr:col>112</xdr:col>
      <xdr:colOff>38100</xdr:colOff>
      <xdr:row>84</xdr:row>
      <xdr:rowOff>38608</xdr:rowOff>
    </xdr:to>
    <xdr:sp macro="" textlink="">
      <xdr:nvSpPr>
        <xdr:cNvPr id="758" name="楕円 757"/>
        <xdr:cNvSpPr/>
      </xdr:nvSpPr>
      <xdr:spPr>
        <a:xfrm>
          <a:off x="21272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122682</xdr:rowOff>
    </xdr:from>
    <xdr:to>
      <xdr:col>116</xdr:col>
      <xdr:colOff>63500</xdr:colOff>
      <xdr:row>83</xdr:row>
      <xdr:rowOff>159258</xdr:rowOff>
    </xdr:to>
    <xdr:cxnSp macro="">
      <xdr:nvCxnSpPr>
        <xdr:cNvPr id="759" name="直線コネクタ 758"/>
        <xdr:cNvCxnSpPr/>
      </xdr:nvCxnSpPr>
      <xdr:spPr>
        <a:xfrm flipV="1">
          <a:off x="21323300" y="1435303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17018</xdr:rowOff>
    </xdr:from>
    <xdr:to>
      <xdr:col>107</xdr:col>
      <xdr:colOff>101600</xdr:colOff>
      <xdr:row>83</xdr:row>
      <xdr:rowOff>118618</xdr:rowOff>
    </xdr:to>
    <xdr:sp macro="" textlink="">
      <xdr:nvSpPr>
        <xdr:cNvPr id="760" name="楕円 759"/>
        <xdr:cNvSpPr/>
      </xdr:nvSpPr>
      <xdr:spPr>
        <a:xfrm>
          <a:off x="20383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67818</xdr:rowOff>
    </xdr:from>
    <xdr:to>
      <xdr:col>111</xdr:col>
      <xdr:colOff>177800</xdr:colOff>
      <xdr:row>83</xdr:row>
      <xdr:rowOff>159258</xdr:rowOff>
    </xdr:to>
    <xdr:cxnSp macro="">
      <xdr:nvCxnSpPr>
        <xdr:cNvPr id="761" name="直線コネクタ 760"/>
        <xdr:cNvCxnSpPr/>
      </xdr:nvCxnSpPr>
      <xdr:spPr>
        <a:xfrm>
          <a:off x="20434300" y="142981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76454</xdr:rowOff>
    </xdr:from>
    <xdr:to>
      <xdr:col>102</xdr:col>
      <xdr:colOff>165100</xdr:colOff>
      <xdr:row>84</xdr:row>
      <xdr:rowOff>6604</xdr:rowOff>
    </xdr:to>
    <xdr:sp macro="" textlink="">
      <xdr:nvSpPr>
        <xdr:cNvPr id="762" name="楕円 761"/>
        <xdr:cNvSpPr/>
      </xdr:nvSpPr>
      <xdr:spPr>
        <a:xfrm>
          <a:off x="19494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67818</xdr:rowOff>
    </xdr:from>
    <xdr:to>
      <xdr:col>107</xdr:col>
      <xdr:colOff>50800</xdr:colOff>
      <xdr:row>83</xdr:row>
      <xdr:rowOff>127254</xdr:rowOff>
    </xdr:to>
    <xdr:cxnSp macro="">
      <xdr:nvCxnSpPr>
        <xdr:cNvPr id="763" name="直線コネクタ 762"/>
        <xdr:cNvCxnSpPr/>
      </xdr:nvCxnSpPr>
      <xdr:spPr>
        <a:xfrm flipV="1">
          <a:off x="19545300" y="142981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43451</xdr:rowOff>
    </xdr:from>
    <xdr:ext cx="469744" cy="259045"/>
    <xdr:sp macro="" textlink="">
      <xdr:nvSpPr>
        <xdr:cNvPr id="764" name="n_1aveValue【消防施設】&#10;一人当たり面積"/>
        <xdr:cNvSpPr txBox="1"/>
      </xdr:nvSpPr>
      <xdr:spPr>
        <a:xfrm>
          <a:off x="210757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765" name="n_2ave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66" name="n_3aveValue【消防施設】&#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55135</xdr:rowOff>
    </xdr:from>
    <xdr:ext cx="469744" cy="259045"/>
    <xdr:sp macro="" textlink="">
      <xdr:nvSpPr>
        <xdr:cNvPr id="767" name="n_1main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135145</xdr:rowOff>
    </xdr:from>
    <xdr:ext cx="469744" cy="259045"/>
    <xdr:sp macro="" textlink="">
      <xdr:nvSpPr>
        <xdr:cNvPr id="768" name="n_2mainValue【消防施設】&#10;一人当たり面積"/>
        <xdr:cNvSpPr txBox="1"/>
      </xdr:nvSpPr>
      <xdr:spPr>
        <a:xfrm>
          <a:off x="20199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23131</xdr:rowOff>
    </xdr:from>
    <xdr:ext cx="469744" cy="259045"/>
    <xdr:sp macro="" textlink="">
      <xdr:nvSpPr>
        <xdr:cNvPr id="769" name="n_3mainValue【消防施設】&#10;一人当たり面積"/>
        <xdr:cNvSpPr txBox="1"/>
      </xdr:nvSpPr>
      <xdr:spPr>
        <a:xfrm>
          <a:off x="19310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0" name="正方形/長方形 7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1" name="正方形/長方形 7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2" name="正方形/長方形 7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3" name="正方形/長方形 7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4" name="正方形/長方形 7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5" name="正方形/長方形 7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6" name="正方形/長方形 7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7" name="正方形/長方形 7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8" name="テキスト ボックス 7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9" name="直線コネクタ 7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80" name="直線コネクタ 77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81" name="テキスト ボックス 78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2" name="直線コネクタ 78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3" name="テキスト ボックス 78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4" name="直線コネクタ 78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5" name="テキスト ボックス 78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6" name="直線コネクタ 78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7" name="テキスト ボックス 78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8" name="直線コネクタ 78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89" name="テキスト ボックス 78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107</xdr:row>
      <xdr:rowOff>146686</xdr:rowOff>
    </xdr:to>
    <xdr:cxnSp macro="">
      <xdr:nvCxnSpPr>
        <xdr:cNvPr id="793" name="直線コネクタ 792"/>
        <xdr:cNvCxnSpPr/>
      </xdr:nvCxnSpPr>
      <xdr:spPr>
        <a:xfrm flipV="1">
          <a:off x="16318864" y="17278350"/>
          <a:ext cx="0" cy="121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150513</xdr:rowOff>
    </xdr:from>
    <xdr:ext cx="340478" cy="259045"/>
    <xdr:sp macro="" textlink="">
      <xdr:nvSpPr>
        <xdr:cNvPr id="794" name="【庁舎】&#10;有形固定資産減価償却率最小値テキスト"/>
        <xdr:cNvSpPr txBox="1"/>
      </xdr:nvSpPr>
      <xdr:spPr>
        <a:xfrm>
          <a:off x="16357600" y="1849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146686</xdr:rowOff>
    </xdr:from>
    <xdr:to>
      <xdr:col>86</xdr:col>
      <xdr:colOff>25400</xdr:colOff>
      <xdr:row>107</xdr:row>
      <xdr:rowOff>146686</xdr:rowOff>
    </xdr:to>
    <xdr:cxnSp macro="">
      <xdr:nvCxnSpPr>
        <xdr:cNvPr id="795" name="直線コネクタ 794"/>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96" name="【庁舎】&#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97" name="直線コネクタ 79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133366</xdr:rowOff>
    </xdr:from>
    <xdr:ext cx="405111" cy="259045"/>
    <xdr:sp macro="" textlink="">
      <xdr:nvSpPr>
        <xdr:cNvPr id="798" name="【庁舎】&#10;有形固定資産減価償却率平均値テキスト"/>
        <xdr:cNvSpPr txBox="1"/>
      </xdr:nvSpPr>
      <xdr:spPr>
        <a:xfrm>
          <a:off x="16357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799" name="フローチャート: 判断 798"/>
        <xdr:cNvSpPr/>
      </xdr:nvSpPr>
      <xdr:spPr>
        <a:xfrm>
          <a:off x="16268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800" name="フローチャート: 判断 799"/>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71120</xdr:rowOff>
    </xdr:from>
    <xdr:to>
      <xdr:col>76</xdr:col>
      <xdr:colOff>165100</xdr:colOff>
      <xdr:row>103</xdr:row>
      <xdr:rowOff>1270</xdr:rowOff>
    </xdr:to>
    <xdr:sp macro="" textlink="">
      <xdr:nvSpPr>
        <xdr:cNvPr id="801" name="フローチャート: 判断 800"/>
        <xdr:cNvSpPr/>
      </xdr:nvSpPr>
      <xdr:spPr>
        <a:xfrm>
          <a:off x="14541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120650</xdr:rowOff>
    </xdr:from>
    <xdr:to>
      <xdr:col>72</xdr:col>
      <xdr:colOff>38100</xdr:colOff>
      <xdr:row>103</xdr:row>
      <xdr:rowOff>50800</xdr:rowOff>
    </xdr:to>
    <xdr:sp macro="" textlink="">
      <xdr:nvSpPr>
        <xdr:cNvPr id="802" name="フローチャート: 判断 801"/>
        <xdr:cNvSpPr/>
      </xdr:nvSpPr>
      <xdr:spPr>
        <a:xfrm>
          <a:off x="13652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808" name="楕円 807"/>
        <xdr:cNvSpPr/>
      </xdr:nvSpPr>
      <xdr:spPr>
        <a:xfrm>
          <a:off x="162687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65422</xdr:rowOff>
    </xdr:from>
    <xdr:ext cx="405111" cy="259045"/>
    <xdr:sp macro="" textlink="">
      <xdr:nvSpPr>
        <xdr:cNvPr id="809" name="【庁舎】&#10;有形固定資産減価償却率該当値テキスト"/>
        <xdr:cNvSpPr txBox="1"/>
      </xdr:nvSpPr>
      <xdr:spPr>
        <a:xfrm>
          <a:off x="16357600"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78739</xdr:rowOff>
    </xdr:from>
    <xdr:to>
      <xdr:col>81</xdr:col>
      <xdr:colOff>101600</xdr:colOff>
      <xdr:row>104</xdr:row>
      <xdr:rowOff>8889</xdr:rowOff>
    </xdr:to>
    <xdr:sp macro="" textlink="">
      <xdr:nvSpPr>
        <xdr:cNvPr id="810" name="楕円 809"/>
        <xdr:cNvSpPr/>
      </xdr:nvSpPr>
      <xdr:spPr>
        <a:xfrm>
          <a:off x="15430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93345</xdr:rowOff>
    </xdr:from>
    <xdr:to>
      <xdr:col>85</xdr:col>
      <xdr:colOff>127000</xdr:colOff>
      <xdr:row>103</xdr:row>
      <xdr:rowOff>129539</xdr:rowOff>
    </xdr:to>
    <xdr:cxnSp macro="">
      <xdr:nvCxnSpPr>
        <xdr:cNvPr id="811" name="直線コネクタ 810"/>
        <xdr:cNvCxnSpPr/>
      </xdr:nvCxnSpPr>
      <xdr:spPr>
        <a:xfrm flipV="1">
          <a:off x="15481300" y="177526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23495</xdr:rowOff>
    </xdr:from>
    <xdr:to>
      <xdr:col>76</xdr:col>
      <xdr:colOff>165100</xdr:colOff>
      <xdr:row>102</xdr:row>
      <xdr:rowOff>125095</xdr:rowOff>
    </xdr:to>
    <xdr:sp macro="" textlink="">
      <xdr:nvSpPr>
        <xdr:cNvPr id="812" name="楕円 811"/>
        <xdr:cNvSpPr/>
      </xdr:nvSpPr>
      <xdr:spPr>
        <a:xfrm>
          <a:off x="14541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74295</xdr:rowOff>
    </xdr:from>
    <xdr:to>
      <xdr:col>81</xdr:col>
      <xdr:colOff>50800</xdr:colOff>
      <xdr:row>103</xdr:row>
      <xdr:rowOff>129539</xdr:rowOff>
    </xdr:to>
    <xdr:cxnSp macro="">
      <xdr:nvCxnSpPr>
        <xdr:cNvPr id="813" name="直線コネクタ 812"/>
        <xdr:cNvCxnSpPr/>
      </xdr:nvCxnSpPr>
      <xdr:spPr>
        <a:xfrm>
          <a:off x="14592300" y="17562195"/>
          <a:ext cx="889000" cy="2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814" name="楕円 813"/>
        <xdr:cNvSpPr/>
      </xdr:nvSpPr>
      <xdr:spPr>
        <a:xfrm>
          <a:off x="13652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74295</xdr:rowOff>
    </xdr:from>
    <xdr:to>
      <xdr:col>76</xdr:col>
      <xdr:colOff>114300</xdr:colOff>
      <xdr:row>103</xdr:row>
      <xdr:rowOff>49530</xdr:rowOff>
    </xdr:to>
    <xdr:cxnSp macro="">
      <xdr:nvCxnSpPr>
        <xdr:cNvPr id="815" name="直線コネクタ 814"/>
        <xdr:cNvCxnSpPr/>
      </xdr:nvCxnSpPr>
      <xdr:spPr>
        <a:xfrm flipV="1">
          <a:off x="13703300" y="17562195"/>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4463</xdr:rowOff>
    </xdr:from>
    <xdr:ext cx="405111" cy="259045"/>
    <xdr:sp macro="" textlink="">
      <xdr:nvSpPr>
        <xdr:cNvPr id="816" name="n_1aveValue【庁舎】&#10;有形固定資産減価償却率"/>
        <xdr:cNvSpPr txBox="1"/>
      </xdr:nvSpPr>
      <xdr:spPr>
        <a:xfrm>
          <a:off x="152660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163847</xdr:rowOff>
    </xdr:from>
    <xdr:ext cx="405111" cy="259045"/>
    <xdr:sp macro="" textlink="">
      <xdr:nvSpPr>
        <xdr:cNvPr id="817" name="n_2aveValue【庁舎】&#10;有形固定資産減価償却率"/>
        <xdr:cNvSpPr txBox="1"/>
      </xdr:nvSpPr>
      <xdr:spPr>
        <a:xfrm>
          <a:off x="14389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67327</xdr:rowOff>
    </xdr:from>
    <xdr:ext cx="405111" cy="259045"/>
    <xdr:sp macro="" textlink="">
      <xdr:nvSpPr>
        <xdr:cNvPr id="818" name="n_3aveValue【庁舎】&#10;有形固定資産減価償却率"/>
        <xdr:cNvSpPr txBox="1"/>
      </xdr:nvSpPr>
      <xdr:spPr>
        <a:xfrm>
          <a:off x="13500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xdr:rowOff>
    </xdr:from>
    <xdr:ext cx="405111" cy="259045"/>
    <xdr:sp macro="" textlink="">
      <xdr:nvSpPr>
        <xdr:cNvPr id="819" name="n_1mainValue【庁舎】&#10;有形固定資産減価償却率"/>
        <xdr:cNvSpPr txBox="1"/>
      </xdr:nvSpPr>
      <xdr:spPr>
        <a:xfrm>
          <a:off x="152660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141622</xdr:rowOff>
    </xdr:from>
    <xdr:ext cx="405111" cy="259045"/>
    <xdr:sp macro="" textlink="">
      <xdr:nvSpPr>
        <xdr:cNvPr id="820" name="n_2mainValue【庁舎】&#10;有形固定資産減価償却率"/>
        <xdr:cNvSpPr txBox="1"/>
      </xdr:nvSpPr>
      <xdr:spPr>
        <a:xfrm>
          <a:off x="143897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821" name="n_3mainValue【庁舎】&#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2" name="テキスト ボックス 8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3" name="直線コネクタ 8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4" name="テキスト ボックス 8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5" name="直線コネクタ 8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6" name="テキスト ボックス 8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37" name="直線コネクタ 83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38" name="テキスト ボックス 83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9" name="直線コネクタ 8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0" name="テキスト ボックス 8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127636</xdr:rowOff>
    </xdr:to>
    <xdr:cxnSp macro="">
      <xdr:nvCxnSpPr>
        <xdr:cNvPr id="842" name="直線コネクタ 841"/>
        <xdr:cNvCxnSpPr/>
      </xdr:nvCxnSpPr>
      <xdr:spPr>
        <a:xfrm flipV="1">
          <a:off x="22160864" y="17164050"/>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131463</xdr:rowOff>
    </xdr:from>
    <xdr:ext cx="469744" cy="259045"/>
    <xdr:sp macro="" textlink="">
      <xdr:nvSpPr>
        <xdr:cNvPr id="843" name="【庁舎】&#10;一人当たり面積最小値テキスト"/>
        <xdr:cNvSpPr txBox="1"/>
      </xdr:nvSpPr>
      <xdr:spPr>
        <a:xfrm>
          <a:off x="22199600"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127636</xdr:rowOff>
    </xdr:from>
    <xdr:to>
      <xdr:col>116</xdr:col>
      <xdr:colOff>152400</xdr:colOff>
      <xdr:row>107</xdr:row>
      <xdr:rowOff>127636</xdr:rowOff>
    </xdr:to>
    <xdr:cxnSp macro="">
      <xdr:nvCxnSpPr>
        <xdr:cNvPr id="844" name="直線コネクタ 843"/>
        <xdr:cNvCxnSpPr/>
      </xdr:nvCxnSpPr>
      <xdr:spPr>
        <a:xfrm>
          <a:off x="22072600" y="1847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45"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46" name="直線コネクタ 845"/>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122572</xdr:rowOff>
    </xdr:from>
    <xdr:ext cx="469744" cy="259045"/>
    <xdr:sp macro="" textlink="">
      <xdr:nvSpPr>
        <xdr:cNvPr id="847" name="【庁舎】&#10;一人当たり面積平均値テキスト"/>
        <xdr:cNvSpPr txBox="1"/>
      </xdr:nvSpPr>
      <xdr:spPr>
        <a:xfrm>
          <a:off x="22199600" y="17781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99695</xdr:rowOff>
    </xdr:from>
    <xdr:to>
      <xdr:col>116</xdr:col>
      <xdr:colOff>114300</xdr:colOff>
      <xdr:row>105</xdr:row>
      <xdr:rowOff>29845</xdr:rowOff>
    </xdr:to>
    <xdr:sp macro="" textlink="">
      <xdr:nvSpPr>
        <xdr:cNvPr id="848" name="フローチャート: 判断 847"/>
        <xdr:cNvSpPr/>
      </xdr:nvSpPr>
      <xdr:spPr>
        <a:xfrm>
          <a:off x="22110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849" name="フローチャート: 判断 848"/>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168275</xdr:rowOff>
    </xdr:from>
    <xdr:to>
      <xdr:col>107</xdr:col>
      <xdr:colOff>101600</xdr:colOff>
      <xdr:row>105</xdr:row>
      <xdr:rowOff>98425</xdr:rowOff>
    </xdr:to>
    <xdr:sp macro="" textlink="">
      <xdr:nvSpPr>
        <xdr:cNvPr id="850" name="フローチャート: 判断 849"/>
        <xdr:cNvSpPr/>
      </xdr:nvSpPr>
      <xdr:spPr>
        <a:xfrm>
          <a:off x="2038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51" name="フローチャート: 判断 850"/>
        <xdr:cNvSpPr/>
      </xdr:nvSpPr>
      <xdr:spPr>
        <a:xfrm>
          <a:off x="19494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2" name="テキスト ボックス 8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3" name="テキスト ボックス 8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4" name="テキスト ボックス 8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5" name="テキスト ボックス 8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6" name="テキスト ボックス 8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133986</xdr:rowOff>
    </xdr:from>
    <xdr:to>
      <xdr:col>116</xdr:col>
      <xdr:colOff>114300</xdr:colOff>
      <xdr:row>105</xdr:row>
      <xdr:rowOff>64136</xdr:rowOff>
    </xdr:to>
    <xdr:sp macro="" textlink="">
      <xdr:nvSpPr>
        <xdr:cNvPr id="857" name="楕円 856"/>
        <xdr:cNvSpPr/>
      </xdr:nvSpPr>
      <xdr:spPr>
        <a:xfrm>
          <a:off x="221107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112413</xdr:rowOff>
    </xdr:from>
    <xdr:ext cx="469744" cy="259045"/>
    <xdr:sp macro="" textlink="">
      <xdr:nvSpPr>
        <xdr:cNvPr id="858" name="【庁舎】&#10;一人当たり面積該当値テキスト"/>
        <xdr:cNvSpPr txBox="1"/>
      </xdr:nvSpPr>
      <xdr:spPr>
        <a:xfrm>
          <a:off x="22199600" y="1794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133986</xdr:rowOff>
    </xdr:from>
    <xdr:to>
      <xdr:col>112</xdr:col>
      <xdr:colOff>38100</xdr:colOff>
      <xdr:row>105</xdr:row>
      <xdr:rowOff>64136</xdr:rowOff>
    </xdr:to>
    <xdr:sp macro="" textlink="">
      <xdr:nvSpPr>
        <xdr:cNvPr id="859" name="楕円 858"/>
        <xdr:cNvSpPr/>
      </xdr:nvSpPr>
      <xdr:spPr>
        <a:xfrm>
          <a:off x="21272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13336</xdr:rowOff>
    </xdr:from>
    <xdr:to>
      <xdr:col>116</xdr:col>
      <xdr:colOff>63500</xdr:colOff>
      <xdr:row>105</xdr:row>
      <xdr:rowOff>13336</xdr:rowOff>
    </xdr:to>
    <xdr:cxnSp macro="">
      <xdr:nvCxnSpPr>
        <xdr:cNvPr id="860" name="直線コネクタ 859"/>
        <xdr:cNvCxnSpPr/>
      </xdr:nvCxnSpPr>
      <xdr:spPr>
        <a:xfrm>
          <a:off x="21323300" y="18015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145414</xdr:rowOff>
    </xdr:from>
    <xdr:to>
      <xdr:col>107</xdr:col>
      <xdr:colOff>101600</xdr:colOff>
      <xdr:row>104</xdr:row>
      <xdr:rowOff>75564</xdr:rowOff>
    </xdr:to>
    <xdr:sp macro="" textlink="">
      <xdr:nvSpPr>
        <xdr:cNvPr id="861" name="楕円 860"/>
        <xdr:cNvSpPr/>
      </xdr:nvSpPr>
      <xdr:spPr>
        <a:xfrm>
          <a:off x="20383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24764</xdr:rowOff>
    </xdr:from>
    <xdr:to>
      <xdr:col>111</xdr:col>
      <xdr:colOff>177800</xdr:colOff>
      <xdr:row>105</xdr:row>
      <xdr:rowOff>13336</xdr:rowOff>
    </xdr:to>
    <xdr:cxnSp macro="">
      <xdr:nvCxnSpPr>
        <xdr:cNvPr id="862" name="直線コネクタ 861"/>
        <xdr:cNvCxnSpPr/>
      </xdr:nvCxnSpPr>
      <xdr:spPr>
        <a:xfrm>
          <a:off x="20434300" y="17855564"/>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42545</xdr:rowOff>
    </xdr:from>
    <xdr:to>
      <xdr:col>102</xdr:col>
      <xdr:colOff>165100</xdr:colOff>
      <xdr:row>104</xdr:row>
      <xdr:rowOff>144145</xdr:rowOff>
    </xdr:to>
    <xdr:sp macro="" textlink="">
      <xdr:nvSpPr>
        <xdr:cNvPr id="863" name="楕円 862"/>
        <xdr:cNvSpPr/>
      </xdr:nvSpPr>
      <xdr:spPr>
        <a:xfrm>
          <a:off x="19494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24764</xdr:rowOff>
    </xdr:from>
    <xdr:to>
      <xdr:col>107</xdr:col>
      <xdr:colOff>50800</xdr:colOff>
      <xdr:row>104</xdr:row>
      <xdr:rowOff>93345</xdr:rowOff>
    </xdr:to>
    <xdr:cxnSp macro="">
      <xdr:nvCxnSpPr>
        <xdr:cNvPr id="864" name="直線コネクタ 863"/>
        <xdr:cNvCxnSpPr/>
      </xdr:nvCxnSpPr>
      <xdr:spPr>
        <a:xfrm flipV="1">
          <a:off x="19545300" y="1785556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63516</xdr:rowOff>
    </xdr:from>
    <xdr:ext cx="469744" cy="259045"/>
    <xdr:sp macro="" textlink="">
      <xdr:nvSpPr>
        <xdr:cNvPr id="865"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89552</xdr:rowOff>
    </xdr:from>
    <xdr:ext cx="469744" cy="259045"/>
    <xdr:sp macro="" textlink="">
      <xdr:nvSpPr>
        <xdr:cNvPr id="866" name="n_2aveValue【庁舎】&#10;一人当たり面積"/>
        <xdr:cNvSpPr txBox="1"/>
      </xdr:nvSpPr>
      <xdr:spPr>
        <a:xfrm>
          <a:off x="20199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67" name="n_3aveValue【庁舎】&#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55263</xdr:rowOff>
    </xdr:from>
    <xdr:ext cx="469744" cy="259045"/>
    <xdr:sp macro="" textlink="">
      <xdr:nvSpPr>
        <xdr:cNvPr id="868" name="n_1mainValue【庁舎】&#10;一人当たり面積"/>
        <xdr:cNvSpPr txBox="1"/>
      </xdr:nvSpPr>
      <xdr:spPr>
        <a:xfrm>
          <a:off x="21075727" y="1805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92091</xdr:rowOff>
    </xdr:from>
    <xdr:ext cx="469744" cy="259045"/>
    <xdr:sp macro="" textlink="">
      <xdr:nvSpPr>
        <xdr:cNvPr id="869" name="n_2mainValue【庁舎】&#10;一人当たり面積"/>
        <xdr:cNvSpPr txBox="1"/>
      </xdr:nvSpPr>
      <xdr:spPr>
        <a:xfrm>
          <a:off x="20199427" y="1757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160672</xdr:rowOff>
    </xdr:from>
    <xdr:ext cx="469744" cy="259045"/>
    <xdr:sp macro="" textlink="">
      <xdr:nvSpPr>
        <xdr:cNvPr id="870" name="n_3mainValue【庁舎】&#10;一人当たり面積"/>
        <xdr:cNvSpPr txBox="1"/>
      </xdr:nvSpPr>
      <xdr:spPr>
        <a:xfrm>
          <a:off x="19310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1" name="正方形/長方形 8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2" name="正方形/長方形 8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3" name="テキスト ボックス 8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有形固定資産減価償却率は、図書館、庁舎について類似団体平均を上回っている。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図書館については、施設は５つあるが、中央図書館、中田図書館、伏木図書館、福岡中央図書館の４つは複合化されているため昭和</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年建設の戸出図書館のみが対象施設となり、減価償却率が</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を超えていることから</a:t>
          </a:r>
          <a:r>
            <a:rPr lang="ja-JP" altLang="ja-JP" sz="1100">
              <a:solidFill>
                <a:schemeClr val="dk1"/>
              </a:solidFill>
              <a:effectLst/>
              <a:latin typeface="+mn-lt"/>
              <a:ea typeface="+mn-ea"/>
              <a:cs typeface="+mn-cs"/>
            </a:rPr>
            <a:t>平均を上回ってい</a:t>
          </a:r>
          <a:r>
            <a:rPr lang="ja-JP" altLang="en-US" sz="1100">
              <a:solidFill>
                <a:schemeClr val="dk1"/>
              </a:solidFill>
              <a:effectLst/>
              <a:latin typeface="+mn-lt"/>
              <a:ea typeface="+mn-ea"/>
              <a:cs typeface="+mn-cs"/>
            </a:rPr>
            <a:t>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mn-ea"/>
              <a:ea typeface="+mn-ea"/>
              <a:cs typeface="+mn-cs"/>
            </a:rPr>
            <a:t> なお、児童館については、</a:t>
          </a:r>
          <a:r>
            <a:rPr kumimoji="1" lang="en-US" altLang="ja-JP" sz="1100">
              <a:solidFill>
                <a:schemeClr val="dk1"/>
              </a:solidFill>
              <a:effectLst/>
              <a:latin typeface="+mn-ea"/>
              <a:ea typeface="+mn-ea"/>
              <a:cs typeface="+mn-cs"/>
            </a:rPr>
            <a:t>H29</a:t>
          </a:r>
          <a:r>
            <a:rPr kumimoji="1" lang="ja-JP" altLang="en-US" sz="1100">
              <a:solidFill>
                <a:schemeClr val="dk1"/>
              </a:solidFill>
              <a:effectLst/>
              <a:latin typeface="+mn-ea"/>
              <a:ea typeface="+mn-ea"/>
              <a:cs typeface="+mn-cs"/>
            </a:rPr>
            <a:t>年度に西部児童センターの</a:t>
          </a:r>
          <a:r>
            <a:rPr kumimoji="1" lang="ja-JP" altLang="ja-JP" sz="1100">
              <a:solidFill>
                <a:schemeClr val="dk1"/>
              </a:solidFill>
              <a:effectLst/>
              <a:latin typeface="+mn-lt"/>
              <a:ea typeface="+mn-ea"/>
              <a:cs typeface="+mn-cs"/>
            </a:rPr>
            <a:t>施設</a:t>
          </a:r>
          <a:r>
            <a:rPr kumimoji="1" lang="ja-JP" altLang="en-US" sz="1100">
              <a:solidFill>
                <a:schemeClr val="dk1"/>
              </a:solidFill>
              <a:effectLst/>
              <a:latin typeface="+mn-lt"/>
              <a:ea typeface="+mn-ea"/>
              <a:cs typeface="+mn-cs"/>
            </a:rPr>
            <a:t>改修</a:t>
          </a:r>
          <a:r>
            <a:rPr kumimoji="1" lang="ja-JP" altLang="en-US" sz="1100">
              <a:solidFill>
                <a:schemeClr val="dk1"/>
              </a:solidFill>
              <a:effectLst/>
              <a:latin typeface="+mn-ea"/>
              <a:ea typeface="+mn-ea"/>
              <a:cs typeface="+mn-cs"/>
            </a:rPr>
            <a:t>を実施したことにより、減価償却率が減少し、類似団体平均を下回った。</a:t>
          </a:r>
          <a:endParaRPr lang="en-US" altLang="ja-JP" sz="1000">
            <a:solidFill>
              <a:schemeClr val="dk1"/>
            </a:solidFill>
            <a:effectLst/>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171,984
168,534
209.57
68,634,419
66,671,485
1,758,506
38,575,853
111,146,762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近年は横ばい傾向にあるが、類似団体の平均を下回っている状況にある。</a:t>
          </a:r>
          <a:endParaRPr lang="ja-JP" altLang="ja-JP" sz="1400">
            <a:effectLst/>
          </a:endParaRPr>
        </a:p>
        <a:p>
          <a:r>
            <a:rPr kumimoji="1" lang="ja-JP" altLang="ja-JP" sz="1100">
              <a:solidFill>
                <a:schemeClr val="dk1"/>
              </a:solidFill>
              <a:effectLst/>
              <a:latin typeface="+mn-lt"/>
              <a:ea typeface="+mn-ea"/>
              <a:cs typeface="+mn-cs"/>
            </a:rPr>
            <a:t>　今後も「財政健全化緊急プログラム」に基づき、事務事業の見直しや適正な人員配置による職員数の削減により歳出の抑制を図るとともに、市税の収納率向上に取り組むことにより歳入確保に努める。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2582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59872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mn-lt"/>
              <a:ea typeface="+mn-ea"/>
              <a:cs typeface="+mn-cs"/>
            </a:rPr>
            <a:t>　類似団体平均値に近い比率となっているが、これは暖冬による除雪費用の減や地方債の借換え等による公債費の減による要因が大きく一時的なものと考えられる</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少子高齢化による扶助費の増加など今後も経常経費の増加は避けられないことから、持続可能な財政運営に向けて、</a:t>
          </a:r>
          <a:r>
            <a:rPr lang="ja-JP" altLang="ja-JP" sz="1050">
              <a:solidFill>
                <a:schemeClr val="dk1"/>
              </a:solidFill>
              <a:effectLst/>
              <a:latin typeface="+mn-lt"/>
              <a:ea typeface="+mn-ea"/>
              <a:cs typeface="+mn-cs"/>
            </a:rPr>
            <a:t>①投資的経費の抑制、②公債費の平準化、③公共</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的</a:t>
          </a:r>
          <a:r>
            <a:rPr lang="en-US" altLang="ja-JP" sz="1050">
              <a:solidFill>
                <a:schemeClr val="dk1"/>
              </a:solidFill>
              <a:effectLst/>
              <a:latin typeface="+mn-lt"/>
              <a:ea typeface="+mn-ea"/>
              <a:cs typeface="+mn-cs"/>
            </a:rPr>
            <a:t>)</a:t>
          </a:r>
          <a:r>
            <a:rPr lang="ja-JP" altLang="ja-JP" sz="1050">
              <a:solidFill>
                <a:schemeClr val="dk1"/>
              </a:solidFill>
              <a:effectLst/>
              <a:latin typeface="+mn-lt"/>
              <a:ea typeface="+mn-ea"/>
              <a:cs typeface="+mn-cs"/>
            </a:rPr>
            <a:t>施設管理コストの縮減、④事務事業の見直し、⑤総人件費の圧縮、⑥歳入の確保を柱とした「高岡市財政健全化緊急プログラム」に取り組み、財政構造の体質改善を目指していく。</a:t>
          </a:r>
          <a:endParaRPr lang="ja-JP" altLang="ja-JP" sz="12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68</xdr:row>
      <xdr:rowOff>21167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5201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67</xdr:row>
      <xdr:rowOff>7620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988040"/>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57167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1029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67</xdr:row>
      <xdr:rowOff>7620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76517"/>
          <a:ext cx="8890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124883</xdr:rowOff>
    </xdr:from>
    <xdr:to>
      <xdr:col>15</xdr:col>
      <xdr:colOff>82550</xdr:colOff>
      <xdr:row>64</xdr:row>
      <xdr:rowOff>103717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754783"/>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141394</xdr:rowOff>
    </xdr:from>
    <xdr:to>
      <xdr:col>15</xdr:col>
      <xdr:colOff>133350</xdr:colOff>
      <xdr:row>65</xdr:row>
      <xdr:rowOff>71544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66040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7547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90594</xdr:rowOff>
    </xdr:from>
    <xdr:to>
      <xdr:col>7</xdr:col>
      <xdr:colOff>31750</xdr:colOff>
      <xdr:row>66</xdr:row>
      <xdr:rowOff>20744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5521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152417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128270</xdr:rowOff>
    </xdr:from>
    <xdr:to>
      <xdr:col>19</xdr:col>
      <xdr:colOff>184150</xdr:colOff>
      <xdr:row>67</xdr:row>
      <xdr:rowOff>58420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43197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53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52917</xdr:rowOff>
    </xdr:from>
    <xdr:to>
      <xdr:col>15</xdr:col>
      <xdr:colOff>133350</xdr:colOff>
      <xdr:row>64</xdr:row>
      <xdr:rowOff>154517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74083</xdr:rowOff>
    </xdr:from>
    <xdr:to>
      <xdr:col>11</xdr:col>
      <xdr:colOff>82550</xdr:colOff>
      <xdr:row>63</xdr:row>
      <xdr:rowOff>4233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14410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暖冬による除雪経費の大幅な減により、人口１人当たりの決算額も大きく減少している。</a:t>
          </a:r>
          <a:endParaRPr lang="ja-JP" altLang="ja-JP" sz="1100">
            <a:effectLst/>
          </a:endParaRPr>
        </a:p>
        <a:p>
          <a:r>
            <a:rPr kumimoji="1" lang="en-US" altLang="ja-JP"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人件費は「行財政改革推進方針」に基づく職員の適正化や「財政健全化緊急プログラム」による臨時的な人件費の削減措置等の効果により</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年度よりも減額となった。</a:t>
          </a:r>
          <a:endParaRPr lang="ja-JP" altLang="ja-JP" sz="1100">
            <a:effectLst/>
          </a:endParaRPr>
        </a:p>
        <a:p>
          <a:r>
            <a:rPr kumimoji="1" lang="ja-JP" altLang="ja-JP" sz="1000">
              <a:solidFill>
                <a:schemeClr val="dk1"/>
              </a:solidFill>
              <a:effectLst/>
              <a:latin typeface="+mn-lt"/>
              <a:ea typeface="+mn-ea"/>
              <a:cs typeface="+mn-cs"/>
            </a:rPr>
            <a:t>　また、物件費においても事務事業の見直し等を行ったことにより、減額となったものの、施設の維持管理等については今後も増加傾向にあるため、「公共施設再編計画」に基づき、公共施設の再編を推進するとともに、「財政健全化緊急プログラム」に掲げている公共</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的</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施設管理コストの縮減等を図っていく。</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60900</xdr:rowOff>
    </xdr:from>
    <xdr:to>
      <xdr:col>23</xdr:col>
      <xdr:colOff>133350</xdr:colOff>
      <xdr:row>88</xdr:row>
      <xdr:rowOff>69783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8350"/>
          <a:ext cx="0" cy="1209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41860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2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69783</xdr:rowOff>
    </xdr:from>
    <xdr:to>
      <xdr:col>24</xdr:col>
      <xdr:colOff>12700</xdr:colOff>
      <xdr:row>88</xdr:row>
      <xdr:rowOff>69783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147277</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60900</xdr:rowOff>
    </xdr:from>
    <xdr:to>
      <xdr:col>24</xdr:col>
      <xdr:colOff>12700</xdr:colOff>
      <xdr:row>81</xdr:row>
      <xdr:rowOff>60900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147248</xdr:rowOff>
    </xdr:from>
    <xdr:to>
      <xdr:col>23</xdr:col>
      <xdr:colOff>133350</xdr:colOff>
      <xdr:row>85</xdr:row>
      <xdr:rowOff>7910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377598"/>
          <a:ext cx="838200" cy="20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170637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57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27110</xdr:rowOff>
    </xdr:from>
    <xdr:to>
      <xdr:col>23</xdr:col>
      <xdr:colOff>184150</xdr:colOff>
      <xdr:row>85</xdr:row>
      <xdr:rowOff>128710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6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70244</xdr:rowOff>
    </xdr:from>
    <xdr:to>
      <xdr:col>19</xdr:col>
      <xdr:colOff>133350</xdr:colOff>
      <xdr:row>85</xdr:row>
      <xdr:rowOff>7910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72044"/>
          <a:ext cx="889000" cy="10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17724</xdr:rowOff>
    </xdr:from>
    <xdr:to>
      <xdr:col>19</xdr:col>
      <xdr:colOff>184150</xdr:colOff>
      <xdr:row>85</xdr:row>
      <xdr:rowOff>119324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104101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67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70244</xdr:rowOff>
    </xdr:from>
    <xdr:to>
      <xdr:col>15</xdr:col>
      <xdr:colOff>82550</xdr:colOff>
      <xdr:row>84</xdr:row>
      <xdr:rowOff>75577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472044"/>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170183</xdr:rowOff>
    </xdr:from>
    <xdr:to>
      <xdr:col>15</xdr:col>
      <xdr:colOff>133350</xdr:colOff>
      <xdr:row>85</xdr:row>
      <xdr:rowOff>100333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85110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65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75577</xdr:rowOff>
    </xdr:from>
    <xdr:to>
      <xdr:col>11</xdr:col>
      <xdr:colOff>31750</xdr:colOff>
      <xdr:row>84</xdr:row>
      <xdr:rowOff>132547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477377"/>
          <a:ext cx="889000" cy="5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121369</xdr:rowOff>
    </xdr:from>
    <xdr:to>
      <xdr:col>11</xdr:col>
      <xdr:colOff>82550</xdr:colOff>
      <xdr:row>85</xdr:row>
      <xdr:rowOff>51519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36296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14804</xdr:rowOff>
    </xdr:from>
    <xdr:to>
      <xdr:col>7</xdr:col>
      <xdr:colOff>31750</xdr:colOff>
      <xdr:row>85</xdr:row>
      <xdr:rowOff>116404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101181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96448</xdr:rowOff>
    </xdr:from>
    <xdr:to>
      <xdr:col>23</xdr:col>
      <xdr:colOff>184150</xdr:colOff>
      <xdr:row>84</xdr:row>
      <xdr:rowOff>26598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2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112975</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1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128560</xdr:rowOff>
    </xdr:from>
    <xdr:to>
      <xdr:col>19</xdr:col>
      <xdr:colOff>184150</xdr:colOff>
      <xdr:row>85</xdr:row>
      <xdr:rowOff>58710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3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68887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29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19444</xdr:rowOff>
    </xdr:from>
    <xdr:to>
      <xdr:col>15</xdr:col>
      <xdr:colOff>133350</xdr:colOff>
      <xdr:row>84</xdr:row>
      <xdr:rowOff>121044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131221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19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24777</xdr:rowOff>
    </xdr:from>
    <xdr:to>
      <xdr:col>11</xdr:col>
      <xdr:colOff>82550</xdr:colOff>
      <xdr:row>84</xdr:row>
      <xdr:rowOff>126377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136554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9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81747</xdr:rowOff>
    </xdr:from>
    <xdr:to>
      <xdr:col>7</xdr:col>
      <xdr:colOff>31750</xdr:colOff>
      <xdr:row>85</xdr:row>
      <xdr:rowOff>11897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22074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5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職員の年齢構成が歪なことにより若手職員の係長等への登用が多くなっていること等の影響から、類似団体の中で高い状況にあった。今後は、退職者数の減少に伴う登用数の減少により、昇任年齢の引き下げ傾向が抑制されることから、昇任に係る影響は適正化すると見込んでいる。</a:t>
          </a:r>
          <a:endParaRPr lang="ja-JP" altLang="ja-JP" sz="1400">
            <a:effectLst/>
          </a:endParaRPr>
        </a:p>
        <a:p>
          <a:r>
            <a:rPr kumimoji="1" lang="ja-JP" altLang="ja-JP" sz="1100">
              <a:solidFill>
                <a:schemeClr val="dk1"/>
              </a:solidFill>
              <a:effectLst/>
              <a:latin typeface="+mn-lt"/>
              <a:ea typeface="+mn-ea"/>
              <a:cs typeface="+mn-cs"/>
            </a:rPr>
            <a:t>　また、当面の措置として、</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年度から「財政健全化緊急プログラム」に基づき、医師等を除く全ての職員を対象に給料の臨時削減を行ったことにより、ラスパイレス指数は大きく減少した。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3175</xdr:rowOff>
    </xdr:from>
    <xdr:to>
      <xdr:col>81</xdr:col>
      <xdr:colOff>44450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6207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89552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80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3175</xdr:rowOff>
    </xdr:from>
    <xdr:to>
      <xdr:col>81</xdr:col>
      <xdr:colOff>133350</xdr:colOff>
      <xdr:row>82</xdr:row>
      <xdr:rowOff>3175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6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81491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685434"/>
          <a:ext cx="8382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42986</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87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89</xdr:row>
      <xdr:rowOff>130175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26191"/>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130175</xdr:rowOff>
    </xdr:from>
    <xdr:to>
      <xdr:col>72</xdr:col>
      <xdr:colOff>203200</xdr:colOff>
      <xdr:row>90</xdr:row>
      <xdr:rowOff>19050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3892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111125</xdr:rowOff>
    </xdr:from>
    <xdr:to>
      <xdr:col>73</xdr:col>
      <xdr:colOff>44450</xdr:colOff>
      <xdr:row>87</xdr:row>
      <xdr:rowOff>41275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90</xdr:row>
      <xdr:rowOff>19050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2082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70909</xdr:rowOff>
    </xdr:from>
    <xdr:to>
      <xdr:col>68</xdr:col>
      <xdr:colOff>203200</xdr:colOff>
      <xdr:row>87</xdr:row>
      <xdr:rowOff>1059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131886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142468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4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79375</xdr:rowOff>
    </xdr:from>
    <xdr:to>
      <xdr:col>73</xdr:col>
      <xdr:colOff>44450</xdr:colOff>
      <xdr:row>90</xdr:row>
      <xdr:rowOff>9525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165752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42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人口千人当たり職員数については、類似団体平均に比べ高く、人口減少が見込まれる中、少数精鋭の組織を目指していかなければならない。</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現在、「行財政改革推進方針」において</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年度からの５年間で</a:t>
          </a:r>
          <a:r>
            <a:rPr kumimoji="1" lang="en-US" altLang="ja-JP" sz="1000">
              <a:solidFill>
                <a:schemeClr val="dk1"/>
              </a:solidFill>
              <a:effectLst/>
              <a:latin typeface="+mn-lt"/>
              <a:ea typeface="+mn-ea"/>
              <a:cs typeface="+mn-cs"/>
            </a:rPr>
            <a:t>70</a:t>
          </a:r>
          <a:r>
            <a:rPr kumimoji="1" lang="ja-JP" altLang="ja-JP" sz="1000">
              <a:solidFill>
                <a:schemeClr val="dk1"/>
              </a:solidFill>
              <a:effectLst/>
              <a:latin typeface="+mn-lt"/>
              <a:ea typeface="+mn-ea"/>
              <a:cs typeface="+mn-cs"/>
            </a:rPr>
            <a:t>人の減員、「財政健全化緊急プログラム」において</a:t>
          </a:r>
          <a:r>
            <a:rPr kumimoji="1" lang="en-US" altLang="ja-JP" sz="1000">
              <a:solidFill>
                <a:schemeClr val="dk1"/>
              </a:solidFill>
              <a:effectLst/>
              <a:latin typeface="+mn-lt"/>
              <a:ea typeface="+mn-ea"/>
              <a:cs typeface="+mn-cs"/>
            </a:rPr>
            <a:t>H30</a:t>
          </a:r>
          <a:r>
            <a:rPr kumimoji="1" lang="ja-JP" altLang="ja-JP" sz="1000">
              <a:solidFill>
                <a:schemeClr val="dk1"/>
              </a:solidFill>
              <a:effectLst/>
              <a:latin typeface="+mn-lt"/>
              <a:ea typeface="+mn-ea"/>
              <a:cs typeface="+mn-cs"/>
            </a:rPr>
            <a:t>年度からの５年間で</a:t>
          </a:r>
          <a:r>
            <a:rPr kumimoji="1" lang="en-US" altLang="ja-JP" sz="1000">
              <a:solidFill>
                <a:schemeClr val="dk1"/>
              </a:solidFill>
              <a:effectLst/>
              <a:latin typeface="+mn-lt"/>
              <a:ea typeface="+mn-ea"/>
              <a:cs typeface="+mn-cs"/>
            </a:rPr>
            <a:t>70</a:t>
          </a:r>
          <a:r>
            <a:rPr kumimoji="1" lang="ja-JP" altLang="ja-JP" sz="1000">
              <a:solidFill>
                <a:schemeClr val="dk1"/>
              </a:solidFill>
              <a:effectLst/>
              <a:latin typeface="+mn-lt"/>
              <a:ea typeface="+mn-ea"/>
              <a:cs typeface="+mn-cs"/>
            </a:rPr>
            <a:t>人を超える職員数の減員を掲げて計画的な削減を進めており、</a:t>
          </a:r>
          <a:r>
            <a:rPr kumimoji="1" lang="en-US" altLang="ja-JP" sz="1000">
              <a:solidFill>
                <a:schemeClr val="dk1"/>
              </a:solidFill>
              <a:effectLst/>
              <a:latin typeface="+mn-lt"/>
              <a:ea typeface="+mn-ea"/>
              <a:cs typeface="+mn-cs"/>
            </a:rPr>
            <a:t>R2</a:t>
          </a:r>
          <a:r>
            <a:rPr kumimoji="1" lang="ja-JP" altLang="ja-JP" sz="1000">
              <a:solidFill>
                <a:schemeClr val="dk1"/>
              </a:solidFill>
              <a:effectLst/>
              <a:latin typeface="+mn-lt"/>
              <a:ea typeface="+mn-ea"/>
              <a:cs typeface="+mn-cs"/>
            </a:rPr>
            <a:t>年度初の職員数は</a:t>
          </a:r>
          <a:r>
            <a:rPr kumimoji="1" lang="en-US" altLang="ja-JP" sz="1000">
              <a:solidFill>
                <a:schemeClr val="dk1"/>
              </a:solidFill>
              <a:effectLst/>
              <a:latin typeface="+mn-lt"/>
              <a:ea typeface="+mn-ea"/>
              <a:cs typeface="+mn-cs"/>
            </a:rPr>
            <a:t>H27</a:t>
          </a:r>
          <a:r>
            <a:rPr kumimoji="1" lang="ja-JP" altLang="ja-JP" sz="1000">
              <a:solidFill>
                <a:schemeClr val="dk1"/>
              </a:solidFill>
              <a:effectLst/>
              <a:latin typeface="+mn-lt"/>
              <a:ea typeface="+mn-ea"/>
              <a:cs typeface="+mn-cs"/>
            </a:rPr>
            <a:t>年度初比△</a:t>
          </a:r>
          <a:r>
            <a:rPr kumimoji="1" lang="en-US" altLang="ja-JP" sz="1000">
              <a:solidFill>
                <a:schemeClr val="dk1"/>
              </a:solidFill>
              <a:effectLst/>
              <a:latin typeface="+mn-lt"/>
              <a:ea typeface="+mn-ea"/>
              <a:cs typeface="+mn-cs"/>
            </a:rPr>
            <a:t>131</a:t>
          </a:r>
          <a:r>
            <a:rPr kumimoji="1" lang="ja-JP" altLang="ja-JP" sz="1000">
              <a:solidFill>
                <a:schemeClr val="dk1"/>
              </a:solidFill>
              <a:effectLst/>
              <a:latin typeface="+mn-lt"/>
              <a:ea typeface="+mn-ea"/>
              <a:cs typeface="+mn-cs"/>
            </a:rPr>
            <a:t>人、</a:t>
          </a:r>
          <a:r>
            <a:rPr kumimoji="1" lang="en-US" altLang="ja-JP" sz="1000">
              <a:solidFill>
                <a:schemeClr val="dk1"/>
              </a:solidFill>
              <a:effectLst/>
              <a:latin typeface="+mn-lt"/>
              <a:ea typeface="+mn-ea"/>
              <a:cs typeface="+mn-cs"/>
            </a:rPr>
            <a:t>R</a:t>
          </a:r>
          <a:r>
            <a:rPr kumimoji="1" lang="ja-JP" altLang="ja-JP" sz="1000">
              <a:solidFill>
                <a:schemeClr val="dk1"/>
              </a:solidFill>
              <a:effectLst/>
              <a:latin typeface="+mn-lt"/>
              <a:ea typeface="+mn-ea"/>
              <a:cs typeface="+mn-cs"/>
            </a:rPr>
            <a:t>元年度初比△</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人の減員を見込んでいる。</a:t>
          </a:r>
          <a:endParaRPr lang="ja-JP" altLang="ja-JP" sz="1100">
            <a:effectLst/>
          </a:endParaRPr>
        </a:p>
        <a:p>
          <a:r>
            <a:rPr kumimoji="1" lang="ja-JP" altLang="ja-JP" sz="1000">
              <a:solidFill>
                <a:schemeClr val="dk1"/>
              </a:solidFill>
              <a:effectLst/>
              <a:latin typeface="+mn-lt"/>
              <a:ea typeface="+mn-ea"/>
              <a:cs typeface="+mn-cs"/>
            </a:rPr>
            <a:t>　今後も、事務事業の執行体制の見直しや民間活力の活用等による効率的な行政運営を進めるとともに、住民サービスの水準に配慮したうえで、職員数の適正化に努める。　</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16002</xdr:rowOff>
    </xdr:from>
    <xdr:to>
      <xdr:col>81</xdr:col>
      <xdr:colOff>44450</xdr:colOff>
      <xdr:row>66</xdr:row>
      <xdr:rowOff>5334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60102"/>
          <a:ext cx="0" cy="1360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148861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5334</xdr:rowOff>
    </xdr:from>
    <xdr:to>
      <xdr:col>81</xdr:col>
      <xdr:colOff>133350</xdr:colOff>
      <xdr:row>66</xdr:row>
      <xdr:rowOff>5334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102379</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16002</xdr:rowOff>
    </xdr:from>
    <xdr:to>
      <xdr:col>81</xdr:col>
      <xdr:colOff>133350</xdr:colOff>
      <xdr:row>58</xdr:row>
      <xdr:rowOff>16002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6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15240</xdr:rowOff>
    </xdr:from>
    <xdr:to>
      <xdr:col>81</xdr:col>
      <xdr:colOff>44450</xdr:colOff>
      <xdr:row>64</xdr:row>
      <xdr:rowOff>97282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98804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17289</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4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762</xdr:rowOff>
    </xdr:from>
    <xdr:to>
      <xdr:col>81</xdr:col>
      <xdr:colOff>95250</xdr:colOff>
      <xdr:row>63</xdr:row>
      <xdr:rowOff>102362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97282</xdr:rowOff>
    </xdr:from>
    <xdr:to>
      <xdr:col>77</xdr:col>
      <xdr:colOff>44450</xdr:colOff>
      <xdr:row>64</xdr:row>
      <xdr:rowOff>140716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10700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157734</xdr:rowOff>
    </xdr:from>
    <xdr:to>
      <xdr:col>77</xdr:col>
      <xdr:colOff>95250</xdr:colOff>
      <xdr:row>63</xdr:row>
      <xdr:rowOff>87884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98061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5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140716</xdr:rowOff>
    </xdr:from>
    <xdr:to>
      <xdr:col>72</xdr:col>
      <xdr:colOff>203200</xdr:colOff>
      <xdr:row>64</xdr:row>
      <xdr:rowOff>169672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11135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152908</xdr:rowOff>
    </xdr:from>
    <xdr:to>
      <xdr:col>73</xdr:col>
      <xdr:colOff>44450</xdr:colOff>
      <xdr:row>63</xdr:row>
      <xdr:rowOff>83058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93235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140716</xdr:rowOff>
    </xdr:from>
    <xdr:to>
      <xdr:col>68</xdr:col>
      <xdr:colOff>152400</xdr:colOff>
      <xdr:row>64</xdr:row>
      <xdr:rowOff>169672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1135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104648</xdr:rowOff>
    </xdr:from>
    <xdr:to>
      <xdr:col>68</xdr:col>
      <xdr:colOff>203200</xdr:colOff>
      <xdr:row>63</xdr:row>
      <xdr:rowOff>34798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44975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78232</xdr:rowOff>
    </xdr:from>
    <xdr:to>
      <xdr:col>64</xdr:col>
      <xdr:colOff>152400</xdr:colOff>
      <xdr:row>62</xdr:row>
      <xdr:rowOff>8382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3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18559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0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135890</xdr:rowOff>
    </xdr:from>
    <xdr:to>
      <xdr:col>81</xdr:col>
      <xdr:colOff>95250</xdr:colOff>
      <xdr:row>64</xdr:row>
      <xdr:rowOff>66040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107967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46482</xdr:rowOff>
    </xdr:from>
    <xdr:to>
      <xdr:col>77</xdr:col>
      <xdr:colOff>95250</xdr:colOff>
      <xdr:row>64</xdr:row>
      <xdr:rowOff>148082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132859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89916</xdr:rowOff>
    </xdr:from>
    <xdr:to>
      <xdr:col>73</xdr:col>
      <xdr:colOff>44450</xdr:colOff>
      <xdr:row>65</xdr:row>
      <xdr:rowOff>20066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4843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118872</xdr:rowOff>
    </xdr:from>
    <xdr:to>
      <xdr:col>68</xdr:col>
      <xdr:colOff>203200</xdr:colOff>
      <xdr:row>65</xdr:row>
      <xdr:rowOff>49022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33799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89916</xdr:rowOff>
    </xdr:from>
    <xdr:to>
      <xdr:col>64</xdr:col>
      <xdr:colOff>152400</xdr:colOff>
      <xdr:row>65</xdr:row>
      <xdr:rowOff>20066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4843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北陸新幹線開業にあわせた都市基盤整備や小中学校の耐震化等に伴い発行した市債の償還が本格化してきたことにより、実質公債費比率は類似団体と比較して高い水準にある。　</a:t>
          </a:r>
          <a:endParaRPr lang="ja-JP" altLang="ja-JP" sz="1200">
            <a:effectLst/>
          </a:endParaRPr>
        </a:p>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年度は地方債の借換えにより数値は一時的に下がったが、これは公債費の平準化によるものであり、今後も増加傾向から横ばいの傾向が続くと見込まれる。</a:t>
          </a:r>
          <a:endParaRPr lang="ja-JP" altLang="ja-JP" sz="1200">
            <a:effectLst/>
          </a:endParaRPr>
        </a:p>
        <a:p>
          <a:r>
            <a:rPr kumimoji="1" lang="ja-JP" altLang="ja-JP" sz="1050">
              <a:solidFill>
                <a:schemeClr val="dk1"/>
              </a:solidFill>
              <a:effectLst/>
              <a:latin typeface="+mn-lt"/>
              <a:ea typeface="+mn-ea"/>
              <a:cs typeface="+mn-cs"/>
            </a:rPr>
            <a:t>　財政健全化緊急プログラムに掲げる投資的経費の抑制による市債発行額の抑制や借換債による公債費の平準化、財政状況に応じた繰上償還の実施など市債管理を徹底し、公債費の抑制に努める。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154178</xdr:rowOff>
    </xdr:from>
    <xdr:to>
      <xdr:col>81</xdr:col>
      <xdr:colOff>44450</xdr:colOff>
      <xdr:row>45</xdr:row>
      <xdr:rowOff>41910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54928"/>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69105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154178</xdr:rowOff>
    </xdr:from>
    <xdr:to>
      <xdr:col>81</xdr:col>
      <xdr:colOff>133350</xdr:colOff>
      <xdr:row>35</xdr:row>
      <xdr:rowOff>154178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136144</xdr:rowOff>
    </xdr:from>
    <xdr:to>
      <xdr:col>81</xdr:col>
      <xdr:colOff>44450</xdr:colOff>
      <xdr:row>45</xdr:row>
      <xdr:rowOff>109474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679944"/>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51833</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56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35306</xdr:rowOff>
    </xdr:from>
    <xdr:to>
      <xdr:col>81</xdr:col>
      <xdr:colOff>95250</xdr:colOff>
      <xdr:row>39</xdr:row>
      <xdr:rowOff>136906</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72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61214</xdr:rowOff>
    </xdr:from>
    <xdr:to>
      <xdr:col>77</xdr:col>
      <xdr:colOff>44450</xdr:colOff>
      <xdr:row>45</xdr:row>
      <xdr:rowOff>109474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7764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83566</xdr:rowOff>
    </xdr:from>
    <xdr:to>
      <xdr:col>77</xdr:col>
      <xdr:colOff>95250</xdr:colOff>
      <xdr:row>40</xdr:row>
      <xdr:rowOff>13716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12954</xdr:rowOff>
    </xdr:from>
    <xdr:to>
      <xdr:col>72</xdr:col>
      <xdr:colOff>203200</xdr:colOff>
      <xdr:row>45</xdr:row>
      <xdr:rowOff>61214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7282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3302</xdr:rowOff>
    </xdr:from>
    <xdr:to>
      <xdr:col>68</xdr:col>
      <xdr:colOff>152400</xdr:colOff>
      <xdr:row>45</xdr:row>
      <xdr:rowOff>12954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7185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83566</xdr:rowOff>
    </xdr:from>
    <xdr:to>
      <xdr:col>68</xdr:col>
      <xdr:colOff>203200</xdr:colOff>
      <xdr:row>40</xdr:row>
      <xdr:rowOff>13716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85344</xdr:rowOff>
    </xdr:from>
    <xdr:to>
      <xdr:col>81</xdr:col>
      <xdr:colOff>95250</xdr:colOff>
      <xdr:row>45</xdr:row>
      <xdr:rowOff>15494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152671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52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45</xdr:row>
      <xdr:rowOff>58674</xdr:rowOff>
    </xdr:from>
    <xdr:to>
      <xdr:col>77</xdr:col>
      <xdr:colOff>95250</xdr:colOff>
      <xdr:row>45</xdr:row>
      <xdr:rowOff>160274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77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145051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860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10414</xdr:rowOff>
    </xdr:from>
    <xdr:to>
      <xdr:col>73</xdr:col>
      <xdr:colOff>44450</xdr:colOff>
      <xdr:row>45</xdr:row>
      <xdr:rowOff>112014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96791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133604</xdr:rowOff>
    </xdr:from>
    <xdr:to>
      <xdr:col>68</xdr:col>
      <xdr:colOff>203200</xdr:colOff>
      <xdr:row>45</xdr:row>
      <xdr:rowOff>63754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48531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123952</xdr:rowOff>
    </xdr:from>
    <xdr:to>
      <xdr:col>64</xdr:col>
      <xdr:colOff>152400</xdr:colOff>
      <xdr:row>45</xdr:row>
      <xdr:rowOff>54102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38879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年度は繰上償還や市債発行の抑制等により市債残高が減少したものの、北陸新幹線開業にあわせた都市基盤整備や小中学校の耐震化等に伴う市債発行により類似団体の中で最も低い順位となっている。　　　　　　　　　　　　　　　　　　　　　　　　　　　　　　　　　　　　　　　　　　　　　　　　　　　　　　　　　　　　　　　　　　　　　　　　　　　　　　　　　　　　　　　　　　　　　　　　　　　　　　　　　　　　　　　　　　　　　　　　　　　　　　　　　　　　　　　　　　　　　　　　　　　　　　　　　　　　　　　　　　　　　　　　　　　　　　　　　　　　　　　　　　　　　　　　　　　　　　　　　　　　　　　　　　　　　　　　　　　　　　　　　　　　　　　　　　　　　　　　　　　　　　　　　　　　　　　　　　　　　　　　　　　　　　　　　　　　　　　　　　　　　　　　　　　　　　　　　　　　　　　　　　　　　　　　　　　　　　　　　　　　　　　　　　　　　　　　　　　　　　　　　　　　　　　　　　　　　　　　　　　　　　　　　　　　　　　　　　　　　　　　　　　　　　　　　　　　　　　　　　　　　　　　　　　　　　　　　　　　　　　　　　　　　　　　　　　　　　　　　　　　　　　　　　　　　　　　　　　　　　　　　　　　　　　　　　　　　　　　　　　　　　　　　　　　　　　　　　　　　　　　　　　　　　　　　　　　　　　　　　　　　　　　　　　　　　　　　　　　　　　　　　　　　　　　　　　　　　　　　　　　　　　　　　　　　　　　　　　　　　　　　　　　　　　　　　　　　　　　　　　　　　　　　　　　　　　　　　　　　　　　　　　　　　　　　　　　　　　　　　　　　　　　　　　　　　　　　　　　　　　　　　　　　　　　　　　　　　　　　　　　　　　　　　　　　　　　　　　　　　　　　　　　　　　　　　　　　　　　　　　　　　　　　　　　　　　　　　　　</a:t>
          </a:r>
          <a:endParaRPr lang="ja-JP" altLang="ja-JP" sz="1400">
            <a:effectLst/>
          </a:endParaRPr>
        </a:p>
        <a:p>
          <a:r>
            <a:rPr kumimoji="1" lang="ja-JP" altLang="ja-JP" sz="1100">
              <a:solidFill>
                <a:schemeClr val="dk1"/>
              </a:solidFill>
              <a:effectLst/>
              <a:latin typeface="+mn-lt"/>
              <a:ea typeface="+mn-ea"/>
              <a:cs typeface="+mn-cs"/>
            </a:rPr>
            <a:t>　今後も、財政健全化緊急プログラムに掲げる投資的経費の抑制により市債発行額の抑制を図るとともに、繰上償還を実施することで市債残高を減少させることで、将来負担の軽減を図る。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156083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85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128160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72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156083</xdr:rowOff>
    </xdr:from>
    <xdr:to>
      <xdr:col>81</xdr:col>
      <xdr:colOff>133350</xdr:colOff>
      <xdr:row>21</xdr:row>
      <xdr:rowOff>156083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75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156083</xdr:rowOff>
    </xdr:from>
    <xdr:to>
      <xdr:col>81</xdr:col>
      <xdr:colOff>44450</xdr:colOff>
      <xdr:row>22</xdr:row>
      <xdr:rowOff>48980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7565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64787</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3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48260</xdr:rowOff>
    </xdr:from>
    <xdr:to>
      <xdr:col>81</xdr:col>
      <xdr:colOff>95250</xdr:colOff>
      <xdr:row>14</xdr:row>
      <xdr:rowOff>149860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40132</xdr:rowOff>
    </xdr:from>
    <xdr:to>
      <xdr:col>77</xdr:col>
      <xdr:colOff>44450</xdr:colOff>
      <xdr:row>22</xdr:row>
      <xdr:rowOff>48980</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5290800" y="381203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81238</xdr:rowOff>
    </xdr:from>
    <xdr:to>
      <xdr:col>77</xdr:col>
      <xdr:colOff>95250</xdr:colOff>
      <xdr:row>15</xdr:row>
      <xdr:rowOff>11388</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21565</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148040</xdr:rowOff>
    </xdr:from>
    <xdr:to>
      <xdr:col>72</xdr:col>
      <xdr:colOff>203200</xdr:colOff>
      <xdr:row>22</xdr:row>
      <xdr:rowOff>40132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3748490"/>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113411</xdr:rowOff>
    </xdr:from>
    <xdr:to>
      <xdr:col>73</xdr:col>
      <xdr:colOff>44450</xdr:colOff>
      <xdr:row>15</xdr:row>
      <xdr:rowOff>43561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53738</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148040</xdr:rowOff>
    </xdr:from>
    <xdr:to>
      <xdr:col>68</xdr:col>
      <xdr:colOff>152400</xdr:colOff>
      <xdr:row>22</xdr:row>
      <xdr:rowOff>7154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748490"/>
          <a:ext cx="8890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29760</xdr:rowOff>
    </xdr:from>
    <xdr:to>
      <xdr:col>68</xdr:col>
      <xdr:colOff>203200</xdr:colOff>
      <xdr:row>14</xdr:row>
      <xdr:rowOff>131360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141537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164888</xdr:rowOff>
    </xdr:from>
    <xdr:to>
      <xdr:col>64</xdr:col>
      <xdr:colOff>152400</xdr:colOff>
      <xdr:row>15</xdr:row>
      <xdr:rowOff>95038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105215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105283</xdr:rowOff>
    </xdr:from>
    <xdr:to>
      <xdr:col>81</xdr:col>
      <xdr:colOff>95250</xdr:colOff>
      <xdr:row>22</xdr:row>
      <xdr:rowOff>35433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7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1160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60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169630</xdr:rowOff>
    </xdr:from>
    <xdr:to>
      <xdr:col>77</xdr:col>
      <xdr:colOff>95250</xdr:colOff>
      <xdr:row>22</xdr:row>
      <xdr:rowOff>99780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7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84557</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856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160782</xdr:rowOff>
    </xdr:from>
    <xdr:to>
      <xdr:col>73</xdr:col>
      <xdr:colOff>44450</xdr:colOff>
      <xdr:row>22</xdr:row>
      <xdr:rowOff>90932</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7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75709</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84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97240</xdr:rowOff>
    </xdr:from>
    <xdr:to>
      <xdr:col>68</xdr:col>
      <xdr:colOff>203200</xdr:colOff>
      <xdr:row>22</xdr:row>
      <xdr:rowOff>27390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6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12167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78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127804</xdr:rowOff>
    </xdr:from>
    <xdr:to>
      <xdr:col>64</xdr:col>
      <xdr:colOff>152400</xdr:colOff>
      <xdr:row>22</xdr:row>
      <xdr:rowOff>57954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7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42731</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8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171,984
168,534
209.57
68,634,419
66,671,485
1,758,506
38,575,853
111,146,762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年度より「財政健全化緊急プログラム」に基づき、医師等を除く全ての職員を対象とした給料の臨時削減や職員数の更なる適正化に取り組んでおり、類似団体平均より下回っている。</a:t>
          </a:r>
          <a:endParaRPr lang="ja-JP" altLang="ja-JP" sz="1400">
            <a:effectLst/>
          </a:endParaRPr>
        </a:p>
        <a:p>
          <a:r>
            <a:rPr kumimoji="1" lang="ja-JP" altLang="ja-JP" sz="1100">
              <a:solidFill>
                <a:schemeClr val="dk1"/>
              </a:solidFill>
              <a:effectLst/>
              <a:latin typeface="+mn-lt"/>
              <a:ea typeface="+mn-ea"/>
              <a:cs typeface="+mn-cs"/>
            </a:rPr>
            <a:t>　引き続き総人件費の圧縮を図るため、職員数の適正化を進めていく。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152400</xdr:rowOff>
    </xdr:from>
    <xdr:to>
      <xdr:col>24</xdr:col>
      <xdr:colOff>25400</xdr:colOff>
      <xdr:row>42</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88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67327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152400</xdr:rowOff>
    </xdr:from>
    <xdr:to>
      <xdr:col>24</xdr:col>
      <xdr:colOff>114300</xdr:colOff>
      <xdr:row>32</xdr:row>
      <xdr:rowOff>152400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25400</xdr:rowOff>
    </xdr:from>
    <xdr:to>
      <xdr:col>24</xdr:col>
      <xdr:colOff>25400</xdr:colOff>
      <xdr:row>34</xdr:row>
      <xdr:rowOff>127000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54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6350</xdr:rowOff>
    </xdr:from>
    <xdr:to>
      <xdr:col>24</xdr:col>
      <xdr:colOff>76200</xdr:colOff>
      <xdr:row>37</xdr:row>
      <xdr:rowOff>107950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34</xdr:row>
      <xdr:rowOff>152400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5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114300</xdr:rowOff>
    </xdr:from>
    <xdr:to>
      <xdr:col>15</xdr:col>
      <xdr:colOff>98425</xdr:colOff>
      <xdr:row>34</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4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44450</xdr:rowOff>
    </xdr:from>
    <xdr:to>
      <xdr:col>15</xdr:col>
      <xdr:colOff>149225</xdr:colOff>
      <xdr:row>37</xdr:row>
      <xdr:rowOff>146050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130827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114300</xdr:rowOff>
    </xdr:from>
    <xdr:to>
      <xdr:col>11</xdr:col>
      <xdr:colOff>9525</xdr:colOff>
      <xdr:row>36</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43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146050</xdr:rowOff>
    </xdr:from>
    <xdr:to>
      <xdr:col>24</xdr:col>
      <xdr:colOff>76200</xdr:colOff>
      <xdr:row>34</xdr:row>
      <xdr:rowOff>76200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101600</xdr:rowOff>
    </xdr:from>
    <xdr:to>
      <xdr:col>15</xdr:col>
      <xdr:colOff>149225</xdr:colOff>
      <xdr:row>35</xdr:row>
      <xdr:rowOff>31750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63500</xdr:rowOff>
    </xdr:from>
    <xdr:to>
      <xdr:col>11</xdr:col>
      <xdr:colOff>60325</xdr:colOff>
      <xdr:row>34</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3827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年度は事務事業の見直しや</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年度に完了した「平成の御車山制作事業費」等の皆減に伴い、前年度に比べ低くなっているが、これまでの大型投資に伴う維持管理費の増により物件費は硬直化の傾向にある。</a:t>
          </a:r>
          <a:endParaRPr lang="ja-JP" altLang="ja-JP" sz="1400">
            <a:effectLst/>
          </a:endParaRPr>
        </a:p>
        <a:p>
          <a:r>
            <a:rPr kumimoji="1" lang="ja-JP" altLang="ja-JP" sz="1100">
              <a:solidFill>
                <a:schemeClr val="dk1"/>
              </a:solidFill>
              <a:effectLst/>
              <a:latin typeface="+mn-lt"/>
              <a:ea typeface="+mn-ea"/>
              <a:cs typeface="+mn-cs"/>
            </a:rPr>
            <a:t>　今後は、「公共施設再編計画」に基づき、公共施設の再編を推進するとともに、「財政健全化緊急プログラム」に掲げる公共</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施設管理コストの縮減や事務事業の見直しにより物件費の縮減を図るとともに、</a:t>
          </a:r>
          <a:r>
            <a:rPr lang="ja-JP" altLang="ja-JP" sz="1100">
              <a:solidFill>
                <a:schemeClr val="dk1"/>
              </a:solidFill>
              <a:effectLst/>
              <a:latin typeface="+mn-lt"/>
              <a:ea typeface="+mn-ea"/>
              <a:cs typeface="+mn-cs"/>
            </a:rPr>
            <a:t>受益者負担の原則に基づく使用料の適正化等にも努める。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102507</xdr:rowOff>
    </xdr:from>
    <xdr:to>
      <xdr:col>82</xdr:col>
      <xdr:colOff>107950</xdr:colOff>
      <xdr:row>17</xdr:row>
      <xdr:rowOff>167821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30171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167821</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84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4536</xdr:rowOff>
    </xdr:from>
    <xdr:to>
      <xdr:col>73</xdr:col>
      <xdr:colOff>180975</xdr:colOff>
      <xdr:row>17</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19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133350</xdr:rowOff>
    </xdr:from>
    <xdr:to>
      <xdr:col>74</xdr:col>
      <xdr:colOff>31750</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102507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919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35379</xdr:rowOff>
    </xdr:from>
    <xdr:to>
      <xdr:col>69</xdr:col>
      <xdr:colOff>142875</xdr:colOff>
      <xdr:row>17</xdr:row>
      <xdr:rowOff>136979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121756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68234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年度は生活保護費等の減により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年度と同率の水準となっているが一時的なものと推測される。</a:t>
          </a:r>
          <a:endParaRPr lang="ja-JP" altLang="ja-JP" sz="1400">
            <a:effectLst/>
          </a:endParaRPr>
        </a:p>
        <a:p>
          <a:r>
            <a:rPr kumimoji="1" lang="ja-JP" altLang="ja-JP" sz="1100">
              <a:solidFill>
                <a:schemeClr val="dk1"/>
              </a:solidFill>
              <a:effectLst/>
              <a:latin typeface="+mn-lt"/>
              <a:ea typeface="+mn-ea"/>
              <a:cs typeface="+mn-cs"/>
            </a:rPr>
            <a:t>　今後についても、少子高齢化の進展に伴い扶助費は逓増していくと見込んでおり、市単独事業については、類似団体との比較等により、事業の点検・評価を進め、適正な事務事業見直しに努める。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56</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805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127000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94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55</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366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年度は暖冬の影響により維持補修費が大幅に削減されたことで、その他の比率は改善した。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141288</xdr:rowOff>
    </xdr:from>
    <xdr:to>
      <xdr:col>82</xdr:col>
      <xdr:colOff>107950</xdr:colOff>
      <xdr:row>60</xdr:row>
      <xdr:rowOff>12700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13938"/>
          <a:ext cx="838200" cy="3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164165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93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147638</xdr:rowOff>
    </xdr:from>
    <xdr:to>
      <xdr:col>82</xdr:col>
      <xdr:colOff>158750</xdr:colOff>
      <xdr:row>57</xdr:row>
      <xdr:rowOff>77788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4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169863</xdr:rowOff>
    </xdr:from>
    <xdr:to>
      <xdr:col>78</xdr:col>
      <xdr:colOff>69850</xdr:colOff>
      <xdr:row>60</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771063"/>
          <a:ext cx="889000" cy="52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61913</xdr:rowOff>
    </xdr:from>
    <xdr:to>
      <xdr:col>78</xdr:col>
      <xdr:colOff>120650</xdr:colOff>
      <xdr:row>57</xdr:row>
      <xdr:rowOff>163513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2240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0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41275</xdr:rowOff>
    </xdr:from>
    <xdr:to>
      <xdr:col>73</xdr:col>
      <xdr:colOff>180975</xdr:colOff>
      <xdr:row>56</xdr:row>
      <xdr:rowOff>169863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642475"/>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4763</xdr:rowOff>
    </xdr:from>
    <xdr:to>
      <xdr:col>74</xdr:col>
      <xdr:colOff>31750</xdr:colOff>
      <xdr:row>57</xdr:row>
      <xdr:rowOff>106363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91140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141288</xdr:rowOff>
    </xdr:from>
    <xdr:to>
      <xdr:col>69</xdr:col>
      <xdr:colOff>92075</xdr:colOff>
      <xdr:row>56</xdr:row>
      <xdr:rowOff>41275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5710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62565</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119063</xdr:rowOff>
    </xdr:from>
    <xdr:to>
      <xdr:col>74</xdr:col>
      <xdr:colOff>31750</xdr:colOff>
      <xdr:row>57</xdr:row>
      <xdr:rowOff>49213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2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59390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48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161925</xdr:rowOff>
    </xdr:from>
    <xdr:to>
      <xdr:col>69</xdr:col>
      <xdr:colOff>142875</xdr:colOff>
      <xdr:row>56</xdr:row>
      <xdr:rowOff>92075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102252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90488</xdr:rowOff>
    </xdr:from>
    <xdr:to>
      <xdr:col>65</xdr:col>
      <xdr:colOff>53975</xdr:colOff>
      <xdr:row>56</xdr:row>
      <xdr:rowOff>20638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30815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類似団体平均よりも低い水準で推移してるものの、</a:t>
          </a:r>
          <a:r>
            <a:rPr kumimoji="1" lang="en-US" altLang="ja-JP" sz="1050">
              <a:solidFill>
                <a:schemeClr val="dk1"/>
              </a:solidFill>
              <a:effectLst/>
              <a:latin typeface="+mn-lt"/>
              <a:ea typeface="+mn-ea"/>
              <a:cs typeface="+mn-cs"/>
            </a:rPr>
            <a:t>H29</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年度と増加傾向にある。</a:t>
          </a:r>
          <a:endParaRPr lang="ja-JP" altLang="ja-JP" sz="1200">
            <a:effectLst/>
          </a:endParaRPr>
        </a:p>
        <a:p>
          <a:r>
            <a:rPr kumimoji="1" lang="ja-JP" altLang="ja-JP" sz="1050">
              <a:solidFill>
                <a:schemeClr val="dk1"/>
              </a:solidFill>
              <a:effectLst/>
              <a:latin typeface="+mn-lt"/>
              <a:ea typeface="+mn-ea"/>
              <a:cs typeface="+mn-cs"/>
            </a:rPr>
            <a:t>　</a:t>
          </a:r>
          <a:r>
            <a:rPr kumimoji="1" lang="en-US" altLang="ja-JP" sz="1050">
              <a:solidFill>
                <a:schemeClr val="dk1"/>
              </a:solidFill>
              <a:effectLst/>
              <a:latin typeface="+mn-lt"/>
              <a:ea typeface="+mn-ea"/>
              <a:cs typeface="+mn-cs"/>
            </a:rPr>
            <a:t>H30</a:t>
          </a:r>
          <a:r>
            <a:rPr kumimoji="1" lang="ja-JP" altLang="ja-JP" sz="1050">
              <a:solidFill>
                <a:schemeClr val="dk1"/>
              </a:solidFill>
              <a:effectLst/>
              <a:latin typeface="+mn-lt"/>
              <a:ea typeface="+mn-ea"/>
              <a:cs typeface="+mn-cs"/>
            </a:rPr>
            <a:t>年度の上昇した主な要因としては、ごみ処理施設整備の償還に伴う一部事務組合への補助費等が増加したことによるものである。また本市は単独で行う補助交付金が類似団体と比較して高いことから、「財政健全化緊急プログラム」に基づき、事務事業の見直し等に取り組むとともに、「補助金ガイドライン」を策定し、それに則り補助金の必要性を判断し、抜本的な見直しを行う。</a:t>
          </a:r>
          <a:endParaRPr lang="ja-JP" altLang="ja-JP" sz="12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69850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5970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94343</xdr:rowOff>
    </xdr:from>
    <xdr:to>
      <xdr:col>82</xdr:col>
      <xdr:colOff>107950</xdr:colOff>
      <xdr:row>34</xdr:row>
      <xdr:rowOff>137886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59236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105427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69850</xdr:rowOff>
    </xdr:from>
    <xdr:to>
      <xdr:col>78</xdr:col>
      <xdr:colOff>69850</xdr:colOff>
      <xdr:row>34</xdr:row>
      <xdr:rowOff>94343</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57277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26307</xdr:rowOff>
    </xdr:from>
    <xdr:to>
      <xdr:col>73</xdr:col>
      <xdr:colOff>180975</xdr:colOff>
      <xdr:row>33</xdr:row>
      <xdr:rowOff>69850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893800" y="568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26307</xdr:rowOff>
    </xdr:from>
    <xdr:to>
      <xdr:col>69</xdr:col>
      <xdr:colOff>92075</xdr:colOff>
      <xdr:row>33</xdr:row>
      <xdr:rowOff>48078</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5684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87086</xdr:rowOff>
    </xdr:from>
    <xdr:to>
      <xdr:col>82</xdr:col>
      <xdr:colOff>158750</xdr:colOff>
      <xdr:row>35</xdr:row>
      <xdr:rowOff>17236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103613</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43543</xdr:rowOff>
    </xdr:from>
    <xdr:to>
      <xdr:col>78</xdr:col>
      <xdr:colOff>120650</xdr:colOff>
      <xdr:row>34</xdr:row>
      <xdr:rowOff>145143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155320</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19050</xdr:rowOff>
    </xdr:from>
    <xdr:to>
      <xdr:col>74</xdr:col>
      <xdr:colOff>31750</xdr:colOff>
      <xdr:row>33</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130827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146957</xdr:rowOff>
    </xdr:from>
    <xdr:to>
      <xdr:col>69</xdr:col>
      <xdr:colOff>142875</xdr:colOff>
      <xdr:row>33</xdr:row>
      <xdr:rowOff>77107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87284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540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168728</xdr:rowOff>
    </xdr:from>
    <xdr:to>
      <xdr:col>65</xdr:col>
      <xdr:colOff>53975</xdr:colOff>
      <xdr:row>33</xdr:row>
      <xdr:rowOff>98878</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565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109055</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542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北陸新幹線開業にあわせた都市基盤整備や小中学校の耐震化等に伴い発行した市債の償還が本格化してきたことにより、実質公債費比率は上昇傾向にあるが、</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年度は地方債の借換えを行ったことにより、</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年度より改善している</a:t>
          </a:r>
          <a:endParaRPr lang="ja-JP" altLang="ja-JP" sz="1400">
            <a:effectLst/>
          </a:endParaRPr>
        </a:p>
        <a:p>
          <a:r>
            <a:rPr kumimoji="1" lang="ja-JP" altLang="ja-JP" sz="1100">
              <a:solidFill>
                <a:schemeClr val="dk1"/>
              </a:solidFill>
              <a:effectLst/>
              <a:latin typeface="+mn-lt"/>
              <a:ea typeface="+mn-ea"/>
              <a:cs typeface="+mn-cs"/>
            </a:rPr>
            <a:t>　今後も、「財政健全化緊急プログラム」に掲げる投資的経費の抑制による市債発行額の抑制や借換債による公債費の平準化、財政状況に応じた繰上償還の実施など市債管理を徹底し、公債費の抑制に努める。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146050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6314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58420</xdr:rowOff>
    </xdr:from>
    <xdr:to>
      <xdr:col>24</xdr:col>
      <xdr:colOff>25400</xdr:colOff>
      <xdr:row>81</xdr:row>
      <xdr:rowOff>100330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987800" y="137744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54611</xdr:rowOff>
    </xdr:from>
    <xdr:to>
      <xdr:col>19</xdr:col>
      <xdr:colOff>187325</xdr:colOff>
      <xdr:row>81</xdr:row>
      <xdr:rowOff>100330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3098800" y="13942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102870</xdr:rowOff>
    </xdr:from>
    <xdr:to>
      <xdr:col>20</xdr:col>
      <xdr:colOff>38100</xdr:colOff>
      <xdr:row>78</xdr:row>
      <xdr:rowOff>33020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43197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127000</xdr:rowOff>
    </xdr:from>
    <xdr:to>
      <xdr:col>15</xdr:col>
      <xdr:colOff>98425</xdr:colOff>
      <xdr:row>81</xdr:row>
      <xdr:rowOff>54611</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8430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80</xdr:row>
      <xdr:rowOff>157480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843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138447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xdr:rowOff>
    </xdr:from>
    <xdr:to>
      <xdr:col>24</xdr:col>
      <xdr:colOff>76200</xdr:colOff>
      <xdr:row>80</xdr:row>
      <xdr:rowOff>109220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151147</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49530</xdr:rowOff>
    </xdr:from>
    <xdr:to>
      <xdr:col>20</xdr:col>
      <xdr:colOff>38100</xdr:colOff>
      <xdr:row>81</xdr:row>
      <xdr:rowOff>151130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135907</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402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3811</xdr:rowOff>
    </xdr:from>
    <xdr:to>
      <xdr:col>15</xdr:col>
      <xdr:colOff>149225</xdr:colOff>
      <xdr:row>81</xdr:row>
      <xdr:rowOff>105411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90188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76200</xdr:rowOff>
    </xdr:from>
    <xdr:to>
      <xdr:col>11</xdr:col>
      <xdr:colOff>60325</xdr:colOff>
      <xdr:row>81</xdr:row>
      <xdr:rowOff>6350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162577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106680</xdr:rowOff>
    </xdr:from>
    <xdr:to>
      <xdr:col>6</xdr:col>
      <xdr:colOff>171450</xdr:colOff>
      <xdr:row>81</xdr:row>
      <xdr:rowOff>36830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21607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暖冬の影響による除雪費用の減や財政健全化緊急プログラム</a:t>
          </a:r>
          <a:r>
            <a:rPr lang="ja-JP" altLang="ja-JP" sz="1100">
              <a:solidFill>
                <a:schemeClr val="dk1"/>
              </a:solidFill>
              <a:effectLst/>
              <a:latin typeface="+mn-lt"/>
              <a:ea typeface="+mn-ea"/>
              <a:cs typeface="+mn-cs"/>
            </a:rPr>
            <a:t>による事務事業の見直しに伴い、</a:t>
          </a:r>
          <a:r>
            <a:rPr lang="en-US" altLang="ja-JP" sz="1100">
              <a:solidFill>
                <a:schemeClr val="dk1"/>
              </a:solidFill>
              <a:effectLst/>
              <a:latin typeface="+mn-lt"/>
              <a:ea typeface="+mn-ea"/>
              <a:cs typeface="+mn-cs"/>
            </a:rPr>
            <a:t>H29</a:t>
          </a:r>
          <a:r>
            <a:rPr lang="ja-JP" altLang="ja-JP" sz="1100">
              <a:solidFill>
                <a:schemeClr val="dk1"/>
              </a:solidFill>
              <a:effectLst/>
              <a:latin typeface="+mn-lt"/>
              <a:ea typeface="+mn-ea"/>
              <a:cs typeface="+mn-cs"/>
            </a:rPr>
            <a:t>年度と比較し減少した。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順位は他の類似団体と比べて上位にあるものの、大型投資に伴う物件費や公債費の増、少子高齢化の進展に伴う扶助費の増により、本市財政は硬直化の傾向にある。今後も、財政健全化緊急プログラムに掲げる「事務事業見直し」や「公共</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的</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施設管理コストの縮減」に取り組み、経常的経費の圧縮に努める。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109855</xdr:rowOff>
    </xdr:from>
    <xdr:to>
      <xdr:col>82</xdr:col>
      <xdr:colOff>107950</xdr:colOff>
      <xdr:row>81</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968605"/>
          <a:ext cx="0" cy="988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24782</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71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109855</xdr:rowOff>
    </xdr:from>
    <xdr:to>
      <xdr:col>82</xdr:col>
      <xdr:colOff>196850</xdr:colOff>
      <xdr:row>75</xdr:row>
      <xdr:rowOff>109855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96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xdr:rowOff>
    </xdr:from>
    <xdr:to>
      <xdr:col>82</xdr:col>
      <xdr:colOff>107950</xdr:colOff>
      <xdr:row>77</xdr:row>
      <xdr:rowOff>29845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031470"/>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2557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37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109855</xdr:rowOff>
    </xdr:from>
    <xdr:to>
      <xdr:col>78</xdr:col>
      <xdr:colOff>69850</xdr:colOff>
      <xdr:row>77</xdr:row>
      <xdr:rowOff>29845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968605"/>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41911</xdr:rowOff>
    </xdr:from>
    <xdr:to>
      <xdr:col>78</xdr:col>
      <xdr:colOff>120650</xdr:colOff>
      <xdr:row>78</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109855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814300"/>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30480</xdr:rowOff>
    </xdr:from>
    <xdr:to>
      <xdr:col>74</xdr:col>
      <xdr:colOff>31750</xdr:colOff>
      <xdr:row>78</xdr:row>
      <xdr:rowOff>132080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12700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2814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70486</xdr:rowOff>
    </xdr:from>
    <xdr:to>
      <xdr:col>69</xdr:col>
      <xdr:colOff>142875</xdr:colOff>
      <xdr:row>78</xdr:row>
      <xdr:rowOff>636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2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156863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121920</xdr:rowOff>
    </xdr:from>
    <xdr:to>
      <xdr:col>82</xdr:col>
      <xdr:colOff>158750</xdr:colOff>
      <xdr:row>76</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30497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288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150495</xdr:rowOff>
    </xdr:from>
    <xdr:to>
      <xdr:col>78</xdr:col>
      <xdr:colOff>120650</xdr:colOff>
      <xdr:row>77</xdr:row>
      <xdr:rowOff>80645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90822</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9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59055</xdr:rowOff>
    </xdr:from>
    <xdr:to>
      <xdr:col>74</xdr:col>
      <xdr:colOff>31750</xdr:colOff>
      <xdr:row>75</xdr:row>
      <xdr:rowOff>160655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170832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133350</xdr:rowOff>
    </xdr:from>
    <xdr:to>
      <xdr:col>65</xdr:col>
      <xdr:colOff>53975</xdr:colOff>
      <xdr:row>75</xdr:row>
      <xdr:rowOff>63500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73677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11587</xdr:rowOff>
    </xdr:from>
    <xdr:to>
      <xdr:col>29</xdr:col>
      <xdr:colOff>127000</xdr:colOff>
      <xdr:row>19</xdr:row>
      <xdr:rowOff>40985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88062"/>
          <a:ext cx="0" cy="10580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13062</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1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40985</xdr:rowOff>
    </xdr:from>
    <xdr:to>
      <xdr:col>30</xdr:col>
      <xdr:colOff>25400</xdr:colOff>
      <xdr:row>19</xdr:row>
      <xdr:rowOff>40985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46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97964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3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11587</xdr:rowOff>
    </xdr:from>
    <xdr:to>
      <xdr:col>30</xdr:col>
      <xdr:colOff>25400</xdr:colOff>
      <xdr:row>13</xdr:row>
      <xdr:rowOff>11587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141707</xdr:rowOff>
    </xdr:from>
    <xdr:to>
      <xdr:col>29</xdr:col>
      <xdr:colOff>127000</xdr:colOff>
      <xdr:row>18</xdr:row>
      <xdr:rowOff>48621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03982"/>
          <a:ext cx="647700" cy="7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147119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950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130592</xdr:rowOff>
    </xdr:from>
    <xdr:to>
      <xdr:col>29</xdr:col>
      <xdr:colOff>177800</xdr:colOff>
      <xdr:row>16</xdr:row>
      <xdr:rowOff>60742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103622</xdr:rowOff>
    </xdr:from>
    <xdr:to>
      <xdr:col>26</xdr:col>
      <xdr:colOff>50800</xdr:colOff>
      <xdr:row>17</xdr:row>
      <xdr:rowOff>141707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065897"/>
          <a:ext cx="698500" cy="3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143942</xdr:rowOff>
    </xdr:from>
    <xdr:to>
      <xdr:col>26</xdr:col>
      <xdr:colOff>101600</xdr:colOff>
      <xdr:row>16</xdr:row>
      <xdr:rowOff>74092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84269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3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65308</xdr:rowOff>
    </xdr:from>
    <xdr:to>
      <xdr:col>22</xdr:col>
      <xdr:colOff>114300</xdr:colOff>
      <xdr:row>17</xdr:row>
      <xdr:rowOff>103622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27583"/>
          <a:ext cx="698500" cy="38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10759</xdr:rowOff>
    </xdr:from>
    <xdr:to>
      <xdr:col>22</xdr:col>
      <xdr:colOff>165100</xdr:colOff>
      <xdr:row>16</xdr:row>
      <xdr:rowOff>112359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122536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14148</xdr:rowOff>
    </xdr:from>
    <xdr:to>
      <xdr:col>18</xdr:col>
      <xdr:colOff>177800</xdr:colOff>
      <xdr:row>17</xdr:row>
      <xdr:rowOff>65308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976423"/>
          <a:ext cx="698500" cy="5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164379</xdr:rowOff>
    </xdr:from>
    <xdr:to>
      <xdr:col>19</xdr:col>
      <xdr:colOff>38100</xdr:colOff>
      <xdr:row>16</xdr:row>
      <xdr:rowOff>94529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104706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169271</xdr:rowOff>
    </xdr:from>
    <xdr:to>
      <xdr:col>29</xdr:col>
      <xdr:colOff>177800</xdr:colOff>
      <xdr:row>18</xdr:row>
      <xdr:rowOff>99421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3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141348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0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90907</xdr:rowOff>
    </xdr:from>
    <xdr:to>
      <xdr:col>26</xdr:col>
      <xdr:colOff>101600</xdr:colOff>
      <xdr:row>18</xdr:row>
      <xdr:rowOff>21057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5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5834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39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52822</xdr:rowOff>
    </xdr:from>
    <xdr:to>
      <xdr:col>22</xdr:col>
      <xdr:colOff>165100</xdr:colOff>
      <xdr:row>17</xdr:row>
      <xdr:rowOff>154422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1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139199</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0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14508</xdr:rowOff>
    </xdr:from>
    <xdr:to>
      <xdr:col>19</xdr:col>
      <xdr:colOff>38100</xdr:colOff>
      <xdr:row>17</xdr:row>
      <xdr:rowOff>116108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7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100885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6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134798</xdr:rowOff>
    </xdr:from>
    <xdr:to>
      <xdr:col>15</xdr:col>
      <xdr:colOff>101600</xdr:colOff>
      <xdr:row>17</xdr:row>
      <xdr:rowOff>64948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2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75125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9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214630</xdr:rowOff>
    </xdr:from>
    <xdr:to>
      <xdr:col>29</xdr:col>
      <xdr:colOff>127000</xdr:colOff>
      <xdr:row>37</xdr:row>
      <xdr:rowOff>191008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9180"/>
          <a:ext cx="0" cy="1176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163085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8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191008</xdr:rowOff>
    </xdr:from>
    <xdr:to>
      <xdr:col>30</xdr:col>
      <xdr:colOff>25400</xdr:colOff>
      <xdr:row>37</xdr:row>
      <xdr:rowOff>191008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157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129557</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214630</xdr:rowOff>
    </xdr:from>
    <xdr:to>
      <xdr:col>30</xdr:col>
      <xdr:colOff>25400</xdr:colOff>
      <xdr:row>33</xdr:row>
      <xdr:rowOff>214630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9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115075</xdr:rowOff>
    </xdr:from>
    <xdr:to>
      <xdr:col>29</xdr:col>
      <xdr:colOff>127000</xdr:colOff>
      <xdr:row>34</xdr:row>
      <xdr:rowOff>76136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039625"/>
          <a:ext cx="647700" cy="30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143489</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53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171412</xdr:rowOff>
    </xdr:from>
    <xdr:to>
      <xdr:col>29</xdr:col>
      <xdr:colOff>177800</xdr:colOff>
      <xdr:row>35</xdr:row>
      <xdr:rowOff>273012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115075</xdr:rowOff>
    </xdr:from>
    <xdr:to>
      <xdr:col>26</xdr:col>
      <xdr:colOff>50800</xdr:colOff>
      <xdr:row>33</xdr:row>
      <xdr:rowOff>169634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039625"/>
          <a:ext cx="698500" cy="54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122072</xdr:rowOff>
    </xdr:from>
    <xdr:to>
      <xdr:col>26</xdr:col>
      <xdr:colOff>101600</xdr:colOff>
      <xdr:row>35</xdr:row>
      <xdr:rowOff>223672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208449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116599</xdr:rowOff>
    </xdr:from>
    <xdr:to>
      <xdr:col>22</xdr:col>
      <xdr:colOff>114300</xdr:colOff>
      <xdr:row>33</xdr:row>
      <xdr:rowOff>169634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041149"/>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110413</xdr:rowOff>
    </xdr:from>
    <xdr:to>
      <xdr:col>22</xdr:col>
      <xdr:colOff>165100</xdr:colOff>
      <xdr:row>35</xdr:row>
      <xdr:rowOff>212013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196790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116599</xdr:rowOff>
    </xdr:from>
    <xdr:to>
      <xdr:col>18</xdr:col>
      <xdr:colOff>177800</xdr:colOff>
      <xdr:row>33</xdr:row>
      <xdr:rowOff>247853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041149"/>
          <a:ext cx="698500" cy="13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96050</xdr:rowOff>
    </xdr:from>
    <xdr:to>
      <xdr:col>19</xdr:col>
      <xdr:colOff>38100</xdr:colOff>
      <xdr:row>35</xdr:row>
      <xdr:rowOff>197650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182427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25336</xdr:rowOff>
    </xdr:from>
    <xdr:to>
      <xdr:col>29</xdr:col>
      <xdr:colOff>177800</xdr:colOff>
      <xdr:row>34</xdr:row>
      <xdr:rowOff>126936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292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213313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13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64275</xdr:rowOff>
    </xdr:from>
    <xdr:to>
      <xdr:col>26</xdr:col>
      <xdr:colOff>101600</xdr:colOff>
      <xdr:row>33</xdr:row>
      <xdr:rowOff>165875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5988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4602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575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118834</xdr:rowOff>
    </xdr:from>
    <xdr:to>
      <xdr:col>22</xdr:col>
      <xdr:colOff>165100</xdr:colOff>
      <xdr:row>33</xdr:row>
      <xdr:rowOff>220434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04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59161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581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65799</xdr:rowOff>
    </xdr:from>
    <xdr:to>
      <xdr:col>19</xdr:col>
      <xdr:colOff>38100</xdr:colOff>
      <xdr:row>33</xdr:row>
      <xdr:rowOff>167399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599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6126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575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197053</xdr:rowOff>
    </xdr:from>
    <xdr:to>
      <xdr:col>15</xdr:col>
      <xdr:colOff>101600</xdr:colOff>
      <xdr:row>33</xdr:row>
      <xdr:rowOff>298653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121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137380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8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171,984
168,534
209.57
68,634,419
66,671,485
1,758,506
38,575,853
111,146,762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64757</xdr:rowOff>
    </xdr:from>
    <xdr:to>
      <xdr:col>24</xdr:col>
      <xdr:colOff>62865</xdr:colOff>
      <xdr:row>38</xdr:row>
      <xdr:rowOff>126822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9707"/>
          <a:ext cx="1270" cy="126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130649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126822</xdr:rowOff>
    </xdr:from>
    <xdr:to>
      <xdr:col>24</xdr:col>
      <xdr:colOff>152400</xdr:colOff>
      <xdr:row>38</xdr:row>
      <xdr:rowOff>126822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41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11434</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5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64757</xdr:rowOff>
    </xdr:from>
    <xdr:to>
      <xdr:col>24</xdr:col>
      <xdr:colOff>152400</xdr:colOff>
      <xdr:row>31</xdr:row>
      <xdr:rowOff>64757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23838</xdr:rowOff>
    </xdr:from>
    <xdr:to>
      <xdr:col>24</xdr:col>
      <xdr:colOff>63500</xdr:colOff>
      <xdr:row>35</xdr:row>
      <xdr:rowOff>92685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24588"/>
          <a:ext cx="838200" cy="6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122826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80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99949</xdr:rowOff>
    </xdr:from>
    <xdr:to>
      <xdr:col>24</xdr:col>
      <xdr:colOff>114300</xdr:colOff>
      <xdr:row>35</xdr:row>
      <xdr:rowOff>30099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23838</xdr:rowOff>
    </xdr:from>
    <xdr:to>
      <xdr:col>19</xdr:col>
      <xdr:colOff>177800</xdr:colOff>
      <xdr:row>35</xdr:row>
      <xdr:rowOff>35687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24588"/>
          <a:ext cx="889000" cy="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111722</xdr:rowOff>
    </xdr:from>
    <xdr:to>
      <xdr:col>20</xdr:col>
      <xdr:colOff>38100</xdr:colOff>
      <xdr:row>35</xdr:row>
      <xdr:rowOff>41872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58399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167322</xdr:rowOff>
    </xdr:from>
    <xdr:to>
      <xdr:col>15</xdr:col>
      <xdr:colOff>50800</xdr:colOff>
      <xdr:row>35</xdr:row>
      <xdr:rowOff>35687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96622"/>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122314</xdr:rowOff>
    </xdr:from>
    <xdr:to>
      <xdr:col>15</xdr:col>
      <xdr:colOff>101600</xdr:colOff>
      <xdr:row>35</xdr:row>
      <xdr:rowOff>52464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68991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167322</xdr:rowOff>
    </xdr:from>
    <xdr:to>
      <xdr:col>10</xdr:col>
      <xdr:colOff>114300</xdr:colOff>
      <xdr:row>35</xdr:row>
      <xdr:rowOff>1511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96622"/>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146507</xdr:rowOff>
    </xdr:from>
    <xdr:to>
      <xdr:col>10</xdr:col>
      <xdr:colOff>165100</xdr:colOff>
      <xdr:row>35</xdr:row>
      <xdr:rowOff>76657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67784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41885</xdr:rowOff>
    </xdr:from>
    <xdr:to>
      <xdr:col>24</xdr:col>
      <xdr:colOff>114300</xdr:colOff>
      <xdr:row>35</xdr:row>
      <xdr:rowOff>143485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20312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144488</xdr:rowOff>
    </xdr:from>
    <xdr:to>
      <xdr:col>20</xdr:col>
      <xdr:colOff>38100</xdr:colOff>
      <xdr:row>35</xdr:row>
      <xdr:rowOff>74638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65765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6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156337</xdr:rowOff>
    </xdr:from>
    <xdr:to>
      <xdr:col>15</xdr:col>
      <xdr:colOff>101600</xdr:colOff>
      <xdr:row>35</xdr:row>
      <xdr:rowOff>86487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77614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7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116522</xdr:rowOff>
    </xdr:from>
    <xdr:to>
      <xdr:col>10</xdr:col>
      <xdr:colOff>165100</xdr:colOff>
      <xdr:row>35</xdr:row>
      <xdr:rowOff>46672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63199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122161</xdr:rowOff>
    </xdr:from>
    <xdr:to>
      <xdr:col>6</xdr:col>
      <xdr:colOff>38100</xdr:colOff>
      <xdr:row>35</xdr:row>
      <xdr:rowOff>52311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68838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2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158712</xdr:rowOff>
    </xdr:from>
    <xdr:to>
      <xdr:col>24</xdr:col>
      <xdr:colOff>62865</xdr:colOff>
      <xdr:row>57</xdr:row>
      <xdr:rowOff>142329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02662"/>
          <a:ext cx="1270" cy="1012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146156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142329</xdr:rowOff>
    </xdr:from>
    <xdr:to>
      <xdr:col>24</xdr:col>
      <xdr:colOff>152400</xdr:colOff>
      <xdr:row>57</xdr:row>
      <xdr:rowOff>142329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1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105389</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158712</xdr:rowOff>
    </xdr:from>
    <xdr:to>
      <xdr:col>24</xdr:col>
      <xdr:colOff>152400</xdr:colOff>
      <xdr:row>51</xdr:row>
      <xdr:rowOff>158712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0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137605</xdr:rowOff>
    </xdr:from>
    <xdr:to>
      <xdr:col>24</xdr:col>
      <xdr:colOff>63500</xdr:colOff>
      <xdr:row>55</xdr:row>
      <xdr:rowOff>62700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395905"/>
          <a:ext cx="838200" cy="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50969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137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28092</xdr:rowOff>
    </xdr:from>
    <xdr:to>
      <xdr:col>24</xdr:col>
      <xdr:colOff>114300</xdr:colOff>
      <xdr:row>54</xdr:row>
      <xdr:rowOff>129692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28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137605</xdr:rowOff>
    </xdr:from>
    <xdr:to>
      <xdr:col>19</xdr:col>
      <xdr:colOff>177800</xdr:colOff>
      <xdr:row>54</xdr:row>
      <xdr:rowOff>143929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95905"/>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28549</xdr:rowOff>
    </xdr:from>
    <xdr:to>
      <xdr:col>20</xdr:col>
      <xdr:colOff>38100</xdr:colOff>
      <xdr:row>54</xdr:row>
      <xdr:rowOff>130149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146676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0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143929</xdr:rowOff>
    </xdr:from>
    <xdr:to>
      <xdr:col>15</xdr:col>
      <xdr:colOff>50800</xdr:colOff>
      <xdr:row>54</xdr:row>
      <xdr:rowOff>163322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02229"/>
          <a:ext cx="889000" cy="1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33731</xdr:rowOff>
    </xdr:from>
    <xdr:to>
      <xdr:col>15</xdr:col>
      <xdr:colOff>101600</xdr:colOff>
      <xdr:row>54</xdr:row>
      <xdr:rowOff>135331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151858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137795</xdr:rowOff>
    </xdr:from>
    <xdr:to>
      <xdr:col>10</xdr:col>
      <xdr:colOff>114300</xdr:colOff>
      <xdr:row>54</xdr:row>
      <xdr:rowOff>163322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396095"/>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56438</xdr:rowOff>
    </xdr:from>
    <xdr:to>
      <xdr:col>10</xdr:col>
      <xdr:colOff>165100</xdr:colOff>
      <xdr:row>54</xdr:row>
      <xdr:rowOff>158038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3115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63602</xdr:rowOff>
    </xdr:from>
    <xdr:to>
      <xdr:col>6</xdr:col>
      <xdr:colOff>38100</xdr:colOff>
      <xdr:row>53</xdr:row>
      <xdr:rowOff>165202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10279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11900</xdr:rowOff>
    </xdr:from>
    <xdr:to>
      <xdr:col>24</xdr:col>
      <xdr:colOff>114300</xdr:colOff>
      <xdr:row>55</xdr:row>
      <xdr:rowOff>113500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4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161777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86805</xdr:rowOff>
    </xdr:from>
    <xdr:to>
      <xdr:col>20</xdr:col>
      <xdr:colOff>38100</xdr:colOff>
      <xdr:row>55</xdr:row>
      <xdr:rowOff>16955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8082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93129</xdr:rowOff>
    </xdr:from>
    <xdr:to>
      <xdr:col>15</xdr:col>
      <xdr:colOff>101600</xdr:colOff>
      <xdr:row>55</xdr:row>
      <xdr:rowOff>23279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5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112522</xdr:rowOff>
    </xdr:from>
    <xdr:to>
      <xdr:col>10</xdr:col>
      <xdr:colOff>165100</xdr:colOff>
      <xdr:row>55</xdr:row>
      <xdr:rowOff>42672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33799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6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86995</xdr:rowOff>
    </xdr:from>
    <xdr:to>
      <xdr:col>6</xdr:col>
      <xdr:colOff>38100</xdr:colOff>
      <xdr:row>55</xdr:row>
      <xdr:rowOff>17145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3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8272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50383</xdr:rowOff>
    </xdr:from>
    <xdr:to>
      <xdr:col>24</xdr:col>
      <xdr:colOff>62865</xdr:colOff>
      <xdr:row>78</xdr:row>
      <xdr:rowOff>110308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566233"/>
          <a:ext cx="1270" cy="91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114135</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7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110308</xdr:rowOff>
    </xdr:from>
    <xdr:to>
      <xdr:col>24</xdr:col>
      <xdr:colOff>152400</xdr:colOff>
      <xdr:row>78</xdr:row>
      <xdr:rowOff>110308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168510</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34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50383</xdr:rowOff>
    </xdr:from>
    <xdr:to>
      <xdr:col>24</xdr:col>
      <xdr:colOff>152400</xdr:colOff>
      <xdr:row>73</xdr:row>
      <xdr:rowOff>50383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56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64262</xdr:rowOff>
    </xdr:from>
    <xdr:to>
      <xdr:col>24</xdr:col>
      <xdr:colOff>63500</xdr:colOff>
      <xdr:row>75</xdr:row>
      <xdr:rowOff>69814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237212"/>
          <a:ext cx="838200" cy="69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859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21953</xdr:rowOff>
    </xdr:from>
    <xdr:to>
      <xdr:col>24</xdr:col>
      <xdr:colOff>114300</xdr:colOff>
      <xdr:row>75</xdr:row>
      <xdr:rowOff>123553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64262</xdr:rowOff>
    </xdr:from>
    <xdr:to>
      <xdr:col>19</xdr:col>
      <xdr:colOff>177800</xdr:colOff>
      <xdr:row>75</xdr:row>
      <xdr:rowOff>67854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237212"/>
          <a:ext cx="889000" cy="68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26688</xdr:rowOff>
    </xdr:from>
    <xdr:to>
      <xdr:col>20</xdr:col>
      <xdr:colOff>38100</xdr:colOff>
      <xdr:row>75</xdr:row>
      <xdr:rowOff>128288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119415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67854</xdr:rowOff>
    </xdr:from>
    <xdr:to>
      <xdr:col>15</xdr:col>
      <xdr:colOff>50800</xdr:colOff>
      <xdr:row>75</xdr:row>
      <xdr:rowOff>99368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926604"/>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43180</xdr:rowOff>
    </xdr:from>
    <xdr:to>
      <xdr:col>15</xdr:col>
      <xdr:colOff>101600</xdr:colOff>
      <xdr:row>75</xdr:row>
      <xdr:rowOff>144780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135907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34217</xdr:rowOff>
    </xdr:from>
    <xdr:to>
      <xdr:col>10</xdr:col>
      <xdr:colOff>114300</xdr:colOff>
      <xdr:row>75</xdr:row>
      <xdr:rowOff>99368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89296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114373</xdr:rowOff>
    </xdr:from>
    <xdr:to>
      <xdr:col>10</xdr:col>
      <xdr:colOff>165100</xdr:colOff>
      <xdr:row>76</xdr:row>
      <xdr:rowOff>44523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35650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168094</xdr:rowOff>
    </xdr:from>
    <xdr:to>
      <xdr:col>6</xdr:col>
      <xdr:colOff>38100</xdr:colOff>
      <xdr:row>76</xdr:row>
      <xdr:rowOff>98244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89371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19014</xdr:rowOff>
    </xdr:from>
    <xdr:to>
      <xdr:col>24</xdr:col>
      <xdr:colOff>114300</xdr:colOff>
      <xdr:row>75</xdr:row>
      <xdr:rowOff>120614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8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41891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2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13462</xdr:rowOff>
    </xdr:from>
    <xdr:to>
      <xdr:col>20</xdr:col>
      <xdr:colOff>38100</xdr:colOff>
      <xdr:row>71</xdr:row>
      <xdr:rowOff>115062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18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69</xdr:row>
      <xdr:rowOff>131589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196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17054</xdr:rowOff>
    </xdr:from>
    <xdr:to>
      <xdr:col>15</xdr:col>
      <xdr:colOff>101600</xdr:colOff>
      <xdr:row>75</xdr:row>
      <xdr:rowOff>118654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135181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65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48568</xdr:rowOff>
    </xdr:from>
    <xdr:to>
      <xdr:col>10</xdr:col>
      <xdr:colOff>165100</xdr:colOff>
      <xdr:row>75</xdr:row>
      <xdr:rowOff>150168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9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166695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68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154867</xdr:rowOff>
    </xdr:from>
    <xdr:to>
      <xdr:col>6</xdr:col>
      <xdr:colOff>38100</xdr:colOff>
      <xdr:row>75</xdr:row>
      <xdr:rowOff>85017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8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101544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6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11988</xdr:rowOff>
    </xdr:from>
    <xdr:to>
      <xdr:col>24</xdr:col>
      <xdr:colOff>62865</xdr:colOff>
      <xdr:row>98</xdr:row>
      <xdr:rowOff>21934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13938"/>
          <a:ext cx="1270" cy="121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25761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21934</xdr:rowOff>
    </xdr:from>
    <xdr:to>
      <xdr:col>24</xdr:col>
      <xdr:colOff>152400</xdr:colOff>
      <xdr:row>98</xdr:row>
      <xdr:rowOff>21934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2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130115</xdr:rowOff>
    </xdr:from>
    <xdr:ext cx="534377"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8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11988</xdr:rowOff>
    </xdr:from>
    <xdr:to>
      <xdr:col>24</xdr:col>
      <xdr:colOff>152400</xdr:colOff>
      <xdr:row>91</xdr:row>
      <xdr:rowOff>11988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1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42317</xdr:rowOff>
    </xdr:from>
    <xdr:to>
      <xdr:col>24</xdr:col>
      <xdr:colOff>63500</xdr:colOff>
      <xdr:row>96</xdr:row>
      <xdr:rowOff>6274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30067"/>
          <a:ext cx="838200" cy="13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80687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25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57810</xdr:rowOff>
    </xdr:from>
    <xdr:to>
      <xdr:col>24</xdr:col>
      <xdr:colOff>114300</xdr:colOff>
      <xdr:row>94</xdr:row>
      <xdr:rowOff>159410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40030</xdr:rowOff>
    </xdr:from>
    <xdr:to>
      <xdr:col>19</xdr:col>
      <xdr:colOff>177800</xdr:colOff>
      <xdr:row>95</xdr:row>
      <xdr:rowOff>42317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327780"/>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54153</xdr:rowOff>
    </xdr:from>
    <xdr:to>
      <xdr:col>20</xdr:col>
      <xdr:colOff>38100</xdr:colOff>
      <xdr:row>94</xdr:row>
      <xdr:rowOff>155753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40030</xdr:rowOff>
    </xdr:from>
    <xdr:to>
      <xdr:col>15</xdr:col>
      <xdr:colOff>50800</xdr:colOff>
      <xdr:row>96</xdr:row>
      <xdr:rowOff>63615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27780"/>
          <a:ext cx="889000" cy="19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133858</xdr:rowOff>
    </xdr:from>
    <xdr:to>
      <xdr:col>15</xdr:col>
      <xdr:colOff>101600</xdr:colOff>
      <xdr:row>95</xdr:row>
      <xdr:rowOff>64008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80535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63615</xdr:rowOff>
    </xdr:from>
    <xdr:to>
      <xdr:col>10</xdr:col>
      <xdr:colOff>114300</xdr:colOff>
      <xdr:row>97</xdr:row>
      <xdr:rowOff>77521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22815"/>
          <a:ext cx="889000" cy="18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43484</xdr:rowOff>
    </xdr:from>
    <xdr:to>
      <xdr:col>10</xdr:col>
      <xdr:colOff>165100</xdr:colOff>
      <xdr:row>96</xdr:row>
      <xdr:rowOff>145084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136211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132372</xdr:rowOff>
    </xdr:from>
    <xdr:to>
      <xdr:col>6</xdr:col>
      <xdr:colOff>38100</xdr:colOff>
      <xdr:row>93</xdr:row>
      <xdr:rowOff>62522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79049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126924</xdr:rowOff>
    </xdr:from>
    <xdr:to>
      <xdr:col>24</xdr:col>
      <xdr:colOff>114300</xdr:colOff>
      <xdr:row>96</xdr:row>
      <xdr:rowOff>57074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105351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162967</xdr:rowOff>
    </xdr:from>
    <xdr:to>
      <xdr:col>20</xdr:col>
      <xdr:colOff>38100</xdr:colOff>
      <xdr:row>95</xdr:row>
      <xdr:rowOff>93117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84244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3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160680</xdr:rowOff>
    </xdr:from>
    <xdr:to>
      <xdr:col>15</xdr:col>
      <xdr:colOff>101600</xdr:colOff>
      <xdr:row>95</xdr:row>
      <xdr:rowOff>90830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7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81957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6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12815</xdr:rowOff>
    </xdr:from>
    <xdr:to>
      <xdr:col>10</xdr:col>
      <xdr:colOff>165100</xdr:colOff>
      <xdr:row>96</xdr:row>
      <xdr:rowOff>114415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130942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2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26721</xdr:rowOff>
    </xdr:from>
    <xdr:to>
      <xdr:col>6</xdr:col>
      <xdr:colOff>38100</xdr:colOff>
      <xdr:row>97</xdr:row>
      <xdr:rowOff>128321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5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119448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5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139700</xdr:rowOff>
    </xdr:from>
    <xdr:to>
      <xdr:col>59</xdr:col>
      <xdr:colOff>50800</xdr:colOff>
      <xdr:row>39</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28</xdr:row>
      <xdr:rowOff>168927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143786</xdr:rowOff>
    </xdr:from>
    <xdr:to>
      <xdr:col>54</xdr:col>
      <xdr:colOff>189865</xdr:colOff>
      <xdr:row>38</xdr:row>
      <xdr:rowOff>129670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287286"/>
          <a:ext cx="1270" cy="135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133497</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4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129670</xdr:rowOff>
    </xdr:from>
    <xdr:to>
      <xdr:col>55</xdr:col>
      <xdr:colOff>88900</xdr:colOff>
      <xdr:row>38</xdr:row>
      <xdr:rowOff>129670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4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90463</xdr:rowOff>
    </xdr:from>
    <xdr:ext cx="534377"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0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143786</xdr:rowOff>
    </xdr:from>
    <xdr:to>
      <xdr:col>55</xdr:col>
      <xdr:colOff>88900</xdr:colOff>
      <xdr:row>30</xdr:row>
      <xdr:rowOff>143786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28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71006</xdr:rowOff>
    </xdr:from>
    <xdr:to>
      <xdr:col>55</xdr:col>
      <xdr:colOff>0</xdr:colOff>
      <xdr:row>35</xdr:row>
      <xdr:rowOff>80150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0717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120848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121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142421</xdr:rowOff>
    </xdr:from>
    <xdr:to>
      <xdr:col>55</xdr:col>
      <xdr:colOff>50800</xdr:colOff>
      <xdr:row>36</xdr:row>
      <xdr:rowOff>72571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14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80150</xdr:rowOff>
    </xdr:from>
    <xdr:to>
      <xdr:col>50</xdr:col>
      <xdr:colOff>114300</xdr:colOff>
      <xdr:row>35</xdr:row>
      <xdr:rowOff>84550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6080900"/>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10547</xdr:rowOff>
    </xdr:from>
    <xdr:to>
      <xdr:col>50</xdr:col>
      <xdr:colOff>165100</xdr:colOff>
      <xdr:row>36</xdr:row>
      <xdr:rowOff>112147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18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103274</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84550</xdr:rowOff>
    </xdr:from>
    <xdr:to>
      <xdr:col>45</xdr:col>
      <xdr:colOff>177800</xdr:colOff>
      <xdr:row>35</xdr:row>
      <xdr:rowOff>87436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085300"/>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159137</xdr:rowOff>
    </xdr:from>
    <xdr:to>
      <xdr:col>46</xdr:col>
      <xdr:colOff>38100</xdr:colOff>
      <xdr:row>36</xdr:row>
      <xdr:rowOff>89287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1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80414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87436</xdr:rowOff>
    </xdr:from>
    <xdr:to>
      <xdr:col>41</xdr:col>
      <xdr:colOff>50800</xdr:colOff>
      <xdr:row>35</xdr:row>
      <xdr:rowOff>153130</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088186"/>
          <a:ext cx="889000" cy="6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112132</xdr:rowOff>
    </xdr:from>
    <xdr:to>
      <xdr:col>41</xdr:col>
      <xdr:colOff>101600</xdr:colOff>
      <xdr:row>36</xdr:row>
      <xdr:rowOff>42282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1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33409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113903</xdr:rowOff>
    </xdr:from>
    <xdr:to>
      <xdr:col>36</xdr:col>
      <xdr:colOff>165100</xdr:colOff>
      <xdr:row>37</xdr:row>
      <xdr:rowOff>44053</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28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35180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7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20206</xdr:rowOff>
    </xdr:from>
    <xdr:to>
      <xdr:col>55</xdr:col>
      <xdr:colOff>50800</xdr:colOff>
      <xdr:row>35</xdr:row>
      <xdr:rowOff>121806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0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43083</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8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29350</xdr:rowOff>
    </xdr:from>
    <xdr:to>
      <xdr:col>50</xdr:col>
      <xdr:colOff>165100</xdr:colOff>
      <xdr:row>35</xdr:row>
      <xdr:rowOff>130950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03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147477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58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33750</xdr:rowOff>
    </xdr:from>
    <xdr:to>
      <xdr:col>46</xdr:col>
      <xdr:colOff>38100</xdr:colOff>
      <xdr:row>35</xdr:row>
      <xdr:rowOff>135350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0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151877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58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36636</xdr:rowOff>
    </xdr:from>
    <xdr:to>
      <xdr:col>41</xdr:col>
      <xdr:colOff>101600</xdr:colOff>
      <xdr:row>35</xdr:row>
      <xdr:rowOff>138236</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03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154763</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581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102330</xdr:rowOff>
    </xdr:from>
    <xdr:to>
      <xdr:col>36</xdr:col>
      <xdr:colOff>165100</xdr:colOff>
      <xdr:row>36</xdr:row>
      <xdr:rowOff>32480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1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49007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587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73279</xdr:rowOff>
    </xdr:from>
    <xdr:to>
      <xdr:col>54</xdr:col>
      <xdr:colOff>189865</xdr:colOff>
      <xdr:row>59</xdr:row>
      <xdr:rowOff>129946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9331579"/>
          <a:ext cx="1270" cy="91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133773</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4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129946</xdr:rowOff>
    </xdr:from>
    <xdr:to>
      <xdr:col>55</xdr:col>
      <xdr:colOff>88900</xdr:colOff>
      <xdr:row>59</xdr:row>
      <xdr:rowOff>129946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45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19956</xdr:rowOff>
    </xdr:from>
    <xdr:ext cx="534377"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91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73279</xdr:rowOff>
    </xdr:from>
    <xdr:to>
      <xdr:col>55</xdr:col>
      <xdr:colOff>88900</xdr:colOff>
      <xdr:row>54</xdr:row>
      <xdr:rowOff>73279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9331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170028</xdr:rowOff>
    </xdr:from>
    <xdr:to>
      <xdr:col>55</xdr:col>
      <xdr:colOff>0</xdr:colOff>
      <xdr:row>57</xdr:row>
      <xdr:rowOff>130823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771228"/>
          <a:ext cx="838200" cy="1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85564</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858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107137</xdr:rowOff>
    </xdr:from>
    <xdr:to>
      <xdr:col>55</xdr:col>
      <xdr:colOff>50800</xdr:colOff>
      <xdr:row>58</xdr:row>
      <xdr:rowOff>37287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87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57455</xdr:rowOff>
    </xdr:from>
    <xdr:to>
      <xdr:col>50</xdr:col>
      <xdr:colOff>114300</xdr:colOff>
      <xdr:row>56</xdr:row>
      <xdr:rowOff>170028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658655"/>
          <a:ext cx="889000" cy="1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58738</xdr:rowOff>
    </xdr:from>
    <xdr:to>
      <xdr:col>50</xdr:col>
      <xdr:colOff>165100</xdr:colOff>
      <xdr:row>57</xdr:row>
      <xdr:rowOff>160338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83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151465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9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57455</xdr:rowOff>
    </xdr:from>
    <xdr:to>
      <xdr:col>45</xdr:col>
      <xdr:colOff>177800</xdr:colOff>
      <xdr:row>57</xdr:row>
      <xdr:rowOff>92342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658655"/>
          <a:ext cx="889000" cy="2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49288</xdr:rowOff>
    </xdr:from>
    <xdr:to>
      <xdr:col>46</xdr:col>
      <xdr:colOff>38100</xdr:colOff>
      <xdr:row>57</xdr:row>
      <xdr:rowOff>150888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8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142015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91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113297</xdr:rowOff>
    </xdr:from>
    <xdr:to>
      <xdr:col>41</xdr:col>
      <xdr:colOff>50800</xdr:colOff>
      <xdr:row>57</xdr:row>
      <xdr:rowOff>92342</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8685797"/>
          <a:ext cx="889000" cy="117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50851</xdr:rowOff>
    </xdr:from>
    <xdr:to>
      <xdr:col>41</xdr:col>
      <xdr:colOff>101600</xdr:colOff>
      <xdr:row>57</xdr:row>
      <xdr:rowOff>152451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82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143578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91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144564</xdr:rowOff>
    </xdr:from>
    <xdr:to>
      <xdr:col>36</xdr:col>
      <xdr:colOff>165100</xdr:colOff>
      <xdr:row>58</xdr:row>
      <xdr:rowOff>74714</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65841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80023</xdr:rowOff>
    </xdr:from>
    <xdr:to>
      <xdr:col>55</xdr:col>
      <xdr:colOff>50800</xdr:colOff>
      <xdr:row>58</xdr:row>
      <xdr:rowOff>10173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85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102900</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70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119228</xdr:rowOff>
    </xdr:from>
    <xdr:to>
      <xdr:col>50</xdr:col>
      <xdr:colOff>165100</xdr:colOff>
      <xdr:row>57</xdr:row>
      <xdr:rowOff>49378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2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65905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4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6655</xdr:rowOff>
    </xdr:from>
    <xdr:to>
      <xdr:col>46</xdr:col>
      <xdr:colOff>38100</xdr:colOff>
      <xdr:row>56</xdr:row>
      <xdr:rowOff>108255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6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124782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38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41542</xdr:rowOff>
    </xdr:from>
    <xdr:to>
      <xdr:col>41</xdr:col>
      <xdr:colOff>101600</xdr:colOff>
      <xdr:row>57</xdr:row>
      <xdr:rowOff>143142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8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159669</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58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62497</xdr:rowOff>
    </xdr:from>
    <xdr:to>
      <xdr:col>36</xdr:col>
      <xdr:colOff>165100</xdr:colOff>
      <xdr:row>50</xdr:row>
      <xdr:rowOff>164097</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86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9174</xdr:rowOff>
    </xdr:from>
    <xdr:ext cx="599010"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672795" y="841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165818</xdr:rowOff>
    </xdr:from>
    <xdr:to>
      <xdr:col>54</xdr:col>
      <xdr:colOff>189865</xdr:colOff>
      <xdr:row>78</xdr:row>
      <xdr:rowOff>124040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681668"/>
          <a:ext cx="1270" cy="81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127867</xdr:rowOff>
    </xdr:from>
    <xdr:ext cx="469744"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0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124040</xdr:rowOff>
    </xdr:from>
    <xdr:to>
      <xdr:col>55</xdr:col>
      <xdr:colOff>88900</xdr:colOff>
      <xdr:row>78</xdr:row>
      <xdr:rowOff>124040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49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112495</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245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165818</xdr:rowOff>
    </xdr:from>
    <xdr:to>
      <xdr:col>55</xdr:col>
      <xdr:colOff>88900</xdr:colOff>
      <xdr:row>73</xdr:row>
      <xdr:rowOff>165818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68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66242</xdr:rowOff>
    </xdr:from>
    <xdr:to>
      <xdr:col>55</xdr:col>
      <xdr:colOff>0</xdr:colOff>
      <xdr:row>77</xdr:row>
      <xdr:rowOff>129279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267892"/>
          <a:ext cx="838200" cy="6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79697</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09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56820</xdr:rowOff>
    </xdr:from>
    <xdr:to>
      <xdr:col>55</xdr:col>
      <xdr:colOff>50800</xdr:colOff>
      <xdr:row>77</xdr:row>
      <xdr:rowOff>158420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119374</xdr:rowOff>
    </xdr:from>
    <xdr:to>
      <xdr:col>50</xdr:col>
      <xdr:colOff>114300</xdr:colOff>
      <xdr:row>77</xdr:row>
      <xdr:rowOff>66242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3149574"/>
          <a:ext cx="889000" cy="1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62554</xdr:rowOff>
    </xdr:from>
    <xdr:to>
      <xdr:col>50</xdr:col>
      <xdr:colOff>165100</xdr:colOff>
      <xdr:row>77</xdr:row>
      <xdr:rowOff>164154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155281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35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119374</xdr:rowOff>
    </xdr:from>
    <xdr:to>
      <xdr:col>45</xdr:col>
      <xdr:colOff>177800</xdr:colOff>
      <xdr:row>77</xdr:row>
      <xdr:rowOff>140081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3149574"/>
          <a:ext cx="889000" cy="1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18738</xdr:rowOff>
    </xdr:from>
    <xdr:to>
      <xdr:col>46</xdr:col>
      <xdr:colOff>38100</xdr:colOff>
      <xdr:row>77</xdr:row>
      <xdr:rowOff>120338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2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111465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31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3016</xdr:rowOff>
    </xdr:from>
    <xdr:to>
      <xdr:col>41</xdr:col>
      <xdr:colOff>50800</xdr:colOff>
      <xdr:row>77</xdr:row>
      <xdr:rowOff>140081</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2004516"/>
          <a:ext cx="889000" cy="133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122562</xdr:rowOff>
    </xdr:from>
    <xdr:to>
      <xdr:col>41</xdr:col>
      <xdr:colOff>101600</xdr:colOff>
      <xdr:row>77</xdr:row>
      <xdr:rowOff>52712</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15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69239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2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34722</xdr:rowOff>
    </xdr:from>
    <xdr:to>
      <xdr:col>36</xdr:col>
      <xdr:colOff>165100</xdr:colOff>
      <xdr:row>77</xdr:row>
      <xdr:rowOff>136322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2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127449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32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78479</xdr:rowOff>
    </xdr:from>
    <xdr:to>
      <xdr:col>55</xdr:col>
      <xdr:colOff>50800</xdr:colOff>
      <xdr:row>78</xdr:row>
      <xdr:rowOff>8629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2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56906</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2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15442</xdr:rowOff>
    </xdr:from>
    <xdr:to>
      <xdr:col>50</xdr:col>
      <xdr:colOff>165100</xdr:colOff>
      <xdr:row>77</xdr:row>
      <xdr:rowOff>117042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21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133569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99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68574</xdr:rowOff>
    </xdr:from>
    <xdr:to>
      <xdr:col>46</xdr:col>
      <xdr:colOff>38100</xdr:colOff>
      <xdr:row>76</xdr:row>
      <xdr:rowOff>170174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09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15250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87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89281</xdr:rowOff>
    </xdr:from>
    <xdr:to>
      <xdr:col>41</xdr:col>
      <xdr:colOff>101600</xdr:colOff>
      <xdr:row>78</xdr:row>
      <xdr:rowOff>19431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2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10558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33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123666</xdr:rowOff>
    </xdr:from>
    <xdr:to>
      <xdr:col>36</xdr:col>
      <xdr:colOff>165100</xdr:colOff>
      <xdr:row>70</xdr:row>
      <xdr:rowOff>53816</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1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70343</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172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138252</xdr:rowOff>
    </xdr:from>
    <xdr:to>
      <xdr:col>54</xdr:col>
      <xdr:colOff>189865</xdr:colOff>
      <xdr:row>98</xdr:row>
      <xdr:rowOff>170980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568752"/>
          <a:ext cx="1270" cy="140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3357</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170980</xdr:rowOff>
    </xdr:from>
    <xdr:to>
      <xdr:col>55</xdr:col>
      <xdr:colOff>88900</xdr:colOff>
      <xdr:row>98</xdr:row>
      <xdr:rowOff>170980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84929</xdr:rowOff>
    </xdr:from>
    <xdr:ext cx="534377"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3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138252</xdr:rowOff>
    </xdr:from>
    <xdr:to>
      <xdr:col>55</xdr:col>
      <xdr:colOff>88900</xdr:colOff>
      <xdr:row>90</xdr:row>
      <xdr:rowOff>138252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5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80683</xdr:rowOff>
    </xdr:from>
    <xdr:to>
      <xdr:col>55</xdr:col>
      <xdr:colOff>0</xdr:colOff>
      <xdr:row>96</xdr:row>
      <xdr:rowOff>151054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196983"/>
          <a:ext cx="838200" cy="4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152125</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268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129248</xdr:rowOff>
    </xdr:from>
    <xdr:to>
      <xdr:col>55</xdr:col>
      <xdr:colOff>50800</xdr:colOff>
      <xdr:row>96</xdr:row>
      <xdr:rowOff>59398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80683</xdr:rowOff>
    </xdr:from>
    <xdr:to>
      <xdr:col>50</xdr:col>
      <xdr:colOff>114300</xdr:colOff>
      <xdr:row>96</xdr:row>
      <xdr:rowOff>31001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196983"/>
          <a:ext cx="889000" cy="2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31178</xdr:rowOff>
    </xdr:from>
    <xdr:to>
      <xdr:col>50</xdr:col>
      <xdr:colOff>165100</xdr:colOff>
      <xdr:row>95</xdr:row>
      <xdr:rowOff>132778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3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123905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4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11798</xdr:rowOff>
    </xdr:from>
    <xdr:to>
      <xdr:col>45</xdr:col>
      <xdr:colOff>177800</xdr:colOff>
      <xdr:row>96</xdr:row>
      <xdr:rowOff>31001</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470998"/>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65278</xdr:rowOff>
    </xdr:from>
    <xdr:to>
      <xdr:col>46</xdr:col>
      <xdr:colOff>38100</xdr:colOff>
      <xdr:row>95</xdr:row>
      <xdr:rowOff>166878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35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11955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1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116954</xdr:rowOff>
    </xdr:from>
    <xdr:to>
      <xdr:col>41</xdr:col>
      <xdr:colOff>50800</xdr:colOff>
      <xdr:row>96</xdr:row>
      <xdr:rowOff>11798</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6972300" y="15547454"/>
          <a:ext cx="889000" cy="92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32893</xdr:rowOff>
    </xdr:from>
    <xdr:to>
      <xdr:col>41</xdr:col>
      <xdr:colOff>101600</xdr:colOff>
      <xdr:row>96</xdr:row>
      <xdr:rowOff>134493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5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152412</xdr:rowOff>
    </xdr:from>
    <xdr:to>
      <xdr:col>36</xdr:col>
      <xdr:colOff>165100</xdr:colOff>
      <xdr:row>97</xdr:row>
      <xdr:rowOff>82562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61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73689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7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100254</xdr:rowOff>
    </xdr:from>
    <xdr:to>
      <xdr:col>55</xdr:col>
      <xdr:colOff>50800</xdr:colOff>
      <xdr:row>97</xdr:row>
      <xdr:rowOff>30404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5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78681</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3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29883</xdr:rowOff>
    </xdr:from>
    <xdr:to>
      <xdr:col>50</xdr:col>
      <xdr:colOff>165100</xdr:colOff>
      <xdr:row>94</xdr:row>
      <xdr:rowOff>131483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1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148010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592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151651</xdr:rowOff>
    </xdr:from>
    <xdr:to>
      <xdr:col>46</xdr:col>
      <xdr:colOff>38100</xdr:colOff>
      <xdr:row>96</xdr:row>
      <xdr:rowOff>81801</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4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72928</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3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132448</xdr:rowOff>
    </xdr:from>
    <xdr:to>
      <xdr:col>41</xdr:col>
      <xdr:colOff>101600</xdr:colOff>
      <xdr:row>96</xdr:row>
      <xdr:rowOff>62598</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42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79125</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1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66154</xdr:rowOff>
    </xdr:from>
    <xdr:to>
      <xdr:col>36</xdr:col>
      <xdr:colOff>165100</xdr:colOff>
      <xdr:row>90</xdr:row>
      <xdr:rowOff>167754</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549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12831</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52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25537</xdr:rowOff>
    </xdr:from>
    <xdr:to>
      <xdr:col>85</xdr:col>
      <xdr:colOff>126364</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40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143664</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25537</xdr:rowOff>
    </xdr:from>
    <xdr:to>
      <xdr:col>86</xdr:col>
      <xdr:colOff>25400</xdr:colOff>
      <xdr:row>31</xdr:row>
      <xdr:rowOff>25537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4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125938</xdr:rowOff>
    </xdr:from>
    <xdr:to>
      <xdr:col>85</xdr:col>
      <xdr:colOff>127000</xdr:colOff>
      <xdr:row>38</xdr:row>
      <xdr:rowOff>134717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641038"/>
          <a:ext cx="838200" cy="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154891</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27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132014</xdr:rowOff>
    </xdr:from>
    <xdr:to>
      <xdr:col>85</xdr:col>
      <xdr:colOff>177800</xdr:colOff>
      <xdr:row>38</xdr:row>
      <xdr:rowOff>62164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125938</xdr:rowOff>
    </xdr:from>
    <xdr:to>
      <xdr:col>81</xdr:col>
      <xdr:colOff>50800</xdr:colOff>
      <xdr:row>38</xdr:row>
      <xdr:rowOff>137002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41038"/>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68966</xdr:rowOff>
    </xdr:from>
    <xdr:to>
      <xdr:col>81</xdr:col>
      <xdr:colOff>101600</xdr:colOff>
      <xdr:row>38</xdr:row>
      <xdr:rowOff>170566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15643</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359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130556</xdr:rowOff>
    </xdr:from>
    <xdr:to>
      <xdr:col>76</xdr:col>
      <xdr:colOff>114300</xdr:colOff>
      <xdr:row>38</xdr:row>
      <xdr:rowOff>137002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645656"/>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50633</xdr:rowOff>
    </xdr:from>
    <xdr:to>
      <xdr:col>76</xdr:col>
      <xdr:colOff>165100</xdr:colOff>
      <xdr:row>38</xdr:row>
      <xdr:rowOff>152233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168759</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3017" y="6340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123881</xdr:rowOff>
    </xdr:from>
    <xdr:to>
      <xdr:col>71</xdr:col>
      <xdr:colOff>177800</xdr:colOff>
      <xdr:row>38</xdr:row>
      <xdr:rowOff>130556</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638981"/>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53330</xdr:rowOff>
    </xdr:from>
    <xdr:to>
      <xdr:col>72</xdr:col>
      <xdr:colOff>38100</xdr:colOff>
      <xdr:row>38</xdr:row>
      <xdr:rowOff>154930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83917</xdr:rowOff>
    </xdr:from>
    <xdr:to>
      <xdr:col>85</xdr:col>
      <xdr:colOff>177800</xdr:colOff>
      <xdr:row>39</xdr:row>
      <xdr:rowOff>14067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59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170294</xdr:rowOff>
    </xdr:from>
    <xdr:ext cx="378565"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1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75138</xdr:rowOff>
    </xdr:from>
    <xdr:to>
      <xdr:col>81</xdr:col>
      <xdr:colOff>101600</xdr:colOff>
      <xdr:row>39</xdr:row>
      <xdr:rowOff>5288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167865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17" y="668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86202</xdr:rowOff>
    </xdr:from>
    <xdr:to>
      <xdr:col>76</xdr:col>
      <xdr:colOff>165100</xdr:colOff>
      <xdr:row>39</xdr:row>
      <xdr:rowOff>16352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7479</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35333" y="6694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79756</xdr:rowOff>
    </xdr:from>
    <xdr:to>
      <xdr:col>72</xdr:col>
      <xdr:colOff>38100</xdr:colOff>
      <xdr:row>39</xdr:row>
      <xdr:rowOff>9906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1033</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14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73081</xdr:rowOff>
    </xdr:from>
    <xdr:to>
      <xdr:col>67</xdr:col>
      <xdr:colOff>101600</xdr:colOff>
      <xdr:row>39</xdr:row>
      <xdr:rowOff>3231</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5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165808</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68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128132</xdr:rowOff>
    </xdr:from>
    <xdr:to>
      <xdr:col>85</xdr:col>
      <xdr:colOff>126364</xdr:colOff>
      <xdr:row>79</xdr:row>
      <xdr:rowOff>71875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301082"/>
          <a:ext cx="1269" cy="1315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75702</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2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71875</xdr:rowOff>
    </xdr:from>
    <xdr:to>
      <xdr:col>86</xdr:col>
      <xdr:colOff>25400</xdr:colOff>
      <xdr:row>79</xdr:row>
      <xdr:rowOff>71875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1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74809</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207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128132</xdr:rowOff>
    </xdr:from>
    <xdr:to>
      <xdr:col>86</xdr:col>
      <xdr:colOff>25400</xdr:colOff>
      <xdr:row>71</xdr:row>
      <xdr:rowOff>128132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301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113526</xdr:rowOff>
    </xdr:from>
    <xdr:to>
      <xdr:col>85</xdr:col>
      <xdr:colOff>127000</xdr:colOff>
      <xdr:row>74</xdr:row>
      <xdr:rowOff>26566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2629376"/>
          <a:ext cx="838200" cy="8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38226</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8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59799</xdr:rowOff>
    </xdr:from>
    <xdr:to>
      <xdr:col>85</xdr:col>
      <xdr:colOff>177800</xdr:colOff>
      <xdr:row>76</xdr:row>
      <xdr:rowOff>161399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113526</xdr:rowOff>
    </xdr:from>
    <xdr:to>
      <xdr:col>81</xdr:col>
      <xdr:colOff>50800</xdr:colOff>
      <xdr:row>73</xdr:row>
      <xdr:rowOff>166035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629376"/>
          <a:ext cx="889000" cy="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37785</xdr:rowOff>
    </xdr:from>
    <xdr:to>
      <xdr:col>81</xdr:col>
      <xdr:colOff>101600</xdr:colOff>
      <xdr:row>76</xdr:row>
      <xdr:rowOff>139385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130512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1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166035</xdr:rowOff>
    </xdr:from>
    <xdr:to>
      <xdr:col>76</xdr:col>
      <xdr:colOff>114300</xdr:colOff>
      <xdr:row>74</xdr:row>
      <xdr:rowOff>37859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681885"/>
          <a:ext cx="8890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39591</xdr:rowOff>
    </xdr:from>
    <xdr:to>
      <xdr:col>76</xdr:col>
      <xdr:colOff>165100</xdr:colOff>
      <xdr:row>76</xdr:row>
      <xdr:rowOff>141191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132318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37859</xdr:rowOff>
    </xdr:from>
    <xdr:to>
      <xdr:col>71</xdr:col>
      <xdr:colOff>177800</xdr:colOff>
      <xdr:row>74</xdr:row>
      <xdr:rowOff>52375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725159"/>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64486</xdr:rowOff>
    </xdr:from>
    <xdr:to>
      <xdr:col>72</xdr:col>
      <xdr:colOff>38100</xdr:colOff>
      <xdr:row>76</xdr:row>
      <xdr:rowOff>166086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157213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72471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2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147216</xdr:rowOff>
    </xdr:from>
    <xdr:to>
      <xdr:col>85</xdr:col>
      <xdr:colOff>177800</xdr:colOff>
      <xdr:row>74</xdr:row>
      <xdr:rowOff>77366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66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170093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1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62726</xdr:rowOff>
    </xdr:from>
    <xdr:to>
      <xdr:col>81</xdr:col>
      <xdr:colOff>101600</xdr:colOff>
      <xdr:row>73</xdr:row>
      <xdr:rowOff>164326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9403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35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115235</xdr:rowOff>
    </xdr:from>
    <xdr:to>
      <xdr:col>76</xdr:col>
      <xdr:colOff>165100</xdr:colOff>
      <xdr:row>74</xdr:row>
      <xdr:rowOff>45385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61912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4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158509</xdr:rowOff>
    </xdr:from>
    <xdr:to>
      <xdr:col>72</xdr:col>
      <xdr:colOff>38100</xdr:colOff>
      <xdr:row>74</xdr:row>
      <xdr:rowOff>88659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6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105186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4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1575</xdr:rowOff>
    </xdr:from>
    <xdr:to>
      <xdr:col>67</xdr:col>
      <xdr:colOff>101600</xdr:colOff>
      <xdr:row>74</xdr:row>
      <xdr:rowOff>103175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6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119702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46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87762</xdr:rowOff>
    </xdr:from>
    <xdr:to>
      <xdr:col>85</xdr:col>
      <xdr:colOff>126364</xdr:colOff>
      <xdr:row>98</xdr:row>
      <xdr:rowOff>134945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18262"/>
          <a:ext cx="1269" cy="141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138772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08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134945</xdr:rowOff>
    </xdr:from>
    <xdr:to>
      <xdr:col>86</xdr:col>
      <xdr:colOff>25400</xdr:colOff>
      <xdr:row>98</xdr:row>
      <xdr:rowOff>134945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3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34439</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2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87762</xdr:rowOff>
    </xdr:from>
    <xdr:to>
      <xdr:col>86</xdr:col>
      <xdr:colOff>25400</xdr:colOff>
      <xdr:row>90</xdr:row>
      <xdr:rowOff>87762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1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108245</xdr:rowOff>
    </xdr:from>
    <xdr:to>
      <xdr:col>85</xdr:col>
      <xdr:colOff>127000</xdr:colOff>
      <xdr:row>98</xdr:row>
      <xdr:rowOff>109068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910345"/>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65326</xdr:rowOff>
    </xdr:from>
    <xdr:ext cx="469744"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181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42449</xdr:rowOff>
    </xdr:from>
    <xdr:to>
      <xdr:col>85</xdr:col>
      <xdr:colOff>177800</xdr:colOff>
      <xdr:row>95</xdr:row>
      <xdr:rowOff>144049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33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105594</xdr:rowOff>
    </xdr:from>
    <xdr:to>
      <xdr:col>81</xdr:col>
      <xdr:colOff>50800</xdr:colOff>
      <xdr:row>98</xdr:row>
      <xdr:rowOff>109068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4592300" y="16907694"/>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63114</xdr:rowOff>
    </xdr:from>
    <xdr:to>
      <xdr:col>81</xdr:col>
      <xdr:colOff>101600</xdr:colOff>
      <xdr:row>95</xdr:row>
      <xdr:rowOff>164714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9791</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101935</xdr:rowOff>
    </xdr:from>
    <xdr:to>
      <xdr:col>76</xdr:col>
      <xdr:colOff>114300</xdr:colOff>
      <xdr:row>98</xdr:row>
      <xdr:rowOff>105594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04035"/>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51867</xdr:rowOff>
    </xdr:from>
    <xdr:to>
      <xdr:col>76</xdr:col>
      <xdr:colOff>165100</xdr:colOff>
      <xdr:row>95</xdr:row>
      <xdr:rowOff>153467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169994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11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59506</xdr:rowOff>
    </xdr:from>
    <xdr:to>
      <xdr:col>71</xdr:col>
      <xdr:colOff>177800</xdr:colOff>
      <xdr:row>98</xdr:row>
      <xdr:rowOff>101935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690156"/>
          <a:ext cx="889000" cy="2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11816</xdr:rowOff>
    </xdr:from>
    <xdr:to>
      <xdr:col>72</xdr:col>
      <xdr:colOff>38100</xdr:colOff>
      <xdr:row>93</xdr:row>
      <xdr:rowOff>113416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595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129943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573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142118</xdr:rowOff>
    </xdr:from>
    <xdr:to>
      <xdr:col>67</xdr:col>
      <xdr:colOff>101600</xdr:colOff>
      <xdr:row>94</xdr:row>
      <xdr:rowOff>72268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88795</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57445</xdr:rowOff>
    </xdr:from>
    <xdr:to>
      <xdr:col>85</xdr:col>
      <xdr:colOff>177800</xdr:colOff>
      <xdr:row>98</xdr:row>
      <xdr:rowOff>159045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143822</xdr:rowOff>
    </xdr:from>
    <xdr:ext cx="378565"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7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58268</xdr:rowOff>
    </xdr:from>
    <xdr:to>
      <xdr:col>81</xdr:col>
      <xdr:colOff>101600</xdr:colOff>
      <xdr:row>98</xdr:row>
      <xdr:rowOff>159868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8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150995</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2017" y="16953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54794</xdr:rowOff>
    </xdr:from>
    <xdr:to>
      <xdr:col>76</xdr:col>
      <xdr:colOff>165100</xdr:colOff>
      <xdr:row>98</xdr:row>
      <xdr:rowOff>156394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85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147521</xdr:rowOff>
    </xdr:from>
    <xdr:ext cx="378565"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3017" y="1694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51135</xdr:rowOff>
    </xdr:from>
    <xdr:to>
      <xdr:col>72</xdr:col>
      <xdr:colOff>38100</xdr:colOff>
      <xdr:row>98</xdr:row>
      <xdr:rowOff>152735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143862</xdr:rowOff>
    </xdr:from>
    <xdr:ext cx="378565"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514017" y="16945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8706</xdr:rowOff>
    </xdr:from>
    <xdr:to>
      <xdr:col>67</xdr:col>
      <xdr:colOff>101600</xdr:colOff>
      <xdr:row>97</xdr:row>
      <xdr:rowOff>110306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6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101433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73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82093</xdr:rowOff>
    </xdr:from>
    <xdr:to>
      <xdr:col>116</xdr:col>
      <xdr:colOff>63500</xdr:colOff>
      <xdr:row>33</xdr:row>
      <xdr:rowOff>16713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5568493"/>
          <a:ext cx="8382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24808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97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46381</xdr:rowOff>
    </xdr:from>
    <xdr:to>
      <xdr:col>116</xdr:col>
      <xdr:colOff>114300</xdr:colOff>
      <xdr:row>36</xdr:row>
      <xdr:rowOff>147981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1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82093</xdr:rowOff>
    </xdr:from>
    <xdr:to>
      <xdr:col>111</xdr:col>
      <xdr:colOff>177800</xdr:colOff>
      <xdr:row>33</xdr:row>
      <xdr:rowOff>26543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5568493"/>
          <a:ext cx="889000" cy="1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79070</xdr:rowOff>
    </xdr:from>
    <xdr:to>
      <xdr:col>112</xdr:col>
      <xdr:colOff>38100</xdr:colOff>
      <xdr:row>37</xdr:row>
      <xdr:rowOff>9220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4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26543</xdr:rowOff>
    </xdr:from>
    <xdr:to>
      <xdr:col>107</xdr:col>
      <xdr:colOff>50800</xdr:colOff>
      <xdr:row>33</xdr:row>
      <xdr:rowOff>141757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684393"/>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105359</xdr:rowOff>
    </xdr:from>
    <xdr:to>
      <xdr:col>107</xdr:col>
      <xdr:colOff>101600</xdr:colOff>
      <xdr:row>37</xdr:row>
      <xdr:rowOff>35509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26636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168046</xdr:rowOff>
    </xdr:from>
    <xdr:to>
      <xdr:col>102</xdr:col>
      <xdr:colOff>114300</xdr:colOff>
      <xdr:row>33</xdr:row>
      <xdr:rowOff>141757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5654446"/>
          <a:ext cx="8890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153822</xdr:rowOff>
    </xdr:from>
    <xdr:to>
      <xdr:col>102</xdr:col>
      <xdr:colOff>165100</xdr:colOff>
      <xdr:row>37</xdr:row>
      <xdr:rowOff>83972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75099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4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133477</xdr:rowOff>
    </xdr:from>
    <xdr:to>
      <xdr:col>98</xdr:col>
      <xdr:colOff>38100</xdr:colOff>
      <xdr:row>38</xdr:row>
      <xdr:rowOff>63627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54754</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137363</xdr:rowOff>
    </xdr:from>
    <xdr:to>
      <xdr:col>116</xdr:col>
      <xdr:colOff>114300</xdr:colOff>
      <xdr:row>33</xdr:row>
      <xdr:rowOff>67513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6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160240</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47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31293</xdr:rowOff>
    </xdr:from>
    <xdr:to>
      <xdr:col>112</xdr:col>
      <xdr:colOff>38100</xdr:colOff>
      <xdr:row>32</xdr:row>
      <xdr:rowOff>132893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5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149420</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29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147193</xdr:rowOff>
    </xdr:from>
    <xdr:to>
      <xdr:col>107</xdr:col>
      <xdr:colOff>101600</xdr:colOff>
      <xdr:row>33</xdr:row>
      <xdr:rowOff>77343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63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93870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40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90957</xdr:rowOff>
    </xdr:from>
    <xdr:to>
      <xdr:col>102</xdr:col>
      <xdr:colOff>165100</xdr:colOff>
      <xdr:row>34</xdr:row>
      <xdr:rowOff>21107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7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37634</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52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117246</xdr:rowOff>
    </xdr:from>
    <xdr:to>
      <xdr:col>98</xdr:col>
      <xdr:colOff>38100</xdr:colOff>
      <xdr:row>33</xdr:row>
      <xdr:rowOff>47396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63923</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3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104381</xdr:rowOff>
    </xdr:from>
    <xdr:to>
      <xdr:col>116</xdr:col>
      <xdr:colOff>62864</xdr:colOff>
      <xdr:row>59</xdr:row>
      <xdr:rowOff>42583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76881"/>
          <a:ext cx="1269" cy="1481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51058</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5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104381</xdr:rowOff>
    </xdr:from>
    <xdr:to>
      <xdr:col>116</xdr:col>
      <xdr:colOff>152400</xdr:colOff>
      <xdr:row>50</xdr:row>
      <xdr:rowOff>104381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76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65519</xdr:rowOff>
    </xdr:from>
    <xdr:to>
      <xdr:col>116</xdr:col>
      <xdr:colOff>63500</xdr:colOff>
      <xdr:row>54</xdr:row>
      <xdr:rowOff>88036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323819"/>
          <a:ext cx="8382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133583</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34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155156</xdr:rowOff>
    </xdr:from>
    <xdr:to>
      <xdr:col>116</xdr:col>
      <xdr:colOff>114300</xdr:colOff>
      <xdr:row>57</xdr:row>
      <xdr:rowOff>85306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57328</xdr:rowOff>
    </xdr:from>
    <xdr:to>
      <xdr:col>111</xdr:col>
      <xdr:colOff>177800</xdr:colOff>
      <xdr:row>54</xdr:row>
      <xdr:rowOff>65519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315628"/>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128677</xdr:rowOff>
    </xdr:from>
    <xdr:to>
      <xdr:col>112</xdr:col>
      <xdr:colOff>38100</xdr:colOff>
      <xdr:row>57</xdr:row>
      <xdr:rowOff>58827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49954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57328</xdr:rowOff>
    </xdr:from>
    <xdr:to>
      <xdr:col>107</xdr:col>
      <xdr:colOff>50800</xdr:colOff>
      <xdr:row>54</xdr:row>
      <xdr:rowOff>77978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315628"/>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107112</xdr:rowOff>
    </xdr:from>
    <xdr:to>
      <xdr:col>107</xdr:col>
      <xdr:colOff>101600</xdr:colOff>
      <xdr:row>57</xdr:row>
      <xdr:rowOff>37262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28389</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67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63309</xdr:rowOff>
    </xdr:from>
    <xdr:to>
      <xdr:col>102</xdr:col>
      <xdr:colOff>114300</xdr:colOff>
      <xdr:row>54</xdr:row>
      <xdr:rowOff>77978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9321609"/>
          <a:ext cx="8890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36588</xdr:rowOff>
    </xdr:from>
    <xdr:to>
      <xdr:col>102</xdr:col>
      <xdr:colOff>165100</xdr:colOff>
      <xdr:row>56</xdr:row>
      <xdr:rowOff>138188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129315</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90424</xdr:rowOff>
    </xdr:from>
    <xdr:to>
      <xdr:col>98</xdr:col>
      <xdr:colOff>38100</xdr:colOff>
      <xdr:row>58</xdr:row>
      <xdr:rowOff>20574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11701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37236</xdr:rowOff>
    </xdr:from>
    <xdr:to>
      <xdr:col>116</xdr:col>
      <xdr:colOff>114300</xdr:colOff>
      <xdr:row>54</xdr:row>
      <xdr:rowOff>138836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29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60113</xdr:rowOff>
    </xdr:from>
    <xdr:ext cx="534377"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1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14719</xdr:rowOff>
    </xdr:from>
    <xdr:to>
      <xdr:col>112</xdr:col>
      <xdr:colOff>38100</xdr:colOff>
      <xdr:row>54</xdr:row>
      <xdr:rowOff>116319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27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132846</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04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6528</xdr:rowOff>
    </xdr:from>
    <xdr:to>
      <xdr:col>107</xdr:col>
      <xdr:colOff>101600</xdr:colOff>
      <xdr:row>54</xdr:row>
      <xdr:rowOff>108128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2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124655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67111" y="904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27178</xdr:rowOff>
    </xdr:from>
    <xdr:to>
      <xdr:col>102</xdr:col>
      <xdr:colOff>165100</xdr:colOff>
      <xdr:row>54</xdr:row>
      <xdr:rowOff>128778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2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145305</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278111" y="90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12509</xdr:rowOff>
    </xdr:from>
    <xdr:to>
      <xdr:col>98</xdr:col>
      <xdr:colOff>38100</xdr:colOff>
      <xdr:row>54</xdr:row>
      <xdr:rowOff>114109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27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130636</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389111" y="90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170599</xdr:rowOff>
    </xdr:from>
    <xdr:to>
      <xdr:col>116</xdr:col>
      <xdr:colOff>62864</xdr:colOff>
      <xdr:row>78</xdr:row>
      <xdr:rowOff>98704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72099"/>
          <a:ext cx="1269" cy="129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102531</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7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98704</xdr:rowOff>
    </xdr:from>
    <xdr:to>
      <xdr:col>116</xdr:col>
      <xdr:colOff>152400</xdr:colOff>
      <xdr:row>78</xdr:row>
      <xdr:rowOff>98704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117276</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4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170599</xdr:rowOff>
    </xdr:from>
    <xdr:to>
      <xdr:col>116</xdr:col>
      <xdr:colOff>152400</xdr:colOff>
      <xdr:row>70</xdr:row>
      <xdr:rowOff>170599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72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29134</xdr:rowOff>
    </xdr:from>
    <xdr:to>
      <xdr:col>116</xdr:col>
      <xdr:colOff>63500</xdr:colOff>
      <xdr:row>75</xdr:row>
      <xdr:rowOff>87237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87884"/>
          <a:ext cx="8382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50817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3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27940</xdr:rowOff>
    </xdr:from>
    <xdr:to>
      <xdr:col>116</xdr:col>
      <xdr:colOff>114300</xdr:colOff>
      <xdr:row>75</xdr:row>
      <xdr:rowOff>129540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29134</xdr:rowOff>
    </xdr:from>
    <xdr:to>
      <xdr:col>111</xdr:col>
      <xdr:colOff>177800</xdr:colOff>
      <xdr:row>75</xdr:row>
      <xdr:rowOff>62929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87884"/>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927</xdr:rowOff>
    </xdr:from>
    <xdr:to>
      <xdr:col>112</xdr:col>
      <xdr:colOff>38100</xdr:colOff>
      <xdr:row>75</xdr:row>
      <xdr:rowOff>102527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93654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62929</xdr:rowOff>
    </xdr:from>
    <xdr:to>
      <xdr:col>107</xdr:col>
      <xdr:colOff>50800</xdr:colOff>
      <xdr:row>75</xdr:row>
      <xdr:rowOff>117069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21679"/>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164414</xdr:rowOff>
    </xdr:from>
    <xdr:to>
      <xdr:col>107</xdr:col>
      <xdr:colOff>101600</xdr:colOff>
      <xdr:row>75</xdr:row>
      <xdr:rowOff>94564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111091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117069</xdr:rowOff>
    </xdr:from>
    <xdr:to>
      <xdr:col>102</xdr:col>
      <xdr:colOff>114300</xdr:colOff>
      <xdr:row>76</xdr:row>
      <xdr:rowOff>70853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75819"/>
          <a:ext cx="889000" cy="1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94234</xdr:rowOff>
    </xdr:from>
    <xdr:to>
      <xdr:col>102</xdr:col>
      <xdr:colOff>165100</xdr:colOff>
      <xdr:row>75</xdr:row>
      <xdr:rowOff>24384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40911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80746</xdr:rowOff>
    </xdr:from>
    <xdr:to>
      <xdr:col>98</xdr:col>
      <xdr:colOff>38100</xdr:colOff>
      <xdr:row>76</xdr:row>
      <xdr:rowOff>10895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27423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36437</xdr:rowOff>
    </xdr:from>
    <xdr:to>
      <xdr:col>116</xdr:col>
      <xdr:colOff>114300</xdr:colOff>
      <xdr:row>75</xdr:row>
      <xdr:rowOff>138037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14864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7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149784</xdr:rowOff>
    </xdr:from>
    <xdr:to>
      <xdr:col>112</xdr:col>
      <xdr:colOff>38100</xdr:colOff>
      <xdr:row>75</xdr:row>
      <xdr:rowOff>79934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96461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6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12129</xdr:rowOff>
    </xdr:from>
    <xdr:to>
      <xdr:col>107</xdr:col>
      <xdr:colOff>101600</xdr:colOff>
      <xdr:row>75</xdr:row>
      <xdr:rowOff>113729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104856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66269</xdr:rowOff>
    </xdr:from>
    <xdr:to>
      <xdr:col>102</xdr:col>
      <xdr:colOff>165100</xdr:colOff>
      <xdr:row>75</xdr:row>
      <xdr:rowOff>167869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158996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20053</xdr:rowOff>
    </xdr:from>
    <xdr:to>
      <xdr:col>98</xdr:col>
      <xdr:colOff>38100</xdr:colOff>
      <xdr:row>76</xdr:row>
      <xdr:rowOff>121653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5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112780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4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義務的経費のうち、人件費、扶助費については、類似団体の平均値をやや下回るものの、公債費は</a:t>
          </a:r>
          <a:r>
            <a:rPr kumimoji="1" lang="en-US" altLang="ja-JP" sz="1000">
              <a:solidFill>
                <a:schemeClr val="dk1"/>
              </a:solidFill>
              <a:effectLst/>
              <a:latin typeface="+mn-lt"/>
              <a:ea typeface="+mn-ea"/>
              <a:cs typeface="+mn-cs"/>
            </a:rPr>
            <a:t>54,949</a:t>
          </a:r>
          <a:r>
            <a:rPr kumimoji="1" lang="ja-JP" altLang="ja-JP" sz="1000">
              <a:solidFill>
                <a:schemeClr val="dk1"/>
              </a:solidFill>
              <a:effectLst/>
              <a:latin typeface="+mn-lt"/>
              <a:ea typeface="+mn-ea"/>
              <a:cs typeface="+mn-cs"/>
            </a:rPr>
            <a:t>円と平均値の</a:t>
          </a:r>
          <a:r>
            <a:rPr kumimoji="1" lang="en-US" altLang="ja-JP" sz="1000">
              <a:solidFill>
                <a:schemeClr val="dk1"/>
              </a:solidFill>
              <a:effectLst/>
              <a:latin typeface="+mn-lt"/>
              <a:ea typeface="+mn-ea"/>
              <a:cs typeface="+mn-cs"/>
            </a:rPr>
            <a:t>36,273</a:t>
          </a:r>
          <a:r>
            <a:rPr kumimoji="1" lang="ja-JP" altLang="ja-JP" sz="1000">
              <a:solidFill>
                <a:schemeClr val="dk1"/>
              </a:solidFill>
              <a:effectLst/>
              <a:latin typeface="+mn-lt"/>
              <a:ea typeface="+mn-ea"/>
              <a:cs typeface="+mn-cs"/>
            </a:rPr>
            <a:t>円を大きく上回る。これは、北陸新幹線開業に向け行った各種基盤整備等によるものである。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維持補修費が大幅な減額となったのは、暖冬による除雪事業費の減によるものである。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普通建設費については類似団体平均をやや上回っているものの、投資的経費の抑制により過去</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年間で最も低い額となっている。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補助費等は過去</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年間とも一人当たりのコストが高くなっている。主な要因としては単独で行う補助交付金の金額が類似団体平均と比較して</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倍以上コストが高い状態となっているためである。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投資及び出資金、貸付金は、類似団体と比較して一人当たりのコストが高い状況となっているものの、経常収支充当一般財源は少なく、効率的な財源の活用による事業の遂行に努めている。</a:t>
          </a:r>
        </a:p>
        <a:p>
          <a:r>
            <a:rPr kumimoji="1" lang="ja-JP" altLang="ja-JP" sz="1000">
              <a:solidFill>
                <a:schemeClr val="dk1"/>
              </a:solidFill>
              <a:effectLst/>
              <a:latin typeface="+mn-lt"/>
              <a:ea typeface="+mn-ea"/>
              <a:cs typeface="+mn-cs"/>
            </a:rPr>
            <a:t>今後も、「公共施設再編計画」に基づき施設の見直しを進めるとともに、「財政健全化緊急プログラム」に基づき、市債発行額の抑制や事務事業の見直し、公共施設等の管理コストの縮減等に取り組むことで、更なる事業の効率化と事業費の抑制に努める。</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富山県高岡市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171,984
168,534
209.57
68,634,419
66,671,485
1,758,506
38,575,853
111,146,762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14.7
172.3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160020</xdr:rowOff>
    </xdr:from>
    <xdr:to>
      <xdr:col>24</xdr:col>
      <xdr:colOff>62865</xdr:colOff>
      <xdr:row>38</xdr:row>
      <xdr:rowOff>35560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74970"/>
          <a:ext cx="1270" cy="1075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39387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35560</xdr:rowOff>
    </xdr:from>
    <xdr:to>
      <xdr:col>24</xdr:col>
      <xdr:colOff>152400</xdr:colOff>
      <xdr:row>38</xdr:row>
      <xdr:rowOff>35560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106697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5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160020</xdr:rowOff>
    </xdr:from>
    <xdr:to>
      <xdr:col>24</xdr:col>
      <xdr:colOff>152400</xdr:colOff>
      <xdr:row>31</xdr:row>
      <xdr:rowOff>160020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74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156210</xdr:rowOff>
    </xdr:from>
    <xdr:to>
      <xdr:col>24</xdr:col>
      <xdr:colOff>63500</xdr:colOff>
      <xdr:row>33</xdr:row>
      <xdr:rowOff>162560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1406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2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53340</xdr:rowOff>
    </xdr:from>
    <xdr:to>
      <xdr:col>24</xdr:col>
      <xdr:colOff>114300</xdr:colOff>
      <xdr:row>35</xdr:row>
      <xdr:rowOff>154940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34290</xdr:rowOff>
    </xdr:from>
    <xdr:to>
      <xdr:col>19</xdr:col>
      <xdr:colOff>177800</xdr:colOff>
      <xdr:row>33</xdr:row>
      <xdr:rowOff>156210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92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67310</xdr:rowOff>
    </xdr:from>
    <xdr:to>
      <xdr:col>20</xdr:col>
      <xdr:colOff>38100</xdr:colOff>
      <xdr:row>35</xdr:row>
      <xdr:rowOff>168910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160037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33020</xdr:rowOff>
    </xdr:from>
    <xdr:to>
      <xdr:col>15</xdr:col>
      <xdr:colOff>50800</xdr:colOff>
      <xdr:row>33</xdr:row>
      <xdr:rowOff>34290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176520"/>
          <a:ext cx="889000" cy="5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43180</xdr:rowOff>
    </xdr:from>
    <xdr:to>
      <xdr:col>15</xdr:col>
      <xdr:colOff>101600</xdr:colOff>
      <xdr:row>35</xdr:row>
      <xdr:rowOff>144780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135907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33020</xdr:rowOff>
    </xdr:from>
    <xdr:to>
      <xdr:col>10</xdr:col>
      <xdr:colOff>114300</xdr:colOff>
      <xdr:row>30</xdr:row>
      <xdr:rowOff>102870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17652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3827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137160</xdr:rowOff>
    </xdr:from>
    <xdr:to>
      <xdr:col>6</xdr:col>
      <xdr:colOff>38100</xdr:colOff>
      <xdr:row>36</xdr:row>
      <xdr:rowOff>67310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58437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3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111760</xdr:rowOff>
    </xdr:from>
    <xdr:to>
      <xdr:col>24</xdr:col>
      <xdr:colOff>114300</xdr:colOff>
      <xdr:row>34</xdr:row>
      <xdr:rowOff>41910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134637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105410</xdr:rowOff>
    </xdr:from>
    <xdr:to>
      <xdr:col>20</xdr:col>
      <xdr:colOff>38100</xdr:colOff>
      <xdr:row>34</xdr:row>
      <xdr:rowOff>35560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52087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154940</xdr:rowOff>
    </xdr:from>
    <xdr:to>
      <xdr:col>15</xdr:col>
      <xdr:colOff>101600</xdr:colOff>
      <xdr:row>33</xdr:row>
      <xdr:rowOff>85090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101617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29</xdr:row>
      <xdr:rowOff>153670</xdr:rowOff>
    </xdr:from>
    <xdr:to>
      <xdr:col>10</xdr:col>
      <xdr:colOff>165100</xdr:colOff>
      <xdr:row>30</xdr:row>
      <xdr:rowOff>83820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1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100347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9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52070</xdr:rowOff>
    </xdr:from>
    <xdr:to>
      <xdr:col>6</xdr:col>
      <xdr:colOff>38100</xdr:colOff>
      <xdr:row>30</xdr:row>
      <xdr:rowOff>153670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1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170197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497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13330</xdr:rowOff>
    </xdr:from>
    <xdr:to>
      <xdr:col>24</xdr:col>
      <xdr:colOff>62865</xdr:colOff>
      <xdr:row>59</xdr:row>
      <xdr:rowOff>55712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5830"/>
          <a:ext cx="1270" cy="158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59539</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55712</xdr:rowOff>
    </xdr:from>
    <xdr:to>
      <xdr:col>24</xdr:col>
      <xdr:colOff>152400</xdr:colOff>
      <xdr:row>59</xdr:row>
      <xdr:rowOff>55712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131457</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6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13330</xdr:rowOff>
    </xdr:from>
    <xdr:to>
      <xdr:col>24</xdr:col>
      <xdr:colOff>152400</xdr:colOff>
      <xdr:row>50</xdr:row>
      <xdr:rowOff>13330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5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166355</xdr:rowOff>
    </xdr:from>
    <xdr:to>
      <xdr:col>24</xdr:col>
      <xdr:colOff>63500</xdr:colOff>
      <xdr:row>58</xdr:row>
      <xdr:rowOff>91831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939005"/>
          <a:ext cx="8382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168241</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426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145364</xdr:rowOff>
    </xdr:from>
    <xdr:to>
      <xdr:col>24</xdr:col>
      <xdr:colOff>114300</xdr:colOff>
      <xdr:row>56</xdr:row>
      <xdr:rowOff>75514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166355</xdr:rowOff>
    </xdr:from>
    <xdr:to>
      <xdr:col>19</xdr:col>
      <xdr:colOff>177800</xdr:colOff>
      <xdr:row>59</xdr:row>
      <xdr:rowOff>26040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39005"/>
          <a:ext cx="889000" cy="20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122321</xdr:rowOff>
    </xdr:from>
    <xdr:to>
      <xdr:col>20</xdr:col>
      <xdr:colOff>38100</xdr:colOff>
      <xdr:row>56</xdr:row>
      <xdr:rowOff>52471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68998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3728</xdr:rowOff>
    </xdr:from>
    <xdr:to>
      <xdr:col>15</xdr:col>
      <xdr:colOff>50800</xdr:colOff>
      <xdr:row>59</xdr:row>
      <xdr:rowOff>26040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119278"/>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6879</xdr:rowOff>
    </xdr:from>
    <xdr:to>
      <xdr:col>15</xdr:col>
      <xdr:colOff>101600</xdr:colOff>
      <xdr:row>55</xdr:row>
      <xdr:rowOff>108479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13467</xdr:rowOff>
    </xdr:from>
    <xdr:to>
      <xdr:col>10</xdr:col>
      <xdr:colOff>114300</xdr:colOff>
      <xdr:row>59</xdr:row>
      <xdr:rowOff>3728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86117"/>
          <a:ext cx="889000" cy="3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105314</xdr:rowOff>
    </xdr:from>
    <xdr:to>
      <xdr:col>10</xdr:col>
      <xdr:colOff>165100</xdr:colOff>
      <xdr:row>55</xdr:row>
      <xdr:rowOff>35464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51991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1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21554</xdr:rowOff>
    </xdr:from>
    <xdr:to>
      <xdr:col>6</xdr:col>
      <xdr:colOff>38100</xdr:colOff>
      <xdr:row>56</xdr:row>
      <xdr:rowOff>123154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139681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39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41031</xdr:rowOff>
    </xdr:from>
    <xdr:to>
      <xdr:col>24</xdr:col>
      <xdr:colOff>114300</xdr:colOff>
      <xdr:row>58</xdr:row>
      <xdr:rowOff>142631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19458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6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115555</xdr:rowOff>
    </xdr:from>
    <xdr:to>
      <xdr:col>20</xdr:col>
      <xdr:colOff>38100</xdr:colOff>
      <xdr:row>58</xdr:row>
      <xdr:rowOff>45705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36832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8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146690</xdr:rowOff>
    </xdr:from>
    <xdr:to>
      <xdr:col>15</xdr:col>
      <xdr:colOff>101600</xdr:colOff>
      <xdr:row>59</xdr:row>
      <xdr:rowOff>76840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67967</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124378</xdr:rowOff>
    </xdr:from>
    <xdr:to>
      <xdr:col>10</xdr:col>
      <xdr:colOff>165100</xdr:colOff>
      <xdr:row>59</xdr:row>
      <xdr:rowOff>54528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45655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16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134117</xdr:rowOff>
    </xdr:from>
    <xdr:to>
      <xdr:col>6</xdr:col>
      <xdr:colOff>38100</xdr:colOff>
      <xdr:row>57</xdr:row>
      <xdr:rowOff>64267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55394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2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67097</xdr:rowOff>
    </xdr:from>
    <xdr:to>
      <xdr:col>24</xdr:col>
      <xdr:colOff>62865</xdr:colOff>
      <xdr:row>77</xdr:row>
      <xdr:rowOff>23549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68597"/>
          <a:ext cx="1270" cy="115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27376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22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23549</xdr:rowOff>
    </xdr:from>
    <xdr:to>
      <xdr:col>24</xdr:col>
      <xdr:colOff>152400</xdr:colOff>
      <xdr:row>77</xdr:row>
      <xdr:rowOff>23549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22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43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163,176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67097</xdr:rowOff>
    </xdr:from>
    <xdr:to>
      <xdr:col>24</xdr:col>
      <xdr:colOff>152400</xdr:colOff>
      <xdr:row>70</xdr:row>
      <xdr:rowOff>67097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62456</xdr:rowOff>
    </xdr:from>
    <xdr:to>
      <xdr:col>24</xdr:col>
      <xdr:colOff>63500</xdr:colOff>
      <xdr:row>74</xdr:row>
      <xdr:rowOff>142946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749756"/>
          <a:ext cx="838200" cy="8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37939</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553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15062</xdr:rowOff>
    </xdr:from>
    <xdr:to>
      <xdr:col>24</xdr:col>
      <xdr:colOff>114300</xdr:colOff>
      <xdr:row>74</xdr:row>
      <xdr:rowOff>116662</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50843</xdr:rowOff>
    </xdr:from>
    <xdr:to>
      <xdr:col>19</xdr:col>
      <xdr:colOff>177800</xdr:colOff>
      <xdr:row>74</xdr:row>
      <xdr:rowOff>62456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2738143"/>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31476</xdr:rowOff>
    </xdr:from>
    <xdr:to>
      <xdr:col>20</xdr:col>
      <xdr:colOff>38100</xdr:colOff>
      <xdr:row>74</xdr:row>
      <xdr:rowOff>133076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124203</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81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50843</xdr:rowOff>
    </xdr:from>
    <xdr:to>
      <xdr:col>15</xdr:col>
      <xdr:colOff>50800</xdr:colOff>
      <xdr:row>75</xdr:row>
      <xdr:rowOff>88631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738143"/>
          <a:ext cx="889000" cy="20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70841</xdr:rowOff>
    </xdr:from>
    <xdr:to>
      <xdr:col>15</xdr:col>
      <xdr:colOff>101600</xdr:colOff>
      <xdr:row>75</xdr:row>
      <xdr:rowOff>991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163568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8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41036</xdr:rowOff>
    </xdr:from>
    <xdr:to>
      <xdr:col>10</xdr:col>
      <xdr:colOff>114300</xdr:colOff>
      <xdr:row>75</xdr:row>
      <xdr:rowOff>88631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2899786"/>
          <a:ext cx="889000" cy="4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44414</xdr:rowOff>
    </xdr:from>
    <xdr:to>
      <xdr:col>10</xdr:col>
      <xdr:colOff>165100</xdr:colOff>
      <xdr:row>75</xdr:row>
      <xdr:rowOff>146014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137141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99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165984</xdr:rowOff>
    </xdr:from>
    <xdr:to>
      <xdr:col>6</xdr:col>
      <xdr:colOff>38100</xdr:colOff>
      <xdr:row>72</xdr:row>
      <xdr:rowOff>96134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112661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92146</xdr:rowOff>
    </xdr:from>
    <xdr:to>
      <xdr:col>24</xdr:col>
      <xdr:colOff>114300</xdr:colOff>
      <xdr:row>75</xdr:row>
      <xdr:rowOff>22296</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7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70573</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75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11656</xdr:rowOff>
    </xdr:from>
    <xdr:to>
      <xdr:col>20</xdr:col>
      <xdr:colOff>38100</xdr:colOff>
      <xdr:row>74</xdr:row>
      <xdr:rowOff>113256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6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129783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47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43</xdr:rowOff>
    </xdr:from>
    <xdr:to>
      <xdr:col>15</xdr:col>
      <xdr:colOff>101600</xdr:colOff>
      <xdr:row>74</xdr:row>
      <xdr:rowOff>101643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68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118170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46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37831</xdr:rowOff>
    </xdr:from>
    <xdr:to>
      <xdr:col>10</xdr:col>
      <xdr:colOff>165100</xdr:colOff>
      <xdr:row>75</xdr:row>
      <xdr:rowOff>139431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89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155958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67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161686</xdr:rowOff>
    </xdr:from>
    <xdr:to>
      <xdr:col>6</xdr:col>
      <xdr:colOff>38100</xdr:colOff>
      <xdr:row>75</xdr:row>
      <xdr:rowOff>91836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8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82963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94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30144</xdr:rowOff>
    </xdr:from>
    <xdr:to>
      <xdr:col>24</xdr:col>
      <xdr:colOff>62865</xdr:colOff>
      <xdr:row>98</xdr:row>
      <xdr:rowOff>22885</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32094"/>
          <a:ext cx="1270" cy="119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26712</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2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22885</xdr:rowOff>
    </xdr:from>
    <xdr:to>
      <xdr:col>24</xdr:col>
      <xdr:colOff>152400</xdr:colOff>
      <xdr:row>98</xdr:row>
      <xdr:rowOff>22885</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2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148271</xdr:rowOff>
    </xdr:from>
    <xdr:ext cx="534377"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30144</xdr:rowOff>
    </xdr:from>
    <xdr:to>
      <xdr:col>24</xdr:col>
      <xdr:colOff>152400</xdr:colOff>
      <xdr:row>91</xdr:row>
      <xdr:rowOff>30144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32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78663</xdr:rowOff>
    </xdr:from>
    <xdr:to>
      <xdr:col>24</xdr:col>
      <xdr:colOff>63500</xdr:colOff>
      <xdr:row>93</xdr:row>
      <xdr:rowOff>119126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023513"/>
          <a:ext cx="8382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60411</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17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81984</xdr:rowOff>
    </xdr:from>
    <xdr:to>
      <xdr:col>24</xdr:col>
      <xdr:colOff>114300</xdr:colOff>
      <xdr:row>95</xdr:row>
      <xdr:rowOff>12134</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60547</xdr:rowOff>
    </xdr:from>
    <xdr:to>
      <xdr:col>19</xdr:col>
      <xdr:colOff>177800</xdr:colOff>
      <xdr:row>93</xdr:row>
      <xdr:rowOff>119126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5662497"/>
          <a:ext cx="889000" cy="40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108274</xdr:rowOff>
    </xdr:from>
    <xdr:to>
      <xdr:col>20</xdr:col>
      <xdr:colOff>38100</xdr:colOff>
      <xdr:row>94</xdr:row>
      <xdr:rowOff>38424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29551</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14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60547</xdr:rowOff>
    </xdr:from>
    <xdr:to>
      <xdr:col>15</xdr:col>
      <xdr:colOff>50800</xdr:colOff>
      <xdr:row>94</xdr:row>
      <xdr:rowOff>141185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5662497"/>
          <a:ext cx="889000" cy="59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71355</xdr:rowOff>
    </xdr:from>
    <xdr:to>
      <xdr:col>15</xdr:col>
      <xdr:colOff>101600</xdr:colOff>
      <xdr:row>94</xdr:row>
      <xdr:rowOff>1505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164082</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10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35286</xdr:rowOff>
    </xdr:from>
    <xdr:to>
      <xdr:col>10</xdr:col>
      <xdr:colOff>114300</xdr:colOff>
      <xdr:row>94</xdr:row>
      <xdr:rowOff>141185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151586"/>
          <a:ext cx="889000" cy="10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162909</xdr:rowOff>
    </xdr:from>
    <xdr:to>
      <xdr:col>10</xdr:col>
      <xdr:colOff>165100</xdr:colOff>
      <xdr:row>94</xdr:row>
      <xdr:rowOff>93059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109586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588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61697</xdr:rowOff>
    </xdr:from>
    <xdr:to>
      <xdr:col>6</xdr:col>
      <xdr:colOff>38100</xdr:colOff>
      <xdr:row>94</xdr:row>
      <xdr:rowOff>163297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154424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27863</xdr:rowOff>
    </xdr:from>
    <xdr:to>
      <xdr:col>24</xdr:col>
      <xdr:colOff>114300</xdr:colOff>
      <xdr:row>93</xdr:row>
      <xdr:rowOff>129463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59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50740</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58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68326</xdr:rowOff>
    </xdr:from>
    <xdr:to>
      <xdr:col>20</xdr:col>
      <xdr:colOff>38100</xdr:colOff>
      <xdr:row>93</xdr:row>
      <xdr:rowOff>169926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0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15003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578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9747</xdr:rowOff>
    </xdr:from>
    <xdr:to>
      <xdr:col>15</xdr:col>
      <xdr:colOff>101600</xdr:colOff>
      <xdr:row>91</xdr:row>
      <xdr:rowOff>111347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56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127874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538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90385</xdr:rowOff>
    </xdr:from>
    <xdr:to>
      <xdr:col>10</xdr:col>
      <xdr:colOff>165100</xdr:colOff>
      <xdr:row>95</xdr:row>
      <xdr:rowOff>20535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2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11662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29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155936</xdr:rowOff>
    </xdr:from>
    <xdr:to>
      <xdr:col>6</xdr:col>
      <xdr:colOff>38100</xdr:colOff>
      <xdr:row>94</xdr:row>
      <xdr:rowOff>86086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1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102613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58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74876</xdr:rowOff>
    </xdr:from>
    <xdr:to>
      <xdr:col>54</xdr:col>
      <xdr:colOff>189865</xdr:colOff>
      <xdr:row>39</xdr:row>
      <xdr:rowOff>54955</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18376"/>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58782</xdr:rowOff>
    </xdr:from>
    <xdr:ext cx="378565"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4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54955</xdr:rowOff>
    </xdr:from>
    <xdr:to>
      <xdr:col>55</xdr:col>
      <xdr:colOff>88900</xdr:colOff>
      <xdr:row>39</xdr:row>
      <xdr:rowOff>54955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4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21553</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49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74876</xdr:rowOff>
    </xdr:from>
    <xdr:to>
      <xdr:col>55</xdr:col>
      <xdr:colOff>88900</xdr:colOff>
      <xdr:row>30</xdr:row>
      <xdr:rowOff>74876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1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88428</xdr:rowOff>
    </xdr:from>
    <xdr:to>
      <xdr:col>55</xdr:col>
      <xdr:colOff>0</xdr:colOff>
      <xdr:row>38</xdr:row>
      <xdr:rowOff>98715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603528"/>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163865</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3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140988</xdr:rowOff>
    </xdr:from>
    <xdr:to>
      <xdr:col>55</xdr:col>
      <xdr:colOff>50800</xdr:colOff>
      <xdr:row>38</xdr:row>
      <xdr:rowOff>71138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88428</xdr:rowOff>
    </xdr:from>
    <xdr:to>
      <xdr:col>50</xdr:col>
      <xdr:colOff>114300</xdr:colOff>
      <xdr:row>38</xdr:row>
      <xdr:rowOff>93327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0352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126619</xdr:rowOff>
    </xdr:from>
    <xdr:to>
      <xdr:col>50</xdr:col>
      <xdr:colOff>165100</xdr:colOff>
      <xdr:row>38</xdr:row>
      <xdr:rowOff>56769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73296</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66058</xdr:rowOff>
    </xdr:from>
    <xdr:to>
      <xdr:col>45</xdr:col>
      <xdr:colOff>177800</xdr:colOff>
      <xdr:row>38</xdr:row>
      <xdr:rowOff>93327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81158"/>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133803</xdr:rowOff>
    </xdr:from>
    <xdr:to>
      <xdr:col>46</xdr:col>
      <xdr:colOff>38100</xdr:colOff>
      <xdr:row>38</xdr:row>
      <xdr:rowOff>63953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80480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38136</xdr:rowOff>
    </xdr:from>
    <xdr:to>
      <xdr:col>41</xdr:col>
      <xdr:colOff>50800</xdr:colOff>
      <xdr:row>38</xdr:row>
      <xdr:rowOff>66058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53236"/>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42364</xdr:rowOff>
    </xdr:from>
    <xdr:to>
      <xdr:col>41</xdr:col>
      <xdr:colOff>101600</xdr:colOff>
      <xdr:row>37</xdr:row>
      <xdr:rowOff>143964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160491</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58203</xdr:rowOff>
    </xdr:from>
    <xdr:to>
      <xdr:col>36</xdr:col>
      <xdr:colOff>165100</xdr:colOff>
      <xdr:row>38</xdr:row>
      <xdr:rowOff>159803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57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150930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666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47915</xdr:rowOff>
    </xdr:from>
    <xdr:to>
      <xdr:col>55</xdr:col>
      <xdr:colOff>50800</xdr:colOff>
      <xdr:row>38</xdr:row>
      <xdr:rowOff>149515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26342</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37628</xdr:rowOff>
    </xdr:from>
    <xdr:to>
      <xdr:col>50</xdr:col>
      <xdr:colOff>165100</xdr:colOff>
      <xdr:row>38</xdr:row>
      <xdr:rowOff>139228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5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130355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04428" y="66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42527</xdr:rowOff>
    </xdr:from>
    <xdr:to>
      <xdr:col>46</xdr:col>
      <xdr:colOff>38100</xdr:colOff>
      <xdr:row>38</xdr:row>
      <xdr:rowOff>144127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135254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65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15258</xdr:rowOff>
    </xdr:from>
    <xdr:to>
      <xdr:col>41</xdr:col>
      <xdr:colOff>101600</xdr:colOff>
      <xdr:row>38</xdr:row>
      <xdr:rowOff>116858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107985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62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105463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37428" y="62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164480</xdr:rowOff>
    </xdr:from>
    <xdr:to>
      <xdr:col>54</xdr:col>
      <xdr:colOff>189865</xdr:colOff>
      <xdr:row>58</xdr:row>
      <xdr:rowOff>73634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08430"/>
          <a:ext cx="1270" cy="110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77461</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73634</xdr:rowOff>
    </xdr:from>
    <xdr:to>
      <xdr:col>55</xdr:col>
      <xdr:colOff>88900</xdr:colOff>
      <xdr:row>58</xdr:row>
      <xdr:rowOff>73634</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17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111157</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68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164480</xdr:rowOff>
    </xdr:from>
    <xdr:to>
      <xdr:col>55</xdr:col>
      <xdr:colOff>88900</xdr:colOff>
      <xdr:row>51</xdr:row>
      <xdr:rowOff>164480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38979</xdr:rowOff>
    </xdr:from>
    <xdr:to>
      <xdr:col>55</xdr:col>
      <xdr:colOff>0</xdr:colOff>
      <xdr:row>57</xdr:row>
      <xdr:rowOff>62525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811629"/>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59382</xdr:rowOff>
    </xdr:from>
    <xdr:ext cx="469744"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4891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36505</xdr:rowOff>
    </xdr:from>
    <xdr:to>
      <xdr:col>55</xdr:col>
      <xdr:colOff>50800</xdr:colOff>
      <xdr:row>56</xdr:row>
      <xdr:rowOff>138105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62525</xdr:rowOff>
    </xdr:from>
    <xdr:to>
      <xdr:col>50</xdr:col>
      <xdr:colOff>114300</xdr:colOff>
      <xdr:row>57</xdr:row>
      <xdr:rowOff>63119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835175"/>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166304</xdr:rowOff>
    </xdr:from>
    <xdr:to>
      <xdr:col>50</xdr:col>
      <xdr:colOff>165100</xdr:colOff>
      <xdr:row>56</xdr:row>
      <xdr:rowOff>96454</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112981</xdr:rowOff>
    </xdr:from>
    <xdr:ext cx="469744"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404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28738</xdr:rowOff>
    </xdr:from>
    <xdr:to>
      <xdr:col>45</xdr:col>
      <xdr:colOff>177800</xdr:colOff>
      <xdr:row>57</xdr:row>
      <xdr:rowOff>63119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01388"/>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20046</xdr:rowOff>
    </xdr:from>
    <xdr:to>
      <xdr:col>46</xdr:col>
      <xdr:colOff>38100</xdr:colOff>
      <xdr:row>56</xdr:row>
      <xdr:rowOff>121646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138173</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515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28738</xdr:rowOff>
    </xdr:from>
    <xdr:to>
      <xdr:col>41</xdr:col>
      <xdr:colOff>50800</xdr:colOff>
      <xdr:row>57</xdr:row>
      <xdr:rowOff>98827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801388"/>
          <a:ext cx="889000" cy="7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169642</xdr:rowOff>
    </xdr:from>
    <xdr:to>
      <xdr:col>41</xdr:col>
      <xdr:colOff>101600</xdr:colOff>
      <xdr:row>56</xdr:row>
      <xdr:rowOff>99792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116319</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26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25440</xdr:rowOff>
    </xdr:from>
    <xdr:to>
      <xdr:col>36</xdr:col>
      <xdr:colOff>165100</xdr:colOff>
      <xdr:row>57</xdr:row>
      <xdr:rowOff>127040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143567</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37428" y="957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159629</xdr:rowOff>
    </xdr:from>
    <xdr:to>
      <xdr:col>55</xdr:col>
      <xdr:colOff>50800</xdr:colOff>
      <xdr:row>57</xdr:row>
      <xdr:rowOff>89779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138056</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3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11725</xdr:rowOff>
    </xdr:from>
    <xdr:to>
      <xdr:col>50</xdr:col>
      <xdr:colOff>165100</xdr:colOff>
      <xdr:row>57</xdr:row>
      <xdr:rowOff>113325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7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104452</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04428" y="98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12319</xdr:rowOff>
    </xdr:from>
    <xdr:to>
      <xdr:col>46</xdr:col>
      <xdr:colOff>38100</xdr:colOff>
      <xdr:row>57</xdr:row>
      <xdr:rowOff>113919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7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105046</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8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149388</xdr:rowOff>
    </xdr:from>
    <xdr:to>
      <xdr:col>41</xdr:col>
      <xdr:colOff>101600</xdr:colOff>
      <xdr:row>57</xdr:row>
      <xdr:rowOff>79538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75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70665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26428" y="984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140754</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37428" y="991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146406</xdr:rowOff>
    </xdr:from>
    <xdr:to>
      <xdr:col>54</xdr:col>
      <xdr:colOff>189865</xdr:colOff>
      <xdr:row>78</xdr:row>
      <xdr:rowOff>66663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319356"/>
          <a:ext cx="1270" cy="1120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70490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66663</xdr:rowOff>
    </xdr:from>
    <xdr:to>
      <xdr:col>55</xdr:col>
      <xdr:colOff>88900</xdr:colOff>
      <xdr:row>78</xdr:row>
      <xdr:rowOff>66663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3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93083</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146406</xdr:rowOff>
    </xdr:from>
    <xdr:to>
      <xdr:col>55</xdr:col>
      <xdr:colOff>88900</xdr:colOff>
      <xdr:row>71</xdr:row>
      <xdr:rowOff>146406</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31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52718</xdr:rowOff>
    </xdr:from>
    <xdr:to>
      <xdr:col>55</xdr:col>
      <xdr:colOff>0</xdr:colOff>
      <xdr:row>73</xdr:row>
      <xdr:rowOff>89522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2568568"/>
          <a:ext cx="838200" cy="3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151643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010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1766</xdr:rowOff>
    </xdr:from>
    <xdr:to>
      <xdr:col>55</xdr:col>
      <xdr:colOff>50800</xdr:colOff>
      <xdr:row>76</xdr:row>
      <xdr:rowOff>103366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3187</xdr:rowOff>
    </xdr:from>
    <xdr:to>
      <xdr:col>50</xdr:col>
      <xdr:colOff>114300</xdr:colOff>
      <xdr:row>73</xdr:row>
      <xdr:rowOff>52718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519037"/>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5880</xdr:rowOff>
    </xdr:from>
    <xdr:to>
      <xdr:col>50</xdr:col>
      <xdr:colOff>165100</xdr:colOff>
      <xdr:row>76</xdr:row>
      <xdr:rowOff>107480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98607</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3187</xdr:rowOff>
    </xdr:from>
    <xdr:to>
      <xdr:col>45</xdr:col>
      <xdr:colOff>177800</xdr:colOff>
      <xdr:row>73</xdr:row>
      <xdr:rowOff>34887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519037"/>
          <a:ext cx="889000" cy="3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157099</xdr:rowOff>
    </xdr:from>
    <xdr:to>
      <xdr:col>46</xdr:col>
      <xdr:colOff>38100</xdr:colOff>
      <xdr:row>76</xdr:row>
      <xdr:rowOff>87249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78376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0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128041</xdr:rowOff>
    </xdr:from>
    <xdr:to>
      <xdr:col>41</xdr:col>
      <xdr:colOff>50800</xdr:colOff>
      <xdr:row>73</xdr:row>
      <xdr:rowOff>34887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2300991"/>
          <a:ext cx="889000" cy="2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53124</xdr:rowOff>
    </xdr:from>
    <xdr:to>
      <xdr:col>41</xdr:col>
      <xdr:colOff>101600</xdr:colOff>
      <xdr:row>75</xdr:row>
      <xdr:rowOff>154724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145851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0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19177</xdr:rowOff>
    </xdr:from>
    <xdr:to>
      <xdr:col>36</xdr:col>
      <xdr:colOff>165100</xdr:colOff>
      <xdr:row>77</xdr:row>
      <xdr:rowOff>120777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111904</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37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38722</xdr:rowOff>
    </xdr:from>
    <xdr:to>
      <xdr:col>55</xdr:col>
      <xdr:colOff>50800</xdr:colOff>
      <xdr:row>73</xdr:row>
      <xdr:rowOff>140322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55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61599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4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1918</xdr:rowOff>
    </xdr:from>
    <xdr:to>
      <xdr:col>50</xdr:col>
      <xdr:colOff>165100</xdr:colOff>
      <xdr:row>73</xdr:row>
      <xdr:rowOff>103518</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51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120045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2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123837</xdr:rowOff>
    </xdr:from>
    <xdr:to>
      <xdr:col>46</xdr:col>
      <xdr:colOff>38100</xdr:colOff>
      <xdr:row>73</xdr:row>
      <xdr:rowOff>53987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4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70514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2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155537</xdr:rowOff>
    </xdr:from>
    <xdr:to>
      <xdr:col>41</xdr:col>
      <xdr:colOff>101600</xdr:colOff>
      <xdr:row>73</xdr:row>
      <xdr:rowOff>85687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4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102214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27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77241</xdr:rowOff>
    </xdr:from>
    <xdr:to>
      <xdr:col>36</xdr:col>
      <xdr:colOff>165100</xdr:colOff>
      <xdr:row>72</xdr:row>
      <xdr:rowOff>7391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2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23918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0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107125</xdr:rowOff>
    </xdr:from>
    <xdr:to>
      <xdr:col>54</xdr:col>
      <xdr:colOff>189865</xdr:colOff>
      <xdr:row>98</xdr:row>
      <xdr:rowOff>70149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6223425"/>
          <a:ext cx="1270" cy="64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73976</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70149</xdr:rowOff>
    </xdr:from>
    <xdr:to>
      <xdr:col>55</xdr:col>
      <xdr:colOff>88900</xdr:colOff>
      <xdr:row>98</xdr:row>
      <xdr:rowOff>70149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53802</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99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107125</xdr:rowOff>
    </xdr:from>
    <xdr:to>
      <xdr:col>55</xdr:col>
      <xdr:colOff>88900</xdr:colOff>
      <xdr:row>94</xdr:row>
      <xdr:rowOff>107125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22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119811</xdr:rowOff>
    </xdr:from>
    <xdr:to>
      <xdr:col>55</xdr:col>
      <xdr:colOff>0</xdr:colOff>
      <xdr:row>95</xdr:row>
      <xdr:rowOff>5989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064661"/>
          <a:ext cx="838200" cy="2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27931</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48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49504</xdr:rowOff>
    </xdr:from>
    <xdr:to>
      <xdr:col>55</xdr:col>
      <xdr:colOff>50800</xdr:colOff>
      <xdr:row>96</xdr:row>
      <xdr:rowOff>151104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119811</xdr:rowOff>
    </xdr:from>
    <xdr:to>
      <xdr:col>50</xdr:col>
      <xdr:colOff>114300</xdr:colOff>
      <xdr:row>94</xdr:row>
      <xdr:rowOff>69196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064661"/>
          <a:ext cx="889000" cy="1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24834</xdr:rowOff>
    </xdr:from>
    <xdr:to>
      <xdr:col>50</xdr:col>
      <xdr:colOff>165100</xdr:colOff>
      <xdr:row>96</xdr:row>
      <xdr:rowOff>126434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48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117561</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69196</xdr:rowOff>
    </xdr:from>
    <xdr:to>
      <xdr:col>45</xdr:col>
      <xdr:colOff>177800</xdr:colOff>
      <xdr:row>95</xdr:row>
      <xdr:rowOff>88742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185496"/>
          <a:ext cx="889000" cy="19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21082</xdr:rowOff>
    </xdr:from>
    <xdr:to>
      <xdr:col>46</xdr:col>
      <xdr:colOff>38100</xdr:colOff>
      <xdr:row>96</xdr:row>
      <xdr:rowOff>122682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113809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168808</xdr:rowOff>
    </xdr:from>
    <xdr:to>
      <xdr:col>41</xdr:col>
      <xdr:colOff>50800</xdr:colOff>
      <xdr:row>95</xdr:row>
      <xdr:rowOff>88742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5427858"/>
          <a:ext cx="889000" cy="9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22701</xdr:rowOff>
    </xdr:from>
    <xdr:to>
      <xdr:col>41</xdr:col>
      <xdr:colOff>101600</xdr:colOff>
      <xdr:row>96</xdr:row>
      <xdr:rowOff>124301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115428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161443</xdr:rowOff>
    </xdr:from>
    <xdr:to>
      <xdr:col>36</xdr:col>
      <xdr:colOff>165100</xdr:colOff>
      <xdr:row>97</xdr:row>
      <xdr:rowOff>91593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2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82720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7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126639</xdr:rowOff>
    </xdr:from>
    <xdr:to>
      <xdr:col>55</xdr:col>
      <xdr:colOff>50800</xdr:colOff>
      <xdr:row>95</xdr:row>
      <xdr:rowOff>56789</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2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41566</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69011</xdr:rowOff>
    </xdr:from>
    <xdr:to>
      <xdr:col>50</xdr:col>
      <xdr:colOff>165100</xdr:colOff>
      <xdr:row>93</xdr:row>
      <xdr:rowOff>170611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01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15688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57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18396</xdr:rowOff>
    </xdr:from>
    <xdr:to>
      <xdr:col>46</xdr:col>
      <xdr:colOff>38100</xdr:colOff>
      <xdr:row>94</xdr:row>
      <xdr:rowOff>119996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1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136523</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590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37942</xdr:rowOff>
    </xdr:from>
    <xdr:to>
      <xdr:col>41</xdr:col>
      <xdr:colOff>101600</xdr:colOff>
      <xdr:row>95</xdr:row>
      <xdr:rowOff>139542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156069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1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118008</xdr:rowOff>
    </xdr:from>
    <xdr:to>
      <xdr:col>36</xdr:col>
      <xdr:colOff>165100</xdr:colOff>
      <xdr:row>90</xdr:row>
      <xdr:rowOff>48158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3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64685</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51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5697</xdr:rowOff>
    </xdr:from>
    <xdr:to>
      <xdr:col>85</xdr:col>
      <xdr:colOff>126364</xdr:colOff>
      <xdr:row>38</xdr:row>
      <xdr:rowOff>93653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149197"/>
          <a:ext cx="1269" cy="145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97480</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93653</xdr:rowOff>
    </xdr:from>
    <xdr:to>
      <xdr:col>86</xdr:col>
      <xdr:colOff>25400</xdr:colOff>
      <xdr:row>38</xdr:row>
      <xdr:rowOff>93653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0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123824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492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5697</xdr:rowOff>
    </xdr:from>
    <xdr:to>
      <xdr:col>86</xdr:col>
      <xdr:colOff>25400</xdr:colOff>
      <xdr:row>30</xdr:row>
      <xdr:rowOff>5697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14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135563</xdr:rowOff>
    </xdr:from>
    <xdr:to>
      <xdr:col>85</xdr:col>
      <xdr:colOff>127000</xdr:colOff>
      <xdr:row>36</xdr:row>
      <xdr:rowOff>1887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5481300" y="5964863"/>
          <a:ext cx="838200" cy="20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42834</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64407</xdr:rowOff>
    </xdr:from>
    <xdr:to>
      <xdr:col>85</xdr:col>
      <xdr:colOff>177800</xdr:colOff>
      <xdr:row>35</xdr:row>
      <xdr:rowOff>166007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100947</xdr:rowOff>
    </xdr:from>
    <xdr:to>
      <xdr:col>81</xdr:col>
      <xdr:colOff>50800</xdr:colOff>
      <xdr:row>36</xdr:row>
      <xdr:rowOff>1887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610169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7801</xdr:rowOff>
    </xdr:from>
    <xdr:to>
      <xdr:col>81</xdr:col>
      <xdr:colOff>101600</xdr:colOff>
      <xdr:row>36</xdr:row>
      <xdr:rowOff>109401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100528</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27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100947</xdr:rowOff>
    </xdr:from>
    <xdr:to>
      <xdr:col>76</xdr:col>
      <xdr:colOff>114300</xdr:colOff>
      <xdr:row>36</xdr:row>
      <xdr:rowOff>49893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101697"/>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158786</xdr:rowOff>
    </xdr:from>
    <xdr:to>
      <xdr:col>76</xdr:col>
      <xdr:colOff>165100</xdr:colOff>
      <xdr:row>36</xdr:row>
      <xdr:rowOff>88936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1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80063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5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124895</xdr:rowOff>
    </xdr:from>
    <xdr:to>
      <xdr:col>71</xdr:col>
      <xdr:colOff>177800</xdr:colOff>
      <xdr:row>36</xdr:row>
      <xdr:rowOff>49893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5782745"/>
          <a:ext cx="889000" cy="43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149860</xdr:rowOff>
    </xdr:from>
    <xdr:to>
      <xdr:col>72</xdr:col>
      <xdr:colOff>38100</xdr:colOff>
      <xdr:row>36</xdr:row>
      <xdr:rowOff>80010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96537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59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78232</xdr:rowOff>
    </xdr:from>
    <xdr:to>
      <xdr:col>67</xdr:col>
      <xdr:colOff>101600</xdr:colOff>
      <xdr:row>37</xdr:row>
      <xdr:rowOff>8382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25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170959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34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84763</xdr:rowOff>
    </xdr:from>
    <xdr:to>
      <xdr:col>85</xdr:col>
      <xdr:colOff>177800</xdr:colOff>
      <xdr:row>35</xdr:row>
      <xdr:rowOff>14913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59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107640</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57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122537</xdr:rowOff>
    </xdr:from>
    <xdr:to>
      <xdr:col>81</xdr:col>
      <xdr:colOff>101600</xdr:colOff>
      <xdr:row>36</xdr:row>
      <xdr:rowOff>52687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12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69214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89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50147</xdr:rowOff>
    </xdr:from>
    <xdr:to>
      <xdr:col>76</xdr:col>
      <xdr:colOff>165100</xdr:colOff>
      <xdr:row>35</xdr:row>
      <xdr:rowOff>151747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0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168274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8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170543</xdr:rowOff>
    </xdr:from>
    <xdr:to>
      <xdr:col>72</xdr:col>
      <xdr:colOff>38100</xdr:colOff>
      <xdr:row>36</xdr:row>
      <xdr:rowOff>100693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91820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6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74095</xdr:rowOff>
    </xdr:from>
    <xdr:to>
      <xdr:col>67</xdr:col>
      <xdr:colOff>101600</xdr:colOff>
      <xdr:row>34</xdr:row>
      <xdr:rowOff>4245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7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20772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50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114587</xdr:rowOff>
    </xdr:from>
    <xdr:to>
      <xdr:col>85</xdr:col>
      <xdr:colOff>126364</xdr:colOff>
      <xdr:row>58</xdr:row>
      <xdr:rowOff>52408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58537"/>
          <a:ext cx="1269" cy="1137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56235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52408</xdr:rowOff>
    </xdr:from>
    <xdr:to>
      <xdr:col>86</xdr:col>
      <xdr:colOff>25400</xdr:colOff>
      <xdr:row>58</xdr:row>
      <xdr:rowOff>52408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61264</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114587</xdr:rowOff>
    </xdr:from>
    <xdr:to>
      <xdr:col>86</xdr:col>
      <xdr:colOff>25400</xdr:colOff>
      <xdr:row>51</xdr:row>
      <xdr:rowOff>114587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58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58874</xdr:rowOff>
    </xdr:from>
    <xdr:to>
      <xdr:col>85</xdr:col>
      <xdr:colOff>127000</xdr:colOff>
      <xdr:row>58</xdr:row>
      <xdr:rowOff>17759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660074"/>
          <a:ext cx="838200" cy="30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22721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81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171294</xdr:rowOff>
    </xdr:from>
    <xdr:to>
      <xdr:col>85</xdr:col>
      <xdr:colOff>177800</xdr:colOff>
      <xdr:row>55</xdr:row>
      <xdr:rowOff>101444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42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94731</xdr:rowOff>
    </xdr:from>
    <xdr:to>
      <xdr:col>81</xdr:col>
      <xdr:colOff>50800</xdr:colOff>
      <xdr:row>56</xdr:row>
      <xdr:rowOff>58874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524481"/>
          <a:ext cx="889000" cy="1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8465</xdr:rowOff>
    </xdr:from>
    <xdr:to>
      <xdr:col>81</xdr:col>
      <xdr:colOff>101600</xdr:colOff>
      <xdr:row>55</xdr:row>
      <xdr:rowOff>110065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126592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21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64981</xdr:rowOff>
    </xdr:from>
    <xdr:to>
      <xdr:col>76</xdr:col>
      <xdr:colOff>114300</xdr:colOff>
      <xdr:row>55</xdr:row>
      <xdr:rowOff>94731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323281"/>
          <a:ext cx="889000" cy="20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77372</xdr:rowOff>
    </xdr:from>
    <xdr:to>
      <xdr:col>76</xdr:col>
      <xdr:colOff>165100</xdr:colOff>
      <xdr:row>56</xdr:row>
      <xdr:rowOff>7522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170099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5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40945</xdr:rowOff>
    </xdr:from>
    <xdr:to>
      <xdr:col>71</xdr:col>
      <xdr:colOff>177800</xdr:colOff>
      <xdr:row>54</xdr:row>
      <xdr:rowOff>64981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8784895"/>
          <a:ext cx="889000" cy="5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140498</xdr:rowOff>
    </xdr:from>
    <xdr:to>
      <xdr:col>72</xdr:col>
      <xdr:colOff>38100</xdr:colOff>
      <xdr:row>55</xdr:row>
      <xdr:rowOff>70648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61775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4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77470</xdr:rowOff>
    </xdr:from>
    <xdr:to>
      <xdr:col>67</xdr:col>
      <xdr:colOff>101600</xdr:colOff>
      <xdr:row>56</xdr:row>
      <xdr:rowOff>7620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170197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138409</xdr:rowOff>
    </xdr:from>
    <xdr:to>
      <xdr:col>85</xdr:col>
      <xdr:colOff>177800</xdr:colOff>
      <xdr:row>58</xdr:row>
      <xdr:rowOff>68559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1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53336</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2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8074</xdr:rowOff>
    </xdr:from>
    <xdr:to>
      <xdr:col>81</xdr:col>
      <xdr:colOff>101600</xdr:colOff>
      <xdr:row>56</xdr:row>
      <xdr:rowOff>109674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60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100801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7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43931</xdr:rowOff>
    </xdr:from>
    <xdr:to>
      <xdr:col>76</xdr:col>
      <xdr:colOff>165100</xdr:colOff>
      <xdr:row>55</xdr:row>
      <xdr:rowOff>145531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4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162058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2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14181</xdr:rowOff>
    </xdr:from>
    <xdr:to>
      <xdr:col>72</xdr:col>
      <xdr:colOff>38100</xdr:colOff>
      <xdr:row>54</xdr:row>
      <xdr:rowOff>115781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2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132308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0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161595</xdr:rowOff>
    </xdr:from>
    <xdr:to>
      <xdr:col>67</xdr:col>
      <xdr:colOff>101600</xdr:colOff>
      <xdr:row>51</xdr:row>
      <xdr:rowOff>91745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87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49</xdr:row>
      <xdr:rowOff>108272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850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25537</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98487"/>
          <a:ext cx="1269" cy="131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143664</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25537</xdr:rowOff>
    </xdr:from>
    <xdr:to>
      <xdr:col>86</xdr:col>
      <xdr:colOff>25400</xdr:colOff>
      <xdr:row>71</xdr:row>
      <xdr:rowOff>25537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9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125938</xdr:rowOff>
    </xdr:from>
    <xdr:to>
      <xdr:col>85</xdr:col>
      <xdr:colOff>127000</xdr:colOff>
      <xdr:row>78</xdr:row>
      <xdr:rowOff>134716</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499038"/>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154891</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185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132014</xdr:rowOff>
    </xdr:from>
    <xdr:to>
      <xdr:col>85</xdr:col>
      <xdr:colOff>177800</xdr:colOff>
      <xdr:row>78</xdr:row>
      <xdr:rowOff>62164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3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125938</xdr:rowOff>
    </xdr:from>
    <xdr:to>
      <xdr:col>81</xdr:col>
      <xdr:colOff>50800</xdr:colOff>
      <xdr:row>78</xdr:row>
      <xdr:rowOff>137002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4592300" y="13499038"/>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68966</xdr:rowOff>
    </xdr:from>
    <xdr:to>
      <xdr:col>81</xdr:col>
      <xdr:colOff>101600</xdr:colOff>
      <xdr:row>78</xdr:row>
      <xdr:rowOff>170566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15643</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2017" y="13217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130556</xdr:rowOff>
    </xdr:from>
    <xdr:to>
      <xdr:col>76</xdr:col>
      <xdr:colOff>114300</xdr:colOff>
      <xdr:row>78</xdr:row>
      <xdr:rowOff>137002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03656"/>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50633</xdr:rowOff>
    </xdr:from>
    <xdr:to>
      <xdr:col>76</xdr:col>
      <xdr:colOff>165100</xdr:colOff>
      <xdr:row>78</xdr:row>
      <xdr:rowOff>152233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168760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123881</xdr:rowOff>
    </xdr:from>
    <xdr:to>
      <xdr:col>71</xdr:col>
      <xdr:colOff>177800</xdr:colOff>
      <xdr:row>78</xdr:row>
      <xdr:rowOff>130556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496981"/>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53330</xdr:rowOff>
    </xdr:from>
    <xdr:to>
      <xdr:col>72</xdr:col>
      <xdr:colOff>38100</xdr:colOff>
      <xdr:row>78</xdr:row>
      <xdr:rowOff>154930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4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83916</xdr:rowOff>
    </xdr:from>
    <xdr:to>
      <xdr:col>85</xdr:col>
      <xdr:colOff>177800</xdr:colOff>
      <xdr:row>79</xdr:row>
      <xdr:rowOff>14066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5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170293</xdr:rowOff>
    </xdr:from>
    <xdr:ext cx="378565"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1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75138</xdr:rowOff>
    </xdr:from>
    <xdr:to>
      <xdr:col>81</xdr:col>
      <xdr:colOff>101600</xdr:colOff>
      <xdr:row>79</xdr:row>
      <xdr:rowOff>5288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167865</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2017" y="1354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86202</xdr:rowOff>
    </xdr:from>
    <xdr:to>
      <xdr:col>76</xdr:col>
      <xdr:colOff>165100</xdr:colOff>
      <xdr:row>79</xdr:row>
      <xdr:rowOff>16352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7479</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35333" y="13552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79756</xdr:rowOff>
    </xdr:from>
    <xdr:to>
      <xdr:col>72</xdr:col>
      <xdr:colOff>38100</xdr:colOff>
      <xdr:row>79</xdr:row>
      <xdr:rowOff>9906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1033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545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73081</xdr:rowOff>
    </xdr:from>
    <xdr:to>
      <xdr:col>67</xdr:col>
      <xdr:colOff>101600</xdr:colOff>
      <xdr:row>79</xdr:row>
      <xdr:rowOff>3231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165808</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53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128133</xdr:rowOff>
    </xdr:from>
    <xdr:to>
      <xdr:col>85</xdr:col>
      <xdr:colOff>126364</xdr:colOff>
      <xdr:row>99</xdr:row>
      <xdr:rowOff>71875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730083"/>
          <a:ext cx="1269" cy="1315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75702</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4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71875</xdr:rowOff>
    </xdr:from>
    <xdr:to>
      <xdr:col>86</xdr:col>
      <xdr:colOff>25400</xdr:colOff>
      <xdr:row>99</xdr:row>
      <xdr:rowOff>71875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4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74810</xdr:rowOff>
    </xdr:from>
    <xdr:ext cx="534377"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50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73,006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128133</xdr:rowOff>
    </xdr:from>
    <xdr:to>
      <xdr:col>86</xdr:col>
      <xdr:colOff>25400</xdr:colOff>
      <xdr:row>91</xdr:row>
      <xdr:rowOff>128133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73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113525</xdr:rowOff>
    </xdr:from>
    <xdr:to>
      <xdr:col>85</xdr:col>
      <xdr:colOff>127000</xdr:colOff>
      <xdr:row>94</xdr:row>
      <xdr:rowOff>26566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058375"/>
          <a:ext cx="838200" cy="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38203</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97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59776</xdr:rowOff>
    </xdr:from>
    <xdr:to>
      <xdr:col>85</xdr:col>
      <xdr:colOff>177800</xdr:colOff>
      <xdr:row>96</xdr:row>
      <xdr:rowOff>161376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113525</xdr:rowOff>
    </xdr:from>
    <xdr:to>
      <xdr:col>81</xdr:col>
      <xdr:colOff>50800</xdr:colOff>
      <xdr:row>93</xdr:row>
      <xdr:rowOff>166035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058375"/>
          <a:ext cx="8890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37785</xdr:rowOff>
    </xdr:from>
    <xdr:to>
      <xdr:col>81</xdr:col>
      <xdr:colOff>101600</xdr:colOff>
      <xdr:row>96</xdr:row>
      <xdr:rowOff>139385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130512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166035</xdr:rowOff>
    </xdr:from>
    <xdr:to>
      <xdr:col>76</xdr:col>
      <xdr:colOff>114300</xdr:colOff>
      <xdr:row>94</xdr:row>
      <xdr:rowOff>37858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110885"/>
          <a:ext cx="889000" cy="4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39568</xdr:rowOff>
    </xdr:from>
    <xdr:to>
      <xdr:col>76</xdr:col>
      <xdr:colOff>165100</xdr:colOff>
      <xdr:row>96</xdr:row>
      <xdr:rowOff>141168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132295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5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37858</xdr:rowOff>
    </xdr:from>
    <xdr:to>
      <xdr:col>71</xdr:col>
      <xdr:colOff>177800</xdr:colOff>
      <xdr:row>94</xdr:row>
      <xdr:rowOff>52375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154158"/>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64486</xdr:rowOff>
    </xdr:from>
    <xdr:to>
      <xdr:col>72</xdr:col>
      <xdr:colOff>38100</xdr:colOff>
      <xdr:row>96</xdr:row>
      <xdr:rowOff>166086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157213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72379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70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147216</xdr:rowOff>
    </xdr:from>
    <xdr:to>
      <xdr:col>85</xdr:col>
      <xdr:colOff>177800</xdr:colOff>
      <xdr:row>94</xdr:row>
      <xdr:rowOff>77366</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0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170093</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594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62725</xdr:rowOff>
    </xdr:from>
    <xdr:to>
      <xdr:col>81</xdr:col>
      <xdr:colOff>101600</xdr:colOff>
      <xdr:row>93</xdr:row>
      <xdr:rowOff>164325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0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9402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57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115235</xdr:rowOff>
    </xdr:from>
    <xdr:to>
      <xdr:col>76</xdr:col>
      <xdr:colOff>165100</xdr:colOff>
      <xdr:row>94</xdr:row>
      <xdr:rowOff>45385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06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61912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583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158508</xdr:rowOff>
    </xdr:from>
    <xdr:to>
      <xdr:col>72</xdr:col>
      <xdr:colOff>38100</xdr:colOff>
      <xdr:row>94</xdr:row>
      <xdr:rowOff>88658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1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105185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587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1575</xdr:rowOff>
    </xdr:from>
    <xdr:to>
      <xdr:col>67</xdr:col>
      <xdr:colOff>101600</xdr:colOff>
      <xdr:row>94</xdr:row>
      <xdr:rowOff>103175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1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119702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58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142966</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86466"/>
          <a:ext cx="1269"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89643</xdr:rowOff>
    </xdr:from>
    <xdr:ext cx="378565"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06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142966</xdr:rowOff>
    </xdr:from>
    <xdr:to>
      <xdr:col>116</xdr:col>
      <xdr:colOff>152400</xdr:colOff>
      <xdr:row>30</xdr:row>
      <xdr:rowOff>142966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717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17054</xdr:rowOff>
    </xdr:from>
    <xdr:to>
      <xdr:col>112</xdr:col>
      <xdr:colOff>38100</xdr:colOff>
      <xdr:row>38</xdr:row>
      <xdr:rowOff>118654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3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135181</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3073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64407</xdr:rowOff>
    </xdr:from>
    <xdr:to>
      <xdr:col>107</xdr:col>
      <xdr:colOff>101600</xdr:colOff>
      <xdr:row>37</xdr:row>
      <xdr:rowOff>166007</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08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11084</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83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141151</xdr:rowOff>
    </xdr:from>
    <xdr:to>
      <xdr:col>102</xdr:col>
      <xdr:colOff>165100</xdr:colOff>
      <xdr:row>39</xdr:row>
      <xdr:rowOff>71301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87828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314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59508</xdr:rowOff>
    </xdr:from>
    <xdr:to>
      <xdr:col>98</xdr:col>
      <xdr:colOff>38100</xdr:colOff>
      <xdr:row>34</xdr:row>
      <xdr:rowOff>161108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88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6185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566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土木費（</a:t>
          </a:r>
          <a:r>
            <a:rPr kumimoji="1" lang="en-US" altLang="ja-JP" sz="1100">
              <a:solidFill>
                <a:schemeClr val="dk1"/>
              </a:solidFill>
              <a:effectLst/>
              <a:latin typeface="+mn-lt"/>
              <a:ea typeface="+mn-ea"/>
              <a:cs typeface="+mn-cs"/>
            </a:rPr>
            <a:t>58,019</a:t>
          </a:r>
          <a:r>
            <a:rPr kumimoji="1" lang="ja-JP" altLang="ja-JP" sz="1100">
              <a:solidFill>
                <a:schemeClr val="dk1"/>
              </a:solidFill>
              <a:effectLst/>
              <a:latin typeface="+mn-lt"/>
              <a:ea typeface="+mn-ea"/>
              <a:cs typeface="+mn-cs"/>
            </a:rPr>
            <a:t>円）については、暖冬による除雪対策事業費の減や、（仮称）道の駅雨晴整備事業費の完了により、住民一人当たりのコストが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年度と比べ減少したものの、依然として類似団体平均を上回っている。</a:t>
          </a:r>
          <a:endParaRPr lang="ja-JP" altLang="ja-JP">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消防費（</a:t>
          </a:r>
          <a:r>
            <a:rPr kumimoji="1" lang="en-US" altLang="ja-JP" sz="1100">
              <a:solidFill>
                <a:schemeClr val="dk1"/>
              </a:solidFill>
              <a:effectLst/>
              <a:latin typeface="+mn-lt"/>
              <a:ea typeface="+mn-ea"/>
              <a:cs typeface="+mn-cs"/>
            </a:rPr>
            <a:t>16,538</a:t>
          </a:r>
          <a:r>
            <a:rPr kumimoji="1" lang="ja-JP" altLang="ja-JP" sz="1100">
              <a:solidFill>
                <a:schemeClr val="dk1"/>
              </a:solidFill>
              <a:effectLst/>
              <a:latin typeface="+mn-lt"/>
              <a:ea typeface="+mn-ea"/>
              <a:cs typeface="+mn-cs"/>
            </a:rPr>
            <a:t>円）については、、高機能消防指令センターシステム改修事業により、住民一人当たりのコストが増加している。</a:t>
          </a:r>
          <a:endParaRPr lang="ja-JP" altLang="ja-JP">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教育費（</a:t>
          </a:r>
          <a:r>
            <a:rPr kumimoji="1" lang="en-US" altLang="ja-JP" sz="1100" baseline="0">
              <a:solidFill>
                <a:schemeClr val="dk1"/>
              </a:solidFill>
              <a:effectLst/>
              <a:latin typeface="+mn-lt"/>
              <a:ea typeface="+mn-ea"/>
              <a:cs typeface="+mn-cs"/>
            </a:rPr>
            <a:t>27,734</a:t>
          </a:r>
          <a:r>
            <a:rPr kumimoji="1" lang="ja-JP" altLang="ja-JP" sz="1100" baseline="0">
              <a:solidFill>
                <a:schemeClr val="dk1"/>
              </a:solidFill>
              <a:effectLst/>
              <a:latin typeface="+mn-lt"/>
              <a:ea typeface="+mn-ea"/>
              <a:cs typeface="+mn-cs"/>
            </a:rPr>
            <a:t>円）については、中学校校舎改築事業の完了等により、</a:t>
          </a:r>
          <a:r>
            <a:rPr kumimoji="1" lang="ja-JP" altLang="ja-JP" sz="1100">
              <a:solidFill>
                <a:schemeClr val="dk1"/>
              </a:solidFill>
              <a:effectLst/>
              <a:latin typeface="+mn-lt"/>
              <a:ea typeface="+mn-ea"/>
              <a:cs typeface="+mn-cs"/>
            </a:rPr>
            <a:t>住民一人当たりのコストが減少している。</a:t>
          </a:r>
          <a:endParaRPr lang="ja-JP" altLang="ja-JP">
            <a:effectLst/>
          </a:endParaRPr>
        </a:p>
        <a:p>
          <a:r>
            <a:rPr kumimoji="1" lang="en-US" altLang="ja-JP"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、「財政健全化緊急プログラム」に基づき各種見直しを行うことで、事業の選択と集中を更に徹底していく。</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と比較し改善した主な要因は、暖冬に伴い除雪経費が大幅に減になったことや「財政健全化緊急プログラム」により投資的経費の抑制や事務事業の見直しを図り歳出を抑えたことによる。また、併せて実質単年度収支も改善している。</a:t>
          </a:r>
          <a:endParaRPr lang="ja-JP" altLang="ja-JP" sz="1400">
            <a:effectLst/>
          </a:endParaRPr>
        </a:p>
        <a:p>
          <a:r>
            <a:rPr kumimoji="1" lang="ja-JP" altLang="ja-JP" sz="1100">
              <a:solidFill>
                <a:schemeClr val="dk1"/>
              </a:solidFill>
              <a:effectLst/>
              <a:latin typeface="+mn-lt"/>
              <a:ea typeface="+mn-ea"/>
              <a:cs typeface="+mn-cs"/>
            </a:rPr>
            <a:t>　今後も「財政健全化緊急プログラム」に基づき、財政健全化を図りながら、収支改善及び基金残高の確保に努めていく。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の実質収支は黒字であり、連結実質赤字比率は早期健全化基準等の比率に達していないことから、今後も介護保険料、国民健康保険料、水道などの利用料金等の適正化を図るとともに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5" customWidth="1"/>
    <col min="12" max="12" width="2.25" style="185" customWidth="1"/>
    <col min="13" max="17" width="2.375" style="185" customWidth="1"/>
    <col min="18" max="119" width="2.125" style="185" customWidth="1"/>
    <col min="120" max="16384" width="0" style="185" hidden="1"/>
  </cols>
  <sheetData>
    <row r="1" spans="1:119" ht="33" customHeight="1" x14ac:dyDescent="0.15">
      <c r="A1" s="183"/>
      <c r="B1" s="645" t="s">
        <v>78</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c r="CD1" s="645"/>
      <c r="CE1" s="645"/>
      <c r="CF1" s="645"/>
      <c r="CG1" s="645"/>
      <c r="CH1" s="645"/>
      <c r="CI1" s="645"/>
      <c r="CJ1" s="645"/>
      <c r="CK1" s="645"/>
      <c r="CL1" s="645"/>
      <c r="CM1" s="645"/>
      <c r="CN1" s="645"/>
      <c r="CO1" s="645"/>
      <c r="CP1" s="645"/>
      <c r="CQ1" s="645"/>
      <c r="CR1" s="645"/>
      <c r="CS1" s="645"/>
      <c r="CT1" s="645"/>
      <c r="CU1" s="645"/>
      <c r="CV1" s="645"/>
      <c r="CW1" s="645"/>
      <c r="CX1" s="645"/>
      <c r="CY1" s="645"/>
      <c r="CZ1" s="645"/>
      <c r="DA1" s="645"/>
      <c r="DB1" s="645"/>
      <c r="DC1" s="645"/>
      <c r="DD1" s="645"/>
      <c r="DE1" s="645"/>
      <c r="DF1" s="645"/>
      <c r="DG1" s="645"/>
      <c r="DH1" s="645"/>
      <c r="DI1" s="645"/>
      <c r="DJ1" s="184"/>
      <c r="DK1" s="184"/>
      <c r="DL1" s="184"/>
      <c r="DM1" s="184"/>
      <c r="DN1" s="184"/>
      <c r="DO1" s="184"/>
    </row>
    <row r="2" spans="1:119" ht="24.75" thickBot="1" x14ac:dyDescent="0.2">
      <c r="A2" s="183"/>
      <c r="B2" s="186" t="s">
        <v>79</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
      <c r="A3" s="184"/>
      <c r="B3" s="646" t="s">
        <v>80</v>
      </c>
      <c r="C3" s="647"/>
      <c r="D3" s="647"/>
      <c r="E3" s="648"/>
      <c r="F3" s="648"/>
      <c r="G3" s="648"/>
      <c r="H3" s="648"/>
      <c r="I3" s="648"/>
      <c r="J3" s="648"/>
      <c r="K3" s="648"/>
      <c r="L3" s="648" t="s">
        <v>81</v>
      </c>
      <c r="M3" s="648"/>
      <c r="N3" s="648"/>
      <c r="O3" s="648"/>
      <c r="P3" s="648"/>
      <c r="Q3" s="648"/>
      <c r="R3" s="651"/>
      <c r="S3" s="651"/>
      <c r="T3" s="651"/>
      <c r="U3" s="651"/>
      <c r="V3" s="652"/>
      <c r="W3" s="545" t="s">
        <v>82</v>
      </c>
      <c r="X3" s="546"/>
      <c r="Y3" s="546"/>
      <c r="Z3" s="546"/>
      <c r="AA3" s="546"/>
      <c r="AB3" s="647"/>
      <c r="AC3" s="651" t="s">
        <v>83</v>
      </c>
      <c r="AD3" s="546"/>
      <c r="AE3" s="546"/>
      <c r="AF3" s="546"/>
      <c r="AG3" s="546"/>
      <c r="AH3" s="546"/>
      <c r="AI3" s="546"/>
      <c r="AJ3" s="546"/>
      <c r="AK3" s="546"/>
      <c r="AL3" s="613"/>
      <c r="AM3" s="545" t="s">
        <v>84</v>
      </c>
      <c r="AN3" s="546"/>
      <c r="AO3" s="546"/>
      <c r="AP3" s="546"/>
      <c r="AQ3" s="546"/>
      <c r="AR3" s="546"/>
      <c r="AS3" s="546"/>
      <c r="AT3" s="546"/>
      <c r="AU3" s="546"/>
      <c r="AV3" s="546"/>
      <c r="AW3" s="546"/>
      <c r="AX3" s="613"/>
      <c r="AY3" s="605" t="s">
        <v>1</v>
      </c>
      <c r="AZ3" s="606"/>
      <c r="BA3" s="606"/>
      <c r="BB3" s="606"/>
      <c r="BC3" s="606"/>
      <c r="BD3" s="606"/>
      <c r="BE3" s="606"/>
      <c r="BF3" s="606"/>
      <c r="BG3" s="606"/>
      <c r="BH3" s="606"/>
      <c r="BI3" s="606"/>
      <c r="BJ3" s="606"/>
      <c r="BK3" s="606"/>
      <c r="BL3" s="606"/>
      <c r="BM3" s="655"/>
      <c r="BN3" s="545" t="s">
        <v>85</v>
      </c>
      <c r="BO3" s="546"/>
      <c r="BP3" s="546"/>
      <c r="BQ3" s="546"/>
      <c r="BR3" s="546"/>
      <c r="BS3" s="546"/>
      <c r="BT3" s="546"/>
      <c r="BU3" s="613"/>
      <c r="BV3" s="545" t="s">
        <v>86</v>
      </c>
      <c r="BW3" s="546"/>
      <c r="BX3" s="546"/>
      <c r="BY3" s="546"/>
      <c r="BZ3" s="546"/>
      <c r="CA3" s="546"/>
      <c r="CB3" s="546"/>
      <c r="CC3" s="613"/>
      <c r="CD3" s="605" t="s">
        <v>1</v>
      </c>
      <c r="CE3" s="606"/>
      <c r="CF3" s="606"/>
      <c r="CG3" s="606"/>
      <c r="CH3" s="606"/>
      <c r="CI3" s="606"/>
      <c r="CJ3" s="606"/>
      <c r="CK3" s="606"/>
      <c r="CL3" s="606"/>
      <c r="CM3" s="606"/>
      <c r="CN3" s="606"/>
      <c r="CO3" s="606"/>
      <c r="CP3" s="606"/>
      <c r="CQ3" s="606"/>
      <c r="CR3" s="606"/>
      <c r="CS3" s="655"/>
      <c r="CT3" s="545" t="s">
        <v>87</v>
      </c>
      <c r="CU3" s="546"/>
      <c r="CV3" s="546"/>
      <c r="CW3" s="546"/>
      <c r="CX3" s="546"/>
      <c r="CY3" s="546"/>
      <c r="CZ3" s="546"/>
      <c r="DA3" s="613"/>
      <c r="DB3" s="545" t="s">
        <v>88</v>
      </c>
      <c r="DC3" s="546"/>
      <c r="DD3" s="546"/>
      <c r="DE3" s="546"/>
      <c r="DF3" s="546"/>
      <c r="DG3" s="546"/>
      <c r="DH3" s="546"/>
      <c r="DI3" s="613"/>
      <c r="DJ3" s="183"/>
      <c r="DK3" s="183"/>
      <c r="DL3" s="183"/>
      <c r="DM3" s="183"/>
      <c r="DN3" s="183"/>
      <c r="DO3" s="183"/>
    </row>
    <row r="4" spans="1:119" ht="18.75" customHeight="1" x14ac:dyDescent="0.15">
      <c r="A4" s="184"/>
      <c r="B4" s="621"/>
      <c r="C4" s="622"/>
      <c r="D4" s="622"/>
      <c r="E4" s="623"/>
      <c r="F4" s="623"/>
      <c r="G4" s="623"/>
      <c r="H4" s="623"/>
      <c r="I4" s="623"/>
      <c r="J4" s="623"/>
      <c r="K4" s="623"/>
      <c r="L4" s="623"/>
      <c r="M4" s="623"/>
      <c r="N4" s="623"/>
      <c r="O4" s="623"/>
      <c r="P4" s="623"/>
      <c r="Q4" s="623"/>
      <c r="R4" s="627"/>
      <c r="S4" s="627"/>
      <c r="T4" s="627"/>
      <c r="U4" s="627"/>
      <c r="V4" s="628"/>
      <c r="W4" s="614"/>
      <c r="X4" s="428"/>
      <c r="Y4" s="428"/>
      <c r="Z4" s="428"/>
      <c r="AA4" s="428"/>
      <c r="AB4" s="622"/>
      <c r="AC4" s="627"/>
      <c r="AD4" s="428"/>
      <c r="AE4" s="428"/>
      <c r="AF4" s="428"/>
      <c r="AG4" s="428"/>
      <c r="AH4" s="428"/>
      <c r="AI4" s="428"/>
      <c r="AJ4" s="428"/>
      <c r="AK4" s="428"/>
      <c r="AL4" s="615"/>
      <c r="AM4" s="572"/>
      <c r="AN4" s="482"/>
      <c r="AO4" s="482"/>
      <c r="AP4" s="482"/>
      <c r="AQ4" s="482"/>
      <c r="AR4" s="482"/>
      <c r="AS4" s="482"/>
      <c r="AT4" s="482"/>
      <c r="AU4" s="482"/>
      <c r="AV4" s="482"/>
      <c r="AW4" s="482"/>
      <c r="AX4" s="654"/>
      <c r="AY4" s="458" t="s">
        <v>89</v>
      </c>
      <c r="AZ4" s="459"/>
      <c r="BA4" s="459"/>
      <c r="BB4" s="459"/>
      <c r="BC4" s="459"/>
      <c r="BD4" s="459"/>
      <c r="BE4" s="459"/>
      <c r="BF4" s="459"/>
      <c r="BG4" s="459"/>
      <c r="BH4" s="459"/>
      <c r="BI4" s="459"/>
      <c r="BJ4" s="459"/>
      <c r="BK4" s="459"/>
      <c r="BL4" s="459"/>
      <c r="BM4" s="460"/>
      <c r="BN4" s="461">
        <v>68634419</v>
      </c>
      <c r="BO4" s="462"/>
      <c r="BP4" s="462"/>
      <c r="BQ4" s="462"/>
      <c r="BR4" s="462"/>
      <c r="BS4" s="462"/>
      <c r="BT4" s="462"/>
      <c r="BU4" s="463"/>
      <c r="BV4" s="461">
        <v>72699967</v>
      </c>
      <c r="BW4" s="462"/>
      <c r="BX4" s="462"/>
      <c r="BY4" s="462"/>
      <c r="BZ4" s="462"/>
      <c r="CA4" s="462"/>
      <c r="CB4" s="462"/>
      <c r="CC4" s="463"/>
      <c r="CD4" s="639" t="s">
        <v>90</v>
      </c>
      <c r="CE4" s="640"/>
      <c r="CF4" s="640"/>
      <c r="CG4" s="640"/>
      <c r="CH4" s="640"/>
      <c r="CI4" s="640"/>
      <c r="CJ4" s="640"/>
      <c r="CK4" s="640"/>
      <c r="CL4" s="640"/>
      <c r="CM4" s="640"/>
      <c r="CN4" s="640"/>
      <c r="CO4" s="640"/>
      <c r="CP4" s="640"/>
      <c r="CQ4" s="640"/>
      <c r="CR4" s="640"/>
      <c r="CS4" s="641"/>
      <c r="CT4" s="642">
        <v>4.5999999999999996</v>
      </c>
      <c r="CU4" s="643"/>
      <c r="CV4" s="643"/>
      <c r="CW4" s="643"/>
      <c r="CX4" s="643"/>
      <c r="CY4" s="643"/>
      <c r="CZ4" s="643"/>
      <c r="DA4" s="644"/>
      <c r="DB4" s="642">
        <v>1.1000000000000001</v>
      </c>
      <c r="DC4" s="643"/>
      <c r="DD4" s="643"/>
      <c r="DE4" s="643"/>
      <c r="DF4" s="643"/>
      <c r="DG4" s="643"/>
      <c r="DH4" s="643"/>
      <c r="DI4" s="644"/>
      <c r="DJ4" s="183"/>
      <c r="DK4" s="183"/>
      <c r="DL4" s="183"/>
      <c r="DM4" s="183"/>
      <c r="DN4" s="183"/>
      <c r="DO4" s="183"/>
    </row>
    <row r="5" spans="1:119" ht="18.75" customHeight="1" x14ac:dyDescent="0.15">
      <c r="A5" s="184"/>
      <c r="B5" s="649"/>
      <c r="C5" s="483"/>
      <c r="D5" s="483"/>
      <c r="E5" s="650"/>
      <c r="F5" s="650"/>
      <c r="G5" s="650"/>
      <c r="H5" s="650"/>
      <c r="I5" s="650"/>
      <c r="J5" s="650"/>
      <c r="K5" s="650"/>
      <c r="L5" s="650"/>
      <c r="M5" s="650"/>
      <c r="N5" s="650"/>
      <c r="O5" s="650"/>
      <c r="P5" s="650"/>
      <c r="Q5" s="650"/>
      <c r="R5" s="481"/>
      <c r="S5" s="481"/>
      <c r="T5" s="481"/>
      <c r="U5" s="481"/>
      <c r="V5" s="653"/>
      <c r="W5" s="572"/>
      <c r="X5" s="482"/>
      <c r="Y5" s="482"/>
      <c r="Z5" s="482"/>
      <c r="AA5" s="482"/>
      <c r="AB5" s="483"/>
      <c r="AC5" s="481"/>
      <c r="AD5" s="482"/>
      <c r="AE5" s="482"/>
      <c r="AF5" s="482"/>
      <c r="AG5" s="482"/>
      <c r="AH5" s="482"/>
      <c r="AI5" s="482"/>
      <c r="AJ5" s="482"/>
      <c r="AK5" s="482"/>
      <c r="AL5" s="654"/>
      <c r="AM5" s="535" t="s">
        <v>91</v>
      </c>
      <c r="AN5" s="440"/>
      <c r="AO5" s="440"/>
      <c r="AP5" s="440"/>
      <c r="AQ5" s="440"/>
      <c r="AR5" s="440"/>
      <c r="AS5" s="440"/>
      <c r="AT5" s="441"/>
      <c r="AU5" s="523" t="s">
        <v>92</v>
      </c>
      <c r="AV5" s="524"/>
      <c r="AW5" s="524"/>
      <c r="AX5" s="524"/>
      <c r="AY5" s="446" t="s">
        <v>93</v>
      </c>
      <c r="AZ5" s="447"/>
      <c r="BA5" s="447"/>
      <c r="BB5" s="447"/>
      <c r="BC5" s="447"/>
      <c r="BD5" s="447"/>
      <c r="BE5" s="447"/>
      <c r="BF5" s="447"/>
      <c r="BG5" s="447"/>
      <c r="BH5" s="447"/>
      <c r="BI5" s="447"/>
      <c r="BJ5" s="447"/>
      <c r="BK5" s="447"/>
      <c r="BL5" s="447"/>
      <c r="BM5" s="448"/>
      <c r="BN5" s="466">
        <v>66671485</v>
      </c>
      <c r="BO5" s="467"/>
      <c r="BP5" s="467"/>
      <c r="BQ5" s="467"/>
      <c r="BR5" s="467"/>
      <c r="BS5" s="467"/>
      <c r="BT5" s="467"/>
      <c r="BU5" s="468"/>
      <c r="BV5" s="466">
        <v>72107289</v>
      </c>
      <c r="BW5" s="467"/>
      <c r="BX5" s="467"/>
      <c r="BY5" s="467"/>
      <c r="BZ5" s="467"/>
      <c r="CA5" s="467"/>
      <c r="CB5" s="467"/>
      <c r="CC5" s="468"/>
      <c r="CD5" s="475" t="s">
        <v>94</v>
      </c>
      <c r="CE5" s="476"/>
      <c r="CF5" s="476"/>
      <c r="CG5" s="476"/>
      <c r="CH5" s="476"/>
      <c r="CI5" s="476"/>
      <c r="CJ5" s="476"/>
      <c r="CK5" s="476"/>
      <c r="CL5" s="476"/>
      <c r="CM5" s="476"/>
      <c r="CN5" s="476"/>
      <c r="CO5" s="476"/>
      <c r="CP5" s="476"/>
      <c r="CQ5" s="476"/>
      <c r="CR5" s="476"/>
      <c r="CS5" s="477"/>
      <c r="CT5" s="436">
        <v>87.4</v>
      </c>
      <c r="CU5" s="437"/>
      <c r="CV5" s="437"/>
      <c r="CW5" s="437"/>
      <c r="CX5" s="437"/>
      <c r="CY5" s="437"/>
      <c r="CZ5" s="437"/>
      <c r="DA5" s="438"/>
      <c r="DB5" s="436">
        <v>93.7</v>
      </c>
      <c r="DC5" s="437"/>
      <c r="DD5" s="437"/>
      <c r="DE5" s="437"/>
      <c r="DF5" s="437"/>
      <c r="DG5" s="437"/>
      <c r="DH5" s="437"/>
      <c r="DI5" s="438"/>
      <c r="DJ5" s="183"/>
      <c r="DK5" s="183"/>
      <c r="DL5" s="183"/>
      <c r="DM5" s="183"/>
      <c r="DN5" s="183"/>
      <c r="DO5" s="183"/>
    </row>
    <row r="6" spans="1:119" ht="18.75" customHeight="1" x14ac:dyDescent="0.15">
      <c r="A6" s="184"/>
      <c r="B6" s="619" t="s">
        <v>95</v>
      </c>
      <c r="C6" s="480"/>
      <c r="D6" s="480"/>
      <c r="E6" s="620"/>
      <c r="F6" s="620"/>
      <c r="G6" s="620"/>
      <c r="H6" s="620"/>
      <c r="I6" s="620"/>
      <c r="J6" s="620"/>
      <c r="K6" s="620"/>
      <c r="L6" s="620" t="s">
        <v>96</v>
      </c>
      <c r="M6" s="620"/>
      <c r="N6" s="620"/>
      <c r="O6" s="620"/>
      <c r="P6" s="620"/>
      <c r="Q6" s="620"/>
      <c r="R6" s="504"/>
      <c r="S6" s="504"/>
      <c r="T6" s="504"/>
      <c r="U6" s="504"/>
      <c r="V6" s="626"/>
      <c r="W6" s="557" t="s">
        <v>97</v>
      </c>
      <c r="X6" s="479"/>
      <c r="Y6" s="479"/>
      <c r="Z6" s="479"/>
      <c r="AA6" s="479"/>
      <c r="AB6" s="480"/>
      <c r="AC6" s="631" t="s">
        <v>98</v>
      </c>
      <c r="AD6" s="632"/>
      <c r="AE6" s="632"/>
      <c r="AF6" s="632"/>
      <c r="AG6" s="632"/>
      <c r="AH6" s="632"/>
      <c r="AI6" s="632"/>
      <c r="AJ6" s="632"/>
      <c r="AK6" s="632"/>
      <c r="AL6" s="633"/>
      <c r="AM6" s="535" t="s">
        <v>99</v>
      </c>
      <c r="AN6" s="440"/>
      <c r="AO6" s="440"/>
      <c r="AP6" s="440"/>
      <c r="AQ6" s="440"/>
      <c r="AR6" s="440"/>
      <c r="AS6" s="440"/>
      <c r="AT6" s="441"/>
      <c r="AU6" s="523" t="s">
        <v>100</v>
      </c>
      <c r="AV6" s="524"/>
      <c r="AW6" s="524"/>
      <c r="AX6" s="524"/>
      <c r="AY6" s="446" t="s">
        <v>101</v>
      </c>
      <c r="AZ6" s="447"/>
      <c r="BA6" s="447"/>
      <c r="BB6" s="447"/>
      <c r="BC6" s="447"/>
      <c r="BD6" s="447"/>
      <c r="BE6" s="447"/>
      <c r="BF6" s="447"/>
      <c r="BG6" s="447"/>
      <c r="BH6" s="447"/>
      <c r="BI6" s="447"/>
      <c r="BJ6" s="447"/>
      <c r="BK6" s="447"/>
      <c r="BL6" s="447"/>
      <c r="BM6" s="448"/>
      <c r="BN6" s="466">
        <v>1962934</v>
      </c>
      <c r="BO6" s="467"/>
      <c r="BP6" s="467"/>
      <c r="BQ6" s="467"/>
      <c r="BR6" s="467"/>
      <c r="BS6" s="467"/>
      <c r="BT6" s="467"/>
      <c r="BU6" s="468"/>
      <c r="BV6" s="466">
        <v>592678</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6">
        <v>93.6</v>
      </c>
      <c r="CU6" s="617"/>
      <c r="CV6" s="617"/>
      <c r="CW6" s="617"/>
      <c r="CX6" s="617"/>
      <c r="CY6" s="617"/>
      <c r="CZ6" s="617"/>
      <c r="DA6" s="618"/>
      <c r="DB6" s="616">
        <v>100.5</v>
      </c>
      <c r="DC6" s="617"/>
      <c r="DD6" s="617"/>
      <c r="DE6" s="617"/>
      <c r="DF6" s="617"/>
      <c r="DG6" s="617"/>
      <c r="DH6" s="617"/>
      <c r="DI6" s="618"/>
      <c r="DJ6" s="183"/>
      <c r="DK6" s="183"/>
      <c r="DL6" s="183"/>
      <c r="DM6" s="183"/>
      <c r="DN6" s="183"/>
      <c r="DO6" s="183"/>
    </row>
    <row r="7" spans="1:119" ht="18.75" customHeight="1" x14ac:dyDescent="0.15">
      <c r="A7" s="184"/>
      <c r="B7" s="621"/>
      <c r="C7" s="622"/>
      <c r="D7" s="622"/>
      <c r="E7" s="623"/>
      <c r="F7" s="623"/>
      <c r="G7" s="623"/>
      <c r="H7" s="623"/>
      <c r="I7" s="623"/>
      <c r="J7" s="623"/>
      <c r="K7" s="623"/>
      <c r="L7" s="623"/>
      <c r="M7" s="623"/>
      <c r="N7" s="623"/>
      <c r="O7" s="623"/>
      <c r="P7" s="623"/>
      <c r="Q7" s="623"/>
      <c r="R7" s="627"/>
      <c r="S7" s="627"/>
      <c r="T7" s="627"/>
      <c r="U7" s="627"/>
      <c r="V7" s="628"/>
      <c r="W7" s="614"/>
      <c r="X7" s="428"/>
      <c r="Y7" s="428"/>
      <c r="Z7" s="428"/>
      <c r="AA7" s="428"/>
      <c r="AB7" s="622"/>
      <c r="AC7" s="634"/>
      <c r="AD7" s="429"/>
      <c r="AE7" s="429"/>
      <c r="AF7" s="429"/>
      <c r="AG7" s="429"/>
      <c r="AH7" s="429"/>
      <c r="AI7" s="429"/>
      <c r="AJ7" s="429"/>
      <c r="AK7" s="429"/>
      <c r="AL7" s="635"/>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204428</v>
      </c>
      <c r="BO7" s="467"/>
      <c r="BP7" s="467"/>
      <c r="BQ7" s="467"/>
      <c r="BR7" s="467"/>
      <c r="BS7" s="467"/>
      <c r="BT7" s="467"/>
      <c r="BU7" s="468"/>
      <c r="BV7" s="466">
        <v>173581</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38575853</v>
      </c>
      <c r="CU7" s="467"/>
      <c r="CV7" s="467"/>
      <c r="CW7" s="467"/>
      <c r="CX7" s="467"/>
      <c r="CY7" s="467"/>
      <c r="CZ7" s="467"/>
      <c r="DA7" s="468"/>
      <c r="DB7" s="466">
        <v>38437791</v>
      </c>
      <c r="DC7" s="467"/>
      <c r="DD7" s="467"/>
      <c r="DE7" s="467"/>
      <c r="DF7" s="467"/>
      <c r="DG7" s="467"/>
      <c r="DH7" s="467"/>
      <c r="DI7" s="468"/>
      <c r="DJ7" s="183"/>
      <c r="DK7" s="183"/>
      <c r="DL7" s="183"/>
      <c r="DM7" s="183"/>
      <c r="DN7" s="183"/>
      <c r="DO7" s="183"/>
    </row>
    <row r="8" spans="1:119" ht="18.75" customHeight="1" thickBot="1" x14ac:dyDescent="0.2">
      <c r="A8" s="184"/>
      <c r="B8" s="624"/>
      <c r="C8" s="558"/>
      <c r="D8" s="558"/>
      <c r="E8" s="625"/>
      <c r="F8" s="625"/>
      <c r="G8" s="625"/>
      <c r="H8" s="625"/>
      <c r="I8" s="625"/>
      <c r="J8" s="625"/>
      <c r="K8" s="625"/>
      <c r="L8" s="625"/>
      <c r="M8" s="625"/>
      <c r="N8" s="625"/>
      <c r="O8" s="625"/>
      <c r="P8" s="625"/>
      <c r="Q8" s="625"/>
      <c r="R8" s="629"/>
      <c r="S8" s="629"/>
      <c r="T8" s="629"/>
      <c r="U8" s="629"/>
      <c r="V8" s="630"/>
      <c r="W8" s="547"/>
      <c r="X8" s="548"/>
      <c r="Y8" s="548"/>
      <c r="Z8" s="548"/>
      <c r="AA8" s="548"/>
      <c r="AB8" s="558"/>
      <c r="AC8" s="636"/>
      <c r="AD8" s="637"/>
      <c r="AE8" s="637"/>
      <c r="AF8" s="637"/>
      <c r="AG8" s="637"/>
      <c r="AH8" s="637"/>
      <c r="AI8" s="637"/>
      <c r="AJ8" s="637"/>
      <c r="AK8" s="637"/>
      <c r="AL8" s="638"/>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1758506</v>
      </c>
      <c r="BO8" s="467"/>
      <c r="BP8" s="467"/>
      <c r="BQ8" s="467"/>
      <c r="BR8" s="467"/>
      <c r="BS8" s="467"/>
      <c r="BT8" s="467"/>
      <c r="BU8" s="468"/>
      <c r="BV8" s="466">
        <v>419097</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0.75</v>
      </c>
      <c r="CU8" s="580"/>
      <c r="CV8" s="580"/>
      <c r="CW8" s="580"/>
      <c r="CX8" s="580"/>
      <c r="CY8" s="580"/>
      <c r="CZ8" s="580"/>
      <c r="DA8" s="581"/>
      <c r="DB8" s="579">
        <v>0.75</v>
      </c>
      <c r="DC8" s="580"/>
      <c r="DD8" s="580"/>
      <c r="DE8" s="580"/>
      <c r="DF8" s="580"/>
      <c r="DG8" s="580"/>
      <c r="DH8" s="580"/>
      <c r="DI8" s="581"/>
      <c r="DJ8" s="183"/>
      <c r="DK8" s="183"/>
      <c r="DL8" s="183"/>
      <c r="DM8" s="183"/>
      <c r="DN8" s="183"/>
      <c r="DO8" s="183"/>
    </row>
    <row r="9" spans="1:119" ht="18.75" customHeight="1" thickBot="1" x14ac:dyDescent="0.2">
      <c r="A9" s="184"/>
      <c r="B9" s="605" t="s">
        <v>111</v>
      </c>
      <c r="C9" s="606"/>
      <c r="D9" s="606"/>
      <c r="E9" s="606"/>
      <c r="F9" s="606"/>
      <c r="G9" s="606"/>
      <c r="H9" s="606"/>
      <c r="I9" s="606"/>
      <c r="J9" s="606"/>
      <c r="K9" s="529"/>
      <c r="L9" s="607" t="s">
        <v>112</v>
      </c>
      <c r="M9" s="608"/>
      <c r="N9" s="608"/>
      <c r="O9" s="608"/>
      <c r="P9" s="608"/>
      <c r="Q9" s="609"/>
      <c r="R9" s="610">
        <v>172125</v>
      </c>
      <c r="S9" s="611"/>
      <c r="T9" s="611"/>
      <c r="U9" s="611"/>
      <c r="V9" s="612"/>
      <c r="W9" s="545" t="s">
        <v>113</v>
      </c>
      <c r="X9" s="546"/>
      <c r="Y9" s="546"/>
      <c r="Z9" s="546"/>
      <c r="AA9" s="546"/>
      <c r="AB9" s="546"/>
      <c r="AC9" s="546"/>
      <c r="AD9" s="546"/>
      <c r="AE9" s="546"/>
      <c r="AF9" s="546"/>
      <c r="AG9" s="546"/>
      <c r="AH9" s="546"/>
      <c r="AI9" s="546"/>
      <c r="AJ9" s="546"/>
      <c r="AK9" s="546"/>
      <c r="AL9" s="613"/>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1339409</v>
      </c>
      <c r="BO9" s="467"/>
      <c r="BP9" s="467"/>
      <c r="BQ9" s="467"/>
      <c r="BR9" s="467"/>
      <c r="BS9" s="467"/>
      <c r="BT9" s="467"/>
      <c r="BU9" s="468"/>
      <c r="BV9" s="466">
        <v>9547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21</v>
      </c>
      <c r="CU9" s="437"/>
      <c r="CV9" s="437"/>
      <c r="CW9" s="437"/>
      <c r="CX9" s="437"/>
      <c r="CY9" s="437"/>
      <c r="CZ9" s="437"/>
      <c r="DA9" s="438"/>
      <c r="DB9" s="436">
        <v>22.1</v>
      </c>
      <c r="DC9" s="437"/>
      <c r="DD9" s="437"/>
      <c r="DE9" s="437"/>
      <c r="DF9" s="437"/>
      <c r="DG9" s="437"/>
      <c r="DH9" s="437"/>
      <c r="DI9" s="438"/>
      <c r="DJ9" s="183"/>
      <c r="DK9" s="183"/>
      <c r="DL9" s="183"/>
      <c r="DM9" s="183"/>
      <c r="DN9" s="183"/>
      <c r="DO9" s="183"/>
    </row>
    <row r="10" spans="1:119" ht="18.75" customHeight="1" thickBot="1" x14ac:dyDescent="0.2">
      <c r="A10" s="184"/>
      <c r="B10" s="605"/>
      <c r="C10" s="606"/>
      <c r="D10" s="606"/>
      <c r="E10" s="606"/>
      <c r="F10" s="606"/>
      <c r="G10" s="606"/>
      <c r="H10" s="606"/>
      <c r="I10" s="606"/>
      <c r="J10" s="606"/>
      <c r="K10" s="529"/>
      <c r="L10" s="439" t="s">
        <v>118</v>
      </c>
      <c r="M10" s="440"/>
      <c r="N10" s="440"/>
      <c r="O10" s="440"/>
      <c r="P10" s="440"/>
      <c r="Q10" s="441"/>
      <c r="R10" s="442">
        <v>176061</v>
      </c>
      <c r="S10" s="443"/>
      <c r="T10" s="443"/>
      <c r="U10" s="443"/>
      <c r="V10" s="445"/>
      <c r="W10" s="614"/>
      <c r="X10" s="428"/>
      <c r="Y10" s="428"/>
      <c r="Z10" s="428"/>
      <c r="AA10" s="428"/>
      <c r="AB10" s="428"/>
      <c r="AC10" s="428"/>
      <c r="AD10" s="428"/>
      <c r="AE10" s="428"/>
      <c r="AF10" s="428"/>
      <c r="AG10" s="428"/>
      <c r="AH10" s="428"/>
      <c r="AI10" s="428"/>
      <c r="AJ10" s="428"/>
      <c r="AK10" s="428"/>
      <c r="AL10" s="615"/>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100</v>
      </c>
      <c r="BO10" s="467"/>
      <c r="BP10" s="467"/>
      <c r="BQ10" s="467"/>
      <c r="BR10" s="467"/>
      <c r="BS10" s="467"/>
      <c r="BT10" s="467"/>
      <c r="BU10" s="468"/>
      <c r="BV10" s="466">
        <v>450</v>
      </c>
      <c r="BW10" s="467"/>
      <c r="BX10" s="467"/>
      <c r="BY10" s="467"/>
      <c r="BZ10" s="467"/>
      <c r="CA10" s="467"/>
      <c r="CB10" s="467"/>
      <c r="CC10" s="468"/>
      <c r="CD10" s="188" t="s">
        <v>122</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
      <c r="A11" s="184"/>
      <c r="B11" s="605"/>
      <c r="C11" s="606"/>
      <c r="D11" s="606"/>
      <c r="E11" s="606"/>
      <c r="F11" s="606"/>
      <c r="G11" s="606"/>
      <c r="H11" s="606"/>
      <c r="I11" s="606"/>
      <c r="J11" s="606"/>
      <c r="K11" s="529"/>
      <c r="L11" s="512" t="s">
        <v>123</v>
      </c>
      <c r="M11" s="513"/>
      <c r="N11" s="513"/>
      <c r="O11" s="513"/>
      <c r="P11" s="513"/>
      <c r="Q11" s="514"/>
      <c r="R11" s="602" t="s">
        <v>124</v>
      </c>
      <c r="S11" s="603"/>
      <c r="T11" s="603"/>
      <c r="U11" s="603"/>
      <c r="V11" s="604"/>
      <c r="W11" s="614"/>
      <c r="X11" s="428"/>
      <c r="Y11" s="428"/>
      <c r="Z11" s="428"/>
      <c r="AA11" s="428"/>
      <c r="AB11" s="428"/>
      <c r="AC11" s="428"/>
      <c r="AD11" s="428"/>
      <c r="AE11" s="428"/>
      <c r="AF11" s="428"/>
      <c r="AG11" s="428"/>
      <c r="AH11" s="428"/>
      <c r="AI11" s="428"/>
      <c r="AJ11" s="428"/>
      <c r="AK11" s="428"/>
      <c r="AL11" s="615"/>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394034</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3"/>
      <c r="DK11" s="183"/>
      <c r="DL11" s="183"/>
      <c r="DM11" s="183"/>
      <c r="DN11" s="183"/>
      <c r="DO11" s="183"/>
    </row>
    <row r="12" spans="1:119" ht="18.75" customHeight="1" x14ac:dyDescent="0.15">
      <c r="A12" s="184"/>
      <c r="B12" s="582" t="s">
        <v>131</v>
      </c>
      <c r="C12" s="583"/>
      <c r="D12" s="583"/>
      <c r="E12" s="583"/>
      <c r="F12" s="583"/>
      <c r="G12" s="583"/>
      <c r="H12" s="583"/>
      <c r="I12" s="583"/>
      <c r="J12" s="583"/>
      <c r="K12" s="584"/>
      <c r="L12" s="591" t="s">
        <v>132</v>
      </c>
      <c r="M12" s="592"/>
      <c r="N12" s="592"/>
      <c r="O12" s="592"/>
      <c r="P12" s="592"/>
      <c r="Q12" s="593"/>
      <c r="R12" s="594">
        <v>171984</v>
      </c>
      <c r="S12" s="595"/>
      <c r="T12" s="595"/>
      <c r="U12" s="595"/>
      <c r="V12" s="596"/>
      <c r="W12" s="597" t="s">
        <v>1</v>
      </c>
      <c r="X12" s="524"/>
      <c r="Y12" s="524"/>
      <c r="Z12" s="524"/>
      <c r="AA12" s="524"/>
      <c r="AB12" s="598"/>
      <c r="AC12" s="523" t="s">
        <v>133</v>
      </c>
      <c r="AD12" s="524"/>
      <c r="AE12" s="524"/>
      <c r="AF12" s="524"/>
      <c r="AG12" s="598"/>
      <c r="AH12" s="523" t="s">
        <v>134</v>
      </c>
      <c r="AI12" s="524"/>
      <c r="AJ12" s="524"/>
      <c r="AK12" s="524"/>
      <c r="AL12" s="599"/>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1474000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140</v>
      </c>
      <c r="DC12" s="580"/>
      <c r="DD12" s="580"/>
      <c r="DE12" s="580"/>
      <c r="DF12" s="580"/>
      <c r="DG12" s="580"/>
      <c r="DH12" s="580"/>
      <c r="DI12" s="581"/>
      <c r="DJ12" s="183"/>
      <c r="DK12" s="183"/>
      <c r="DL12" s="183"/>
      <c r="DM12" s="183"/>
      <c r="DN12" s="183"/>
      <c r="DO12" s="183"/>
    </row>
    <row r="13" spans="1:119" ht="18.75" customHeight="1" x14ac:dyDescent="0.15">
      <c r="A13" s="184"/>
      <c r="B13" s="585"/>
      <c r="C13" s="586"/>
      <c r="D13" s="586"/>
      <c r="E13" s="586"/>
      <c r="F13" s="586"/>
      <c r="G13" s="586"/>
      <c r="H13" s="586"/>
      <c r="I13" s="586"/>
      <c r="J13" s="586"/>
      <c r="K13" s="587"/>
      <c r="L13" s="194"/>
      <c r="M13" s="566" t="s">
        <v>141</v>
      </c>
      <c r="N13" s="567"/>
      <c r="O13" s="567"/>
      <c r="P13" s="567"/>
      <c r="Q13" s="568"/>
      <c r="R13" s="569">
        <v>168534</v>
      </c>
      <c r="S13" s="570"/>
      <c r="T13" s="570"/>
      <c r="U13" s="570"/>
      <c r="V13" s="571"/>
      <c r="W13" s="557" t="s">
        <v>142</v>
      </c>
      <c r="X13" s="479"/>
      <c r="Y13" s="479"/>
      <c r="Z13" s="479"/>
      <c r="AA13" s="479"/>
      <c r="AB13" s="480"/>
      <c r="AC13" s="442">
        <v>1868</v>
      </c>
      <c r="AD13" s="443"/>
      <c r="AE13" s="443"/>
      <c r="AF13" s="443"/>
      <c r="AG13" s="444"/>
      <c r="AH13" s="442">
        <v>1941</v>
      </c>
      <c r="AI13" s="443"/>
      <c r="AJ13" s="443"/>
      <c r="AK13" s="443"/>
      <c r="AL13" s="445"/>
      <c r="AM13" s="535" t="s">
        <v>143</v>
      </c>
      <c r="AN13" s="440"/>
      <c r="AO13" s="440"/>
      <c r="AP13" s="440"/>
      <c r="AQ13" s="440"/>
      <c r="AR13" s="440"/>
      <c r="AS13" s="440"/>
      <c r="AT13" s="441"/>
      <c r="AU13" s="523" t="s">
        <v>144</v>
      </c>
      <c r="AV13" s="524"/>
      <c r="AW13" s="524"/>
      <c r="AX13" s="524"/>
      <c r="AY13" s="446" t="s">
        <v>145</v>
      </c>
      <c r="AZ13" s="447"/>
      <c r="BA13" s="447"/>
      <c r="BB13" s="447"/>
      <c r="BC13" s="447"/>
      <c r="BD13" s="447"/>
      <c r="BE13" s="447"/>
      <c r="BF13" s="447"/>
      <c r="BG13" s="447"/>
      <c r="BH13" s="447"/>
      <c r="BI13" s="447"/>
      <c r="BJ13" s="447"/>
      <c r="BK13" s="447"/>
      <c r="BL13" s="447"/>
      <c r="BM13" s="448"/>
      <c r="BN13" s="466">
        <v>1733543</v>
      </c>
      <c r="BO13" s="467"/>
      <c r="BP13" s="467"/>
      <c r="BQ13" s="467"/>
      <c r="BR13" s="467"/>
      <c r="BS13" s="467"/>
      <c r="BT13" s="467"/>
      <c r="BU13" s="468"/>
      <c r="BV13" s="466">
        <v>-1464003</v>
      </c>
      <c r="BW13" s="467"/>
      <c r="BX13" s="467"/>
      <c r="BY13" s="467"/>
      <c r="BZ13" s="467"/>
      <c r="CA13" s="467"/>
      <c r="CB13" s="467"/>
      <c r="CC13" s="468"/>
      <c r="CD13" s="475" t="s">
        <v>146</v>
      </c>
      <c r="CE13" s="476"/>
      <c r="CF13" s="476"/>
      <c r="CG13" s="476"/>
      <c r="CH13" s="476"/>
      <c r="CI13" s="476"/>
      <c r="CJ13" s="476"/>
      <c r="CK13" s="476"/>
      <c r="CL13" s="476"/>
      <c r="CM13" s="476"/>
      <c r="CN13" s="476"/>
      <c r="CO13" s="476"/>
      <c r="CP13" s="476"/>
      <c r="CQ13" s="476"/>
      <c r="CR13" s="476"/>
      <c r="CS13" s="477"/>
      <c r="CT13" s="436">
        <v>14.7</v>
      </c>
      <c r="CU13" s="437"/>
      <c r="CV13" s="437"/>
      <c r="CW13" s="437"/>
      <c r="CX13" s="437"/>
      <c r="CY13" s="437"/>
      <c r="CZ13" s="437"/>
      <c r="DA13" s="438"/>
      <c r="DB13" s="436">
        <v>16.2</v>
      </c>
      <c r="DC13" s="437"/>
      <c r="DD13" s="437"/>
      <c r="DE13" s="437"/>
      <c r="DF13" s="437"/>
      <c r="DG13" s="437"/>
      <c r="DH13" s="437"/>
      <c r="DI13" s="438"/>
      <c r="DJ13" s="183"/>
      <c r="DK13" s="183"/>
      <c r="DL13" s="183"/>
      <c r="DM13" s="183"/>
      <c r="DN13" s="183"/>
      <c r="DO13" s="183"/>
    </row>
    <row r="14" spans="1:119" ht="18.75" customHeight="1" thickBot="1" x14ac:dyDescent="0.2">
      <c r="A14" s="184"/>
      <c r="B14" s="585"/>
      <c r="C14" s="586"/>
      <c r="D14" s="586"/>
      <c r="E14" s="586"/>
      <c r="F14" s="586"/>
      <c r="G14" s="586"/>
      <c r="H14" s="586"/>
      <c r="I14" s="586"/>
      <c r="J14" s="586"/>
      <c r="K14" s="587"/>
      <c r="L14" s="559" t="s">
        <v>147</v>
      </c>
      <c r="M14" s="600"/>
      <c r="N14" s="600"/>
      <c r="O14" s="600"/>
      <c r="P14" s="600"/>
      <c r="Q14" s="601"/>
      <c r="R14" s="569">
        <v>173192</v>
      </c>
      <c r="S14" s="570"/>
      <c r="T14" s="570"/>
      <c r="U14" s="570"/>
      <c r="V14" s="571"/>
      <c r="W14" s="572"/>
      <c r="X14" s="482"/>
      <c r="Y14" s="482"/>
      <c r="Z14" s="482"/>
      <c r="AA14" s="482"/>
      <c r="AB14" s="483"/>
      <c r="AC14" s="562">
        <v>2.2000000000000002</v>
      </c>
      <c r="AD14" s="563"/>
      <c r="AE14" s="563"/>
      <c r="AF14" s="563"/>
      <c r="AG14" s="564"/>
      <c r="AH14" s="562">
        <v>2.2999999999999998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148</v>
      </c>
      <c r="CE14" s="473"/>
      <c r="CF14" s="473"/>
      <c r="CG14" s="473"/>
      <c r="CH14" s="473"/>
      <c r="CI14" s="473"/>
      <c r="CJ14" s="473"/>
      <c r="CK14" s="473"/>
      <c r="CL14" s="473"/>
      <c r="CM14" s="473"/>
      <c r="CN14" s="473"/>
      <c r="CO14" s="473"/>
      <c r="CP14" s="473"/>
      <c r="CQ14" s="473"/>
      <c r="CR14" s="473"/>
      <c r="CS14" s="474"/>
      <c r="CT14" s="573">
        <v>172.3</v>
      </c>
      <c r="CU14" s="574"/>
      <c r="CV14" s="574"/>
      <c r="CW14" s="574"/>
      <c r="CX14" s="574"/>
      <c r="CY14" s="574"/>
      <c r="CZ14" s="574"/>
      <c r="DA14" s="575"/>
      <c r="DB14" s="573">
        <v>180.3</v>
      </c>
      <c r="DC14" s="574"/>
      <c r="DD14" s="574"/>
      <c r="DE14" s="574"/>
      <c r="DF14" s="574"/>
      <c r="DG14" s="574"/>
      <c r="DH14" s="574"/>
      <c r="DI14" s="575"/>
      <c r="DJ14" s="183"/>
      <c r="DK14" s="183"/>
      <c r="DL14" s="183"/>
      <c r="DM14" s="183"/>
      <c r="DN14" s="183"/>
      <c r="DO14" s="183"/>
    </row>
    <row r="15" spans="1:119" ht="18.75" customHeight="1" x14ac:dyDescent="0.15">
      <c r="A15" s="184"/>
      <c r="B15" s="585"/>
      <c r="C15" s="586"/>
      <c r="D15" s="586"/>
      <c r="E15" s="586"/>
      <c r="F15" s="586"/>
      <c r="G15" s="586"/>
      <c r="H15" s="586"/>
      <c r="I15" s="586"/>
      <c r="J15" s="586"/>
      <c r="K15" s="587"/>
      <c r="L15" s="194"/>
      <c r="M15" s="566" t="s">
        <v>149</v>
      </c>
      <c r="N15" s="567"/>
      <c r="O15" s="567"/>
      <c r="P15" s="567"/>
      <c r="Q15" s="568"/>
      <c r="R15" s="569">
        <v>169952</v>
      </c>
      <c r="S15" s="570"/>
      <c r="T15" s="570"/>
      <c r="U15" s="570"/>
      <c r="V15" s="571"/>
      <c r="W15" s="557" t="s">
        <v>150</v>
      </c>
      <c r="X15" s="479"/>
      <c r="Y15" s="479"/>
      <c r="Z15" s="479"/>
      <c r="AA15" s="479"/>
      <c r="AB15" s="480"/>
      <c r="AC15" s="442">
        <v>28097</v>
      </c>
      <c r="AD15" s="443"/>
      <c r="AE15" s="443"/>
      <c r="AF15" s="443"/>
      <c r="AG15" s="444"/>
      <c r="AH15" s="442">
        <v>28727</v>
      </c>
      <c r="AI15" s="443"/>
      <c r="AJ15" s="443"/>
      <c r="AK15" s="443"/>
      <c r="AL15" s="445"/>
      <c r="AM15" s="535"/>
      <c r="AN15" s="440"/>
      <c r="AO15" s="440"/>
      <c r="AP15" s="440"/>
      <c r="AQ15" s="440"/>
      <c r="AR15" s="440"/>
      <c r="AS15" s="440"/>
      <c r="AT15" s="441"/>
      <c r="AU15" s="523"/>
      <c r="AV15" s="524"/>
      <c r="AW15" s="524"/>
      <c r="AX15" s="524"/>
      <c r="AY15" s="458" t="s">
        <v>151</v>
      </c>
      <c r="AZ15" s="459"/>
      <c r="BA15" s="459"/>
      <c r="BB15" s="459"/>
      <c r="BC15" s="459"/>
      <c r="BD15" s="459"/>
      <c r="BE15" s="459"/>
      <c r="BF15" s="459"/>
      <c r="BG15" s="459"/>
      <c r="BH15" s="459"/>
      <c r="BI15" s="459"/>
      <c r="BJ15" s="459"/>
      <c r="BK15" s="459"/>
      <c r="BL15" s="459"/>
      <c r="BM15" s="460"/>
      <c r="BN15" s="461">
        <v>22191276</v>
      </c>
      <c r="BO15" s="462"/>
      <c r="BP15" s="462"/>
      <c r="BQ15" s="462"/>
      <c r="BR15" s="462"/>
      <c r="BS15" s="462"/>
      <c r="BT15" s="462"/>
      <c r="BU15" s="463"/>
      <c r="BV15" s="461">
        <v>22025175</v>
      </c>
      <c r="BW15" s="462"/>
      <c r="BX15" s="462"/>
      <c r="BY15" s="462"/>
      <c r="BZ15" s="462"/>
      <c r="CA15" s="462"/>
      <c r="CB15" s="462"/>
      <c r="CC15" s="463"/>
      <c r="CD15" s="576" t="s">
        <v>152</v>
      </c>
      <c r="CE15" s="577"/>
      <c r="CF15" s="577"/>
      <c r="CG15" s="577"/>
      <c r="CH15" s="577"/>
      <c r="CI15" s="577"/>
      <c r="CJ15" s="577"/>
      <c r="CK15" s="577"/>
      <c r="CL15" s="577"/>
      <c r="CM15" s="577"/>
      <c r="CN15" s="577"/>
      <c r="CO15" s="577"/>
      <c r="CP15" s="577"/>
      <c r="CQ15" s="577"/>
      <c r="CR15" s="577"/>
      <c r="CS15" s="578"/>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15">
      <c r="A16" s="184"/>
      <c r="B16" s="585"/>
      <c r="C16" s="586"/>
      <c r="D16" s="586"/>
      <c r="E16" s="586"/>
      <c r="F16" s="586"/>
      <c r="G16" s="586"/>
      <c r="H16" s="586"/>
      <c r="I16" s="586"/>
      <c r="J16" s="586"/>
      <c r="K16" s="587"/>
      <c r="L16" s="559" t="s">
        <v>153</v>
      </c>
      <c r="M16" s="560"/>
      <c r="N16" s="560"/>
      <c r="O16" s="560"/>
      <c r="P16" s="560"/>
      <c r="Q16" s="561"/>
      <c r="R16" s="554" t="s">
        <v>154</v>
      </c>
      <c r="S16" s="555"/>
      <c r="T16" s="555"/>
      <c r="U16" s="555"/>
      <c r="V16" s="556"/>
      <c r="W16" s="572"/>
      <c r="X16" s="482"/>
      <c r="Y16" s="482"/>
      <c r="Z16" s="482"/>
      <c r="AA16" s="482"/>
      <c r="AB16" s="483"/>
      <c r="AC16" s="562">
        <v>33.299999999999997</v>
      </c>
      <c r="AD16" s="563"/>
      <c r="AE16" s="563"/>
      <c r="AF16" s="563"/>
      <c r="AG16" s="564"/>
      <c r="AH16" s="562">
        <v>34</v>
      </c>
      <c r="AI16" s="563"/>
      <c r="AJ16" s="563"/>
      <c r="AK16" s="563"/>
      <c r="AL16" s="565"/>
      <c r="AM16" s="535"/>
      <c r="AN16" s="440"/>
      <c r="AO16" s="440"/>
      <c r="AP16" s="440"/>
      <c r="AQ16" s="440"/>
      <c r="AR16" s="440"/>
      <c r="AS16" s="440"/>
      <c r="AT16" s="441"/>
      <c r="AU16" s="523"/>
      <c r="AV16" s="524"/>
      <c r="AW16" s="524"/>
      <c r="AX16" s="524"/>
      <c r="AY16" s="446" t="s">
        <v>155</v>
      </c>
      <c r="AZ16" s="447"/>
      <c r="BA16" s="447"/>
      <c r="BB16" s="447"/>
      <c r="BC16" s="447"/>
      <c r="BD16" s="447"/>
      <c r="BE16" s="447"/>
      <c r="BF16" s="447"/>
      <c r="BG16" s="447"/>
      <c r="BH16" s="447"/>
      <c r="BI16" s="447"/>
      <c r="BJ16" s="447"/>
      <c r="BK16" s="447"/>
      <c r="BL16" s="447"/>
      <c r="BM16" s="448"/>
      <c r="BN16" s="466">
        <v>29362604</v>
      </c>
      <c r="BO16" s="467"/>
      <c r="BP16" s="467"/>
      <c r="BQ16" s="467"/>
      <c r="BR16" s="467"/>
      <c r="BS16" s="467"/>
      <c r="BT16" s="467"/>
      <c r="BU16" s="468"/>
      <c r="BV16" s="466">
        <v>29178171</v>
      </c>
      <c r="BW16" s="467"/>
      <c r="BX16" s="467"/>
      <c r="BY16" s="467"/>
      <c r="BZ16" s="467"/>
      <c r="CA16" s="467"/>
      <c r="CB16" s="467"/>
      <c r="CC16" s="468"/>
      <c r="CD16" s="198"/>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3"/>
      <c r="DK16" s="183"/>
      <c r="DL16" s="183"/>
      <c r="DM16" s="183"/>
      <c r="DN16" s="183"/>
      <c r="DO16" s="183"/>
    </row>
    <row r="17" spans="1:119" ht="18.75" customHeight="1" thickBot="1" x14ac:dyDescent="0.2">
      <c r="A17" s="184"/>
      <c r="B17" s="588"/>
      <c r="C17" s="589"/>
      <c r="D17" s="589"/>
      <c r="E17" s="589"/>
      <c r="F17" s="589"/>
      <c r="G17" s="589"/>
      <c r="H17" s="589"/>
      <c r="I17" s="589"/>
      <c r="J17" s="589"/>
      <c r="K17" s="590"/>
      <c r="L17" s="199"/>
      <c r="M17" s="551" t="s">
        <v>156</v>
      </c>
      <c r="N17" s="552"/>
      <c r="O17" s="552"/>
      <c r="P17" s="552"/>
      <c r="Q17" s="553"/>
      <c r="R17" s="554" t="s">
        <v>157</v>
      </c>
      <c r="S17" s="555"/>
      <c r="T17" s="555"/>
      <c r="U17" s="555"/>
      <c r="V17" s="556"/>
      <c r="W17" s="557" t="s">
        <v>158</v>
      </c>
      <c r="X17" s="479"/>
      <c r="Y17" s="479"/>
      <c r="Z17" s="479"/>
      <c r="AA17" s="479"/>
      <c r="AB17" s="480"/>
      <c r="AC17" s="442">
        <v>54505</v>
      </c>
      <c r="AD17" s="443"/>
      <c r="AE17" s="443"/>
      <c r="AF17" s="443"/>
      <c r="AG17" s="444"/>
      <c r="AH17" s="442">
        <v>53820</v>
      </c>
      <c r="AI17" s="443"/>
      <c r="AJ17" s="443"/>
      <c r="AK17" s="443"/>
      <c r="AL17" s="445"/>
      <c r="AM17" s="535"/>
      <c r="AN17" s="440"/>
      <c r="AO17" s="440"/>
      <c r="AP17" s="440"/>
      <c r="AQ17" s="440"/>
      <c r="AR17" s="440"/>
      <c r="AS17" s="440"/>
      <c r="AT17" s="441"/>
      <c r="AU17" s="523"/>
      <c r="AV17" s="524"/>
      <c r="AW17" s="524"/>
      <c r="AX17" s="524"/>
      <c r="AY17" s="446" t="s">
        <v>159</v>
      </c>
      <c r="AZ17" s="447"/>
      <c r="BA17" s="447"/>
      <c r="BB17" s="447"/>
      <c r="BC17" s="447"/>
      <c r="BD17" s="447"/>
      <c r="BE17" s="447"/>
      <c r="BF17" s="447"/>
      <c r="BG17" s="447"/>
      <c r="BH17" s="447"/>
      <c r="BI17" s="447"/>
      <c r="BJ17" s="447"/>
      <c r="BK17" s="447"/>
      <c r="BL17" s="447"/>
      <c r="BM17" s="448"/>
      <c r="BN17" s="466">
        <v>28360557</v>
      </c>
      <c r="BO17" s="467"/>
      <c r="BP17" s="467"/>
      <c r="BQ17" s="467"/>
      <c r="BR17" s="467"/>
      <c r="BS17" s="467"/>
      <c r="BT17" s="467"/>
      <c r="BU17" s="468"/>
      <c r="BV17" s="466">
        <v>28130758</v>
      </c>
      <c r="BW17" s="467"/>
      <c r="BX17" s="467"/>
      <c r="BY17" s="467"/>
      <c r="BZ17" s="467"/>
      <c r="CA17" s="467"/>
      <c r="CB17" s="467"/>
      <c r="CC17" s="468"/>
      <c r="CD17" s="198"/>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3"/>
      <c r="DK17" s="183"/>
      <c r="DL17" s="183"/>
      <c r="DM17" s="183"/>
      <c r="DN17" s="183"/>
      <c r="DO17" s="183"/>
    </row>
    <row r="18" spans="1:119" ht="18.75" customHeight="1" thickBot="1" x14ac:dyDescent="0.2">
      <c r="A18" s="184"/>
      <c r="B18" s="528" t="s">
        <v>160</v>
      </c>
      <c r="C18" s="529"/>
      <c r="D18" s="529"/>
      <c r="E18" s="530"/>
      <c r="F18" s="530"/>
      <c r="G18" s="530"/>
      <c r="H18" s="530"/>
      <c r="I18" s="530"/>
      <c r="J18" s="530"/>
      <c r="K18" s="530"/>
      <c r="L18" s="531">
        <v>209.57</v>
      </c>
      <c r="M18" s="531"/>
      <c r="N18" s="531"/>
      <c r="O18" s="531"/>
      <c r="P18" s="531"/>
      <c r="Q18" s="531"/>
      <c r="R18" s="532"/>
      <c r="S18" s="532"/>
      <c r="T18" s="532"/>
      <c r="U18" s="532"/>
      <c r="V18" s="533"/>
      <c r="W18" s="547"/>
      <c r="X18" s="548"/>
      <c r="Y18" s="548"/>
      <c r="Z18" s="548"/>
      <c r="AA18" s="548"/>
      <c r="AB18" s="558"/>
      <c r="AC18" s="430">
        <v>64.5</v>
      </c>
      <c r="AD18" s="431"/>
      <c r="AE18" s="431"/>
      <c r="AF18" s="431"/>
      <c r="AG18" s="534"/>
      <c r="AH18" s="430">
        <v>63.7</v>
      </c>
      <c r="AI18" s="431"/>
      <c r="AJ18" s="431"/>
      <c r="AK18" s="431"/>
      <c r="AL18" s="432"/>
      <c r="AM18" s="535"/>
      <c r="AN18" s="440"/>
      <c r="AO18" s="440"/>
      <c r="AP18" s="440"/>
      <c r="AQ18" s="440"/>
      <c r="AR18" s="440"/>
      <c r="AS18" s="440"/>
      <c r="AT18" s="441"/>
      <c r="AU18" s="523"/>
      <c r="AV18" s="524"/>
      <c r="AW18" s="524"/>
      <c r="AX18" s="524"/>
      <c r="AY18" s="446" t="s">
        <v>161</v>
      </c>
      <c r="AZ18" s="447"/>
      <c r="BA18" s="447"/>
      <c r="BB18" s="447"/>
      <c r="BC18" s="447"/>
      <c r="BD18" s="447"/>
      <c r="BE18" s="447"/>
      <c r="BF18" s="447"/>
      <c r="BG18" s="447"/>
      <c r="BH18" s="447"/>
      <c r="BI18" s="447"/>
      <c r="BJ18" s="447"/>
      <c r="BK18" s="447"/>
      <c r="BL18" s="447"/>
      <c r="BM18" s="448"/>
      <c r="BN18" s="466">
        <v>35807560</v>
      </c>
      <c r="BO18" s="467"/>
      <c r="BP18" s="467"/>
      <c r="BQ18" s="467"/>
      <c r="BR18" s="467"/>
      <c r="BS18" s="467"/>
      <c r="BT18" s="467"/>
      <c r="BU18" s="468"/>
      <c r="BV18" s="466">
        <v>38217587</v>
      </c>
      <c r="BW18" s="467"/>
      <c r="BX18" s="467"/>
      <c r="BY18" s="467"/>
      <c r="BZ18" s="467"/>
      <c r="CA18" s="467"/>
      <c r="CB18" s="467"/>
      <c r="CC18" s="468"/>
      <c r="CD18" s="198"/>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3"/>
      <c r="DK18" s="183"/>
      <c r="DL18" s="183"/>
      <c r="DM18" s="183"/>
      <c r="DN18" s="183"/>
      <c r="DO18" s="183"/>
    </row>
    <row r="19" spans="1:119" ht="18.75" customHeight="1" thickBot="1" x14ac:dyDescent="0.2">
      <c r="A19" s="184"/>
      <c r="B19" s="528" t="s">
        <v>162</v>
      </c>
      <c r="C19" s="529"/>
      <c r="D19" s="529"/>
      <c r="E19" s="530"/>
      <c r="F19" s="530"/>
      <c r="G19" s="530"/>
      <c r="H19" s="530"/>
      <c r="I19" s="530"/>
      <c r="J19" s="530"/>
      <c r="K19" s="530"/>
      <c r="L19" s="536">
        <v>821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163</v>
      </c>
      <c r="AZ19" s="447"/>
      <c r="BA19" s="447"/>
      <c r="BB19" s="447"/>
      <c r="BC19" s="447"/>
      <c r="BD19" s="447"/>
      <c r="BE19" s="447"/>
      <c r="BF19" s="447"/>
      <c r="BG19" s="447"/>
      <c r="BH19" s="447"/>
      <c r="BI19" s="447"/>
      <c r="BJ19" s="447"/>
      <c r="BK19" s="447"/>
      <c r="BL19" s="447"/>
      <c r="BM19" s="448"/>
      <c r="BN19" s="466">
        <v>44070782</v>
      </c>
      <c r="BO19" s="467"/>
      <c r="BP19" s="467"/>
      <c r="BQ19" s="467"/>
      <c r="BR19" s="467"/>
      <c r="BS19" s="467"/>
      <c r="BT19" s="467"/>
      <c r="BU19" s="468"/>
      <c r="BV19" s="466">
        <v>44872722</v>
      </c>
      <c r="BW19" s="467"/>
      <c r="BX19" s="467"/>
      <c r="BY19" s="467"/>
      <c r="BZ19" s="467"/>
      <c r="CA19" s="467"/>
      <c r="CB19" s="467"/>
      <c r="CC19" s="468"/>
      <c r="CD19" s="198"/>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3"/>
      <c r="DK19" s="183"/>
      <c r="DL19" s="183"/>
      <c r="DM19" s="183"/>
      <c r="DN19" s="183"/>
      <c r="DO19" s="183"/>
    </row>
    <row r="20" spans="1:119" ht="18.75" customHeight="1" thickBot="1" x14ac:dyDescent="0.2">
      <c r="A20" s="184"/>
      <c r="B20" s="528" t="s">
        <v>164</v>
      </c>
      <c r="C20" s="529"/>
      <c r="D20" s="529"/>
      <c r="E20" s="530"/>
      <c r="F20" s="530"/>
      <c r="G20" s="530"/>
      <c r="H20" s="530"/>
      <c r="I20" s="530"/>
      <c r="J20" s="530"/>
      <c r="K20" s="530"/>
      <c r="L20" s="536">
        <v>63814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198"/>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3"/>
      <c r="DK20" s="183"/>
      <c r="DL20" s="183"/>
      <c r="DM20" s="183"/>
      <c r="DN20" s="183"/>
      <c r="DO20" s="183"/>
    </row>
    <row r="21" spans="1:119" ht="18.75" customHeight="1" x14ac:dyDescent="0.15">
      <c r="A21" s="184"/>
      <c r="B21" s="525" t="s">
        <v>165</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198"/>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3"/>
      <c r="DK21" s="183"/>
      <c r="DL21" s="183"/>
      <c r="DM21" s="183"/>
      <c r="DN21" s="183"/>
      <c r="DO21" s="183"/>
    </row>
    <row r="22" spans="1:119" ht="18.75" customHeight="1" thickBot="1" x14ac:dyDescent="0.2">
      <c r="A22" s="184"/>
      <c r="B22" s="495" t="s">
        <v>166</v>
      </c>
      <c r="C22" s="496"/>
      <c r="D22" s="497"/>
      <c r="E22" s="504" t="s">
        <v>1</v>
      </c>
      <c r="F22" s="479"/>
      <c r="G22" s="479"/>
      <c r="H22" s="479"/>
      <c r="I22" s="479"/>
      <c r="J22" s="479"/>
      <c r="K22" s="480"/>
      <c r="L22" s="504" t="s">
        <v>167</v>
      </c>
      <c r="M22" s="479"/>
      <c r="N22" s="479"/>
      <c r="O22" s="479"/>
      <c r="P22" s="480"/>
      <c r="Q22" s="489" t="s">
        <v>168</v>
      </c>
      <c r="R22" s="490"/>
      <c r="S22" s="490"/>
      <c r="T22" s="490"/>
      <c r="U22" s="490"/>
      <c r="V22" s="505"/>
      <c r="W22" s="507" t="s">
        <v>169</v>
      </c>
      <c r="X22" s="496"/>
      <c r="Y22" s="497"/>
      <c r="Z22" s="504" t="s">
        <v>1</v>
      </c>
      <c r="AA22" s="479"/>
      <c r="AB22" s="479"/>
      <c r="AC22" s="479"/>
      <c r="AD22" s="479"/>
      <c r="AE22" s="479"/>
      <c r="AF22" s="479"/>
      <c r="AG22" s="480"/>
      <c r="AH22" s="478" t="s">
        <v>170</v>
      </c>
      <c r="AI22" s="479"/>
      <c r="AJ22" s="479"/>
      <c r="AK22" s="479"/>
      <c r="AL22" s="480"/>
      <c r="AM22" s="478" t="s">
        <v>171</v>
      </c>
      <c r="AN22" s="484"/>
      <c r="AO22" s="484"/>
      <c r="AP22" s="484"/>
      <c r="AQ22" s="484"/>
      <c r="AR22" s="485"/>
      <c r="AS22" s="489" t="s">
        <v>168</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198"/>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3"/>
      <c r="DK22" s="183"/>
      <c r="DL22" s="183"/>
      <c r="DM22" s="183"/>
      <c r="DN22" s="183"/>
      <c r="DO22" s="183"/>
    </row>
    <row r="23" spans="1:119" ht="18.75" customHeight="1" x14ac:dyDescent="0.15">
      <c r="A23" s="184"/>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172</v>
      </c>
      <c r="AZ23" s="459"/>
      <c r="BA23" s="459"/>
      <c r="BB23" s="459"/>
      <c r="BC23" s="459"/>
      <c r="BD23" s="459"/>
      <c r="BE23" s="459"/>
      <c r="BF23" s="459"/>
      <c r="BG23" s="459"/>
      <c r="BH23" s="459"/>
      <c r="BI23" s="459"/>
      <c r="BJ23" s="459"/>
      <c r="BK23" s="459"/>
      <c r="BL23" s="459"/>
      <c r="BM23" s="460"/>
      <c r="BN23" s="466">
        <v>111146762</v>
      </c>
      <c r="BO23" s="467"/>
      <c r="BP23" s="467"/>
      <c r="BQ23" s="467"/>
      <c r="BR23" s="467"/>
      <c r="BS23" s="467"/>
      <c r="BT23" s="467"/>
      <c r="BU23" s="468"/>
      <c r="BV23" s="466">
        <v>112851001</v>
      </c>
      <c r="BW23" s="467"/>
      <c r="BX23" s="467"/>
      <c r="BY23" s="467"/>
      <c r="BZ23" s="467"/>
      <c r="CA23" s="467"/>
      <c r="CB23" s="467"/>
      <c r="CC23" s="468"/>
      <c r="CD23" s="198"/>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3"/>
      <c r="DK23" s="183"/>
      <c r="DL23" s="183"/>
      <c r="DM23" s="183"/>
      <c r="DN23" s="183"/>
      <c r="DO23" s="183"/>
    </row>
    <row r="24" spans="1:119" ht="18.75" customHeight="1" thickBot="1" x14ac:dyDescent="0.2">
      <c r="A24" s="184"/>
      <c r="B24" s="498"/>
      <c r="C24" s="499"/>
      <c r="D24" s="500"/>
      <c r="E24" s="439" t="s">
        <v>173</v>
      </c>
      <c r="F24" s="440"/>
      <c r="G24" s="440"/>
      <c r="H24" s="440"/>
      <c r="I24" s="440"/>
      <c r="J24" s="440"/>
      <c r="K24" s="441"/>
      <c r="L24" s="442">
        <v>1</v>
      </c>
      <c r="M24" s="443"/>
      <c r="N24" s="443"/>
      <c r="O24" s="443"/>
      <c r="P24" s="444"/>
      <c r="Q24" s="442">
        <v>6000</v>
      </c>
      <c r="R24" s="443"/>
      <c r="S24" s="443"/>
      <c r="T24" s="443"/>
      <c r="U24" s="443"/>
      <c r="V24" s="444"/>
      <c r="W24" s="508"/>
      <c r="X24" s="499"/>
      <c r="Y24" s="500"/>
      <c r="Z24" s="439" t="s">
        <v>174</v>
      </c>
      <c r="AA24" s="440"/>
      <c r="AB24" s="440"/>
      <c r="AC24" s="440"/>
      <c r="AD24" s="440"/>
      <c r="AE24" s="440"/>
      <c r="AF24" s="440"/>
      <c r="AG24" s="441"/>
      <c r="AH24" s="442">
        <v>1182</v>
      </c>
      <c r="AI24" s="443"/>
      <c r="AJ24" s="443"/>
      <c r="AK24" s="443"/>
      <c r="AL24" s="444"/>
      <c r="AM24" s="442">
        <v>3355698</v>
      </c>
      <c r="AN24" s="443"/>
      <c r="AO24" s="443"/>
      <c r="AP24" s="443"/>
      <c r="AQ24" s="443"/>
      <c r="AR24" s="444"/>
      <c r="AS24" s="442">
        <v>2839</v>
      </c>
      <c r="AT24" s="443"/>
      <c r="AU24" s="443"/>
      <c r="AV24" s="443"/>
      <c r="AW24" s="443"/>
      <c r="AX24" s="445"/>
      <c r="AY24" s="433" t="s">
        <v>175</v>
      </c>
      <c r="AZ24" s="434"/>
      <c r="BA24" s="434"/>
      <c r="BB24" s="434"/>
      <c r="BC24" s="434"/>
      <c r="BD24" s="434"/>
      <c r="BE24" s="434"/>
      <c r="BF24" s="434"/>
      <c r="BG24" s="434"/>
      <c r="BH24" s="434"/>
      <c r="BI24" s="434"/>
      <c r="BJ24" s="434"/>
      <c r="BK24" s="434"/>
      <c r="BL24" s="434"/>
      <c r="BM24" s="435"/>
      <c r="BN24" s="466">
        <v>53065777</v>
      </c>
      <c r="BO24" s="467"/>
      <c r="BP24" s="467"/>
      <c r="BQ24" s="467"/>
      <c r="BR24" s="467"/>
      <c r="BS24" s="467"/>
      <c r="BT24" s="467"/>
      <c r="BU24" s="468"/>
      <c r="BV24" s="466">
        <v>54528268</v>
      </c>
      <c r="BW24" s="467"/>
      <c r="BX24" s="467"/>
      <c r="BY24" s="467"/>
      <c r="BZ24" s="467"/>
      <c r="CA24" s="467"/>
      <c r="CB24" s="467"/>
      <c r="CC24" s="468"/>
      <c r="CD24" s="198"/>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3"/>
      <c r="DK24" s="183"/>
      <c r="DL24" s="183"/>
      <c r="DM24" s="183"/>
      <c r="DN24" s="183"/>
      <c r="DO24" s="183"/>
    </row>
    <row r="25" spans="1:119" s="183" customFormat="1" ht="18.75" customHeight="1" x14ac:dyDescent="0.15">
      <c r="A25" s="184"/>
      <c r="B25" s="498"/>
      <c r="C25" s="499"/>
      <c r="D25" s="500"/>
      <c r="E25" s="439" t="s">
        <v>176</v>
      </c>
      <c r="F25" s="440"/>
      <c r="G25" s="440"/>
      <c r="H25" s="440"/>
      <c r="I25" s="440"/>
      <c r="J25" s="440"/>
      <c r="K25" s="441"/>
      <c r="L25" s="442">
        <v>2</v>
      </c>
      <c r="M25" s="443"/>
      <c r="N25" s="443"/>
      <c r="O25" s="443"/>
      <c r="P25" s="444"/>
      <c r="Q25" s="442">
        <v>7055</v>
      </c>
      <c r="R25" s="443"/>
      <c r="S25" s="443"/>
      <c r="T25" s="443"/>
      <c r="U25" s="443"/>
      <c r="V25" s="444"/>
      <c r="W25" s="508"/>
      <c r="X25" s="499"/>
      <c r="Y25" s="500"/>
      <c r="Z25" s="439" t="s">
        <v>177</v>
      </c>
      <c r="AA25" s="440"/>
      <c r="AB25" s="440"/>
      <c r="AC25" s="440"/>
      <c r="AD25" s="440"/>
      <c r="AE25" s="440"/>
      <c r="AF25" s="440"/>
      <c r="AG25" s="441"/>
      <c r="AH25" s="442">
        <v>220</v>
      </c>
      <c r="AI25" s="443"/>
      <c r="AJ25" s="443"/>
      <c r="AK25" s="443"/>
      <c r="AL25" s="444"/>
      <c r="AM25" s="442">
        <v>625020</v>
      </c>
      <c r="AN25" s="443"/>
      <c r="AO25" s="443"/>
      <c r="AP25" s="443"/>
      <c r="AQ25" s="443"/>
      <c r="AR25" s="444"/>
      <c r="AS25" s="442">
        <v>2841</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12578055</v>
      </c>
      <c r="BO25" s="462"/>
      <c r="BP25" s="462"/>
      <c r="BQ25" s="462"/>
      <c r="BR25" s="462"/>
      <c r="BS25" s="462"/>
      <c r="BT25" s="462"/>
      <c r="BU25" s="463"/>
      <c r="BV25" s="461">
        <v>11158131</v>
      </c>
      <c r="BW25" s="462"/>
      <c r="BX25" s="462"/>
      <c r="BY25" s="462"/>
      <c r="BZ25" s="462"/>
      <c r="CA25" s="462"/>
      <c r="CB25" s="462"/>
      <c r="CC25" s="463"/>
      <c r="CD25" s="198"/>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3" customFormat="1" ht="18.75" customHeight="1" x14ac:dyDescent="0.15">
      <c r="A26" s="184"/>
      <c r="B26" s="498"/>
      <c r="C26" s="499"/>
      <c r="D26" s="500"/>
      <c r="E26" s="439" t="s">
        <v>179</v>
      </c>
      <c r="F26" s="440"/>
      <c r="G26" s="440"/>
      <c r="H26" s="440"/>
      <c r="I26" s="440"/>
      <c r="J26" s="440"/>
      <c r="K26" s="441"/>
      <c r="L26" s="442">
        <v>1</v>
      </c>
      <c r="M26" s="443"/>
      <c r="N26" s="443"/>
      <c r="O26" s="443"/>
      <c r="P26" s="444"/>
      <c r="Q26" s="442">
        <v>5760</v>
      </c>
      <c r="R26" s="443"/>
      <c r="S26" s="443"/>
      <c r="T26" s="443"/>
      <c r="U26" s="443"/>
      <c r="V26" s="444"/>
      <c r="W26" s="508"/>
      <c r="X26" s="499"/>
      <c r="Y26" s="500"/>
      <c r="Z26" s="439" t="s">
        <v>180</v>
      </c>
      <c r="AA26" s="521"/>
      <c r="AB26" s="521"/>
      <c r="AC26" s="521"/>
      <c r="AD26" s="521"/>
      <c r="AE26" s="521"/>
      <c r="AF26" s="521"/>
      <c r="AG26" s="522"/>
      <c r="AH26" s="442">
        <v>193</v>
      </c>
      <c r="AI26" s="443"/>
      <c r="AJ26" s="443"/>
      <c r="AK26" s="443"/>
      <c r="AL26" s="444"/>
      <c r="AM26" s="442">
        <v>571280</v>
      </c>
      <c r="AN26" s="443"/>
      <c r="AO26" s="443"/>
      <c r="AP26" s="443"/>
      <c r="AQ26" s="443"/>
      <c r="AR26" s="444"/>
      <c r="AS26" s="442">
        <v>2960</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140</v>
      </c>
      <c r="BO26" s="467"/>
      <c r="BP26" s="467"/>
      <c r="BQ26" s="467"/>
      <c r="BR26" s="467"/>
      <c r="BS26" s="467"/>
      <c r="BT26" s="467"/>
      <c r="BU26" s="468"/>
      <c r="BV26" s="466" t="s">
        <v>140</v>
      </c>
      <c r="BW26" s="467"/>
      <c r="BX26" s="467"/>
      <c r="BY26" s="467"/>
      <c r="BZ26" s="467"/>
      <c r="CA26" s="467"/>
      <c r="CB26" s="467"/>
      <c r="CC26" s="468"/>
      <c r="CD26" s="198"/>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4"/>
      <c r="B27" s="498"/>
      <c r="C27" s="499"/>
      <c r="D27" s="500"/>
      <c r="E27" s="439" t="s">
        <v>182</v>
      </c>
      <c r="F27" s="440"/>
      <c r="G27" s="440"/>
      <c r="H27" s="440"/>
      <c r="I27" s="440"/>
      <c r="J27" s="440"/>
      <c r="K27" s="441"/>
      <c r="L27" s="442">
        <v>1</v>
      </c>
      <c r="M27" s="443"/>
      <c r="N27" s="443"/>
      <c r="O27" s="443"/>
      <c r="P27" s="444"/>
      <c r="Q27" s="442">
        <v>6128</v>
      </c>
      <c r="R27" s="443"/>
      <c r="S27" s="443"/>
      <c r="T27" s="443"/>
      <c r="U27" s="443"/>
      <c r="V27" s="444"/>
      <c r="W27" s="508"/>
      <c r="X27" s="499"/>
      <c r="Y27" s="500"/>
      <c r="Z27" s="439" t="s">
        <v>183</v>
      </c>
      <c r="AA27" s="440"/>
      <c r="AB27" s="440"/>
      <c r="AC27" s="440"/>
      <c r="AD27" s="440"/>
      <c r="AE27" s="440"/>
      <c r="AF27" s="440"/>
      <c r="AG27" s="441"/>
      <c r="AH27" s="442">
        <v>4</v>
      </c>
      <c r="AI27" s="443"/>
      <c r="AJ27" s="443"/>
      <c r="AK27" s="443"/>
      <c r="AL27" s="444"/>
      <c r="AM27" s="442">
        <v>16468</v>
      </c>
      <c r="AN27" s="443"/>
      <c r="AO27" s="443"/>
      <c r="AP27" s="443"/>
      <c r="AQ27" s="443"/>
      <c r="AR27" s="444"/>
      <c r="AS27" s="442">
        <v>4117</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200246</v>
      </c>
      <c r="BO27" s="470"/>
      <c r="BP27" s="470"/>
      <c r="BQ27" s="470"/>
      <c r="BR27" s="470"/>
      <c r="BS27" s="470"/>
      <c r="BT27" s="470"/>
      <c r="BU27" s="471"/>
      <c r="BV27" s="469">
        <v>500246</v>
      </c>
      <c r="BW27" s="470"/>
      <c r="BX27" s="470"/>
      <c r="BY27" s="470"/>
      <c r="BZ27" s="470"/>
      <c r="CA27" s="470"/>
      <c r="CB27" s="470"/>
      <c r="CC27" s="471"/>
      <c r="CD27" s="200"/>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3"/>
      <c r="DK27" s="183"/>
      <c r="DL27" s="183"/>
      <c r="DM27" s="183"/>
      <c r="DN27" s="183"/>
      <c r="DO27" s="183"/>
    </row>
    <row r="28" spans="1:119" ht="18.75" customHeight="1" x14ac:dyDescent="0.15">
      <c r="A28" s="184"/>
      <c r="B28" s="498"/>
      <c r="C28" s="499"/>
      <c r="D28" s="500"/>
      <c r="E28" s="439" t="s">
        <v>185</v>
      </c>
      <c r="F28" s="440"/>
      <c r="G28" s="440"/>
      <c r="H28" s="440"/>
      <c r="I28" s="440"/>
      <c r="J28" s="440"/>
      <c r="K28" s="441"/>
      <c r="L28" s="442">
        <v>1</v>
      </c>
      <c r="M28" s="443"/>
      <c r="N28" s="443"/>
      <c r="O28" s="443"/>
      <c r="P28" s="444"/>
      <c r="Q28" s="442">
        <v>5626</v>
      </c>
      <c r="R28" s="443"/>
      <c r="S28" s="443"/>
      <c r="T28" s="443"/>
      <c r="U28" s="443"/>
      <c r="V28" s="444"/>
      <c r="W28" s="508"/>
      <c r="X28" s="499"/>
      <c r="Y28" s="500"/>
      <c r="Z28" s="439" t="s">
        <v>186</v>
      </c>
      <c r="AA28" s="440"/>
      <c r="AB28" s="440"/>
      <c r="AC28" s="440"/>
      <c r="AD28" s="440"/>
      <c r="AE28" s="440"/>
      <c r="AF28" s="440"/>
      <c r="AG28" s="441"/>
      <c r="AH28" s="442" t="s">
        <v>140</v>
      </c>
      <c r="AI28" s="443"/>
      <c r="AJ28" s="443"/>
      <c r="AK28" s="443"/>
      <c r="AL28" s="444"/>
      <c r="AM28" s="442" t="s">
        <v>140</v>
      </c>
      <c r="AN28" s="443"/>
      <c r="AO28" s="443"/>
      <c r="AP28" s="443"/>
      <c r="AQ28" s="443"/>
      <c r="AR28" s="444"/>
      <c r="AS28" s="442" t="s">
        <v>140</v>
      </c>
      <c r="AT28" s="443"/>
      <c r="AU28" s="443"/>
      <c r="AV28" s="443"/>
      <c r="AW28" s="443"/>
      <c r="AX28" s="445"/>
      <c r="AY28" s="449" t="s">
        <v>187</v>
      </c>
      <c r="AZ28" s="450"/>
      <c r="BA28" s="450"/>
      <c r="BB28" s="451"/>
      <c r="BC28" s="458" t="s">
        <v>47</v>
      </c>
      <c r="BD28" s="459"/>
      <c r="BE28" s="459"/>
      <c r="BF28" s="459"/>
      <c r="BG28" s="459"/>
      <c r="BH28" s="459"/>
      <c r="BI28" s="459"/>
      <c r="BJ28" s="459"/>
      <c r="BK28" s="459"/>
      <c r="BL28" s="459"/>
      <c r="BM28" s="460"/>
      <c r="BN28" s="461">
        <v>570816</v>
      </c>
      <c r="BO28" s="462"/>
      <c r="BP28" s="462"/>
      <c r="BQ28" s="462"/>
      <c r="BR28" s="462"/>
      <c r="BS28" s="462"/>
      <c r="BT28" s="462"/>
      <c r="BU28" s="463"/>
      <c r="BV28" s="461">
        <v>350716</v>
      </c>
      <c r="BW28" s="462"/>
      <c r="BX28" s="462"/>
      <c r="BY28" s="462"/>
      <c r="BZ28" s="462"/>
      <c r="CA28" s="462"/>
      <c r="CB28" s="462"/>
      <c r="CC28" s="463"/>
      <c r="CD28" s="198"/>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3"/>
      <c r="DK28" s="183"/>
      <c r="DL28" s="183"/>
      <c r="DM28" s="183"/>
      <c r="DN28" s="183"/>
      <c r="DO28" s="183"/>
    </row>
    <row r="29" spans="1:119" ht="18.75" customHeight="1" x14ac:dyDescent="0.15">
      <c r="A29" s="184"/>
      <c r="B29" s="498"/>
      <c r="C29" s="499"/>
      <c r="D29" s="500"/>
      <c r="E29" s="439" t="s">
        <v>188</v>
      </c>
      <c r="F29" s="440"/>
      <c r="G29" s="440"/>
      <c r="H29" s="440"/>
      <c r="I29" s="440"/>
      <c r="J29" s="440"/>
      <c r="K29" s="441"/>
      <c r="L29" s="442">
        <v>25</v>
      </c>
      <c r="M29" s="443"/>
      <c r="N29" s="443"/>
      <c r="O29" s="443"/>
      <c r="P29" s="444"/>
      <c r="Q29" s="442">
        <v>5287</v>
      </c>
      <c r="R29" s="443"/>
      <c r="S29" s="443"/>
      <c r="T29" s="443"/>
      <c r="U29" s="443"/>
      <c r="V29" s="444"/>
      <c r="W29" s="509"/>
      <c r="X29" s="510"/>
      <c r="Y29" s="511"/>
      <c r="Z29" s="439" t="s">
        <v>189</v>
      </c>
      <c r="AA29" s="440"/>
      <c r="AB29" s="440"/>
      <c r="AC29" s="440"/>
      <c r="AD29" s="440"/>
      <c r="AE29" s="440"/>
      <c r="AF29" s="440"/>
      <c r="AG29" s="441"/>
      <c r="AH29" s="442">
        <v>1186</v>
      </c>
      <c r="AI29" s="443"/>
      <c r="AJ29" s="443"/>
      <c r="AK29" s="443"/>
      <c r="AL29" s="444"/>
      <c r="AM29" s="442">
        <v>3372166</v>
      </c>
      <c r="AN29" s="443"/>
      <c r="AO29" s="443"/>
      <c r="AP29" s="443"/>
      <c r="AQ29" s="443"/>
      <c r="AR29" s="444"/>
      <c r="AS29" s="442">
        <v>2843</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451445</v>
      </c>
      <c r="BO29" s="467"/>
      <c r="BP29" s="467"/>
      <c r="BQ29" s="467"/>
      <c r="BR29" s="467"/>
      <c r="BS29" s="467"/>
      <c r="BT29" s="467"/>
      <c r="BU29" s="468"/>
      <c r="BV29" s="466">
        <v>451375</v>
      </c>
      <c r="BW29" s="467"/>
      <c r="BX29" s="467"/>
      <c r="BY29" s="467"/>
      <c r="BZ29" s="467"/>
      <c r="CA29" s="467"/>
      <c r="CB29" s="467"/>
      <c r="CC29" s="468"/>
      <c r="CD29" s="200"/>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3"/>
      <c r="DK29" s="183"/>
      <c r="DL29" s="183"/>
      <c r="DM29" s="183"/>
      <c r="DN29" s="183"/>
      <c r="DO29" s="183"/>
    </row>
    <row r="30" spans="1:119" ht="18.75" customHeight="1" thickBot="1" x14ac:dyDescent="0.2">
      <c r="A30" s="184"/>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98.4</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1993305</v>
      </c>
      <c r="BO30" s="470"/>
      <c r="BP30" s="470"/>
      <c r="BQ30" s="470"/>
      <c r="BR30" s="470"/>
      <c r="BS30" s="470"/>
      <c r="BT30" s="470"/>
      <c r="BU30" s="471"/>
      <c r="BV30" s="469">
        <v>2803073</v>
      </c>
      <c r="BW30" s="470"/>
      <c r="BX30" s="470"/>
      <c r="BY30" s="470"/>
      <c r="BZ30" s="470"/>
      <c r="CA30" s="470"/>
      <c r="CB30" s="470"/>
      <c r="CC30" s="471"/>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15">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15">
      <c r="A32" s="184"/>
      <c r="B32" s="210"/>
      <c r="C32" s="211" t="s">
        <v>192</v>
      </c>
      <c r="D32" s="211"/>
      <c r="E32" s="211"/>
      <c r="F32" s="208"/>
      <c r="G32" s="208"/>
      <c r="H32" s="208"/>
      <c r="I32" s="208"/>
      <c r="J32" s="208"/>
      <c r="K32" s="208"/>
      <c r="L32" s="208"/>
      <c r="M32" s="208"/>
      <c r="N32" s="208"/>
      <c r="O32" s="208"/>
      <c r="P32" s="208"/>
      <c r="Q32" s="208"/>
      <c r="R32" s="208"/>
      <c r="S32" s="208"/>
      <c r="T32" s="208"/>
      <c r="U32" s="208" t="s">
        <v>193</v>
      </c>
      <c r="V32" s="208"/>
      <c r="W32" s="208"/>
      <c r="X32" s="208"/>
      <c r="Y32" s="208"/>
      <c r="Z32" s="208"/>
      <c r="AA32" s="208"/>
      <c r="AB32" s="208"/>
      <c r="AC32" s="208"/>
      <c r="AD32" s="208"/>
      <c r="AE32" s="208"/>
      <c r="AF32" s="208"/>
      <c r="AG32" s="208"/>
      <c r="AH32" s="208"/>
      <c r="AI32" s="208"/>
      <c r="AJ32" s="208"/>
      <c r="AK32" s="208"/>
      <c r="AL32" s="208"/>
      <c r="AM32" s="212" t="s">
        <v>194</v>
      </c>
      <c r="AN32" s="208"/>
      <c r="AO32" s="208"/>
      <c r="AP32" s="208"/>
      <c r="AQ32" s="208"/>
      <c r="AR32" s="208"/>
      <c r="AS32" s="212"/>
      <c r="AT32" s="212"/>
      <c r="AU32" s="212"/>
      <c r="AV32" s="212"/>
      <c r="AW32" s="212"/>
      <c r="AX32" s="212"/>
      <c r="AY32" s="212"/>
      <c r="AZ32" s="212"/>
      <c r="BA32" s="212"/>
      <c r="BB32" s="208"/>
      <c r="BC32" s="212"/>
      <c r="BD32" s="208"/>
      <c r="BE32" s="212" t="s">
        <v>195</v>
      </c>
      <c r="BF32" s="208"/>
      <c r="BG32" s="208"/>
      <c r="BH32" s="208"/>
      <c r="BI32" s="208"/>
      <c r="BJ32" s="212"/>
      <c r="BK32" s="212"/>
      <c r="BL32" s="212"/>
      <c r="BM32" s="212"/>
      <c r="BN32" s="212"/>
      <c r="BO32" s="212"/>
      <c r="BP32" s="212"/>
      <c r="BQ32" s="212"/>
      <c r="BR32" s="208"/>
      <c r="BS32" s="208"/>
      <c r="BT32" s="208"/>
      <c r="BU32" s="208"/>
      <c r="BV32" s="208"/>
      <c r="BW32" s="208" t="s">
        <v>196</v>
      </c>
      <c r="BX32" s="208"/>
      <c r="BY32" s="208"/>
      <c r="BZ32" s="208"/>
      <c r="CA32" s="208"/>
      <c r="CB32" s="212"/>
      <c r="CC32" s="212"/>
      <c r="CD32" s="212"/>
      <c r="CE32" s="212"/>
      <c r="CF32" s="212"/>
      <c r="CG32" s="212"/>
      <c r="CH32" s="212"/>
      <c r="CI32" s="212"/>
      <c r="CJ32" s="212"/>
      <c r="CK32" s="212"/>
      <c r="CL32" s="212"/>
      <c r="CM32" s="212"/>
      <c r="CN32" s="212"/>
      <c r="CO32" s="212" t="s">
        <v>197</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15">
      <c r="A33" s="184"/>
      <c r="B33" s="210"/>
      <c r="C33" s="429" t="s">
        <v>198</v>
      </c>
      <c r="D33" s="429"/>
      <c r="E33" s="428" t="s">
        <v>199</v>
      </c>
      <c r="F33" s="428"/>
      <c r="G33" s="428"/>
      <c r="H33" s="428"/>
      <c r="I33" s="428"/>
      <c r="J33" s="428"/>
      <c r="K33" s="428"/>
      <c r="L33" s="428"/>
      <c r="M33" s="428"/>
      <c r="N33" s="428"/>
      <c r="O33" s="428"/>
      <c r="P33" s="428"/>
      <c r="Q33" s="428"/>
      <c r="R33" s="428"/>
      <c r="S33" s="428"/>
      <c r="T33" s="213"/>
      <c r="U33" s="429" t="s">
        <v>198</v>
      </c>
      <c r="V33" s="429"/>
      <c r="W33" s="428" t="s">
        <v>200</v>
      </c>
      <c r="X33" s="428"/>
      <c r="Y33" s="428"/>
      <c r="Z33" s="428"/>
      <c r="AA33" s="428"/>
      <c r="AB33" s="428"/>
      <c r="AC33" s="428"/>
      <c r="AD33" s="428"/>
      <c r="AE33" s="428"/>
      <c r="AF33" s="428"/>
      <c r="AG33" s="428"/>
      <c r="AH33" s="428"/>
      <c r="AI33" s="428"/>
      <c r="AJ33" s="428"/>
      <c r="AK33" s="428"/>
      <c r="AL33" s="213"/>
      <c r="AM33" s="429" t="s">
        <v>201</v>
      </c>
      <c r="AN33" s="429"/>
      <c r="AO33" s="428" t="s">
        <v>200</v>
      </c>
      <c r="AP33" s="428"/>
      <c r="AQ33" s="428"/>
      <c r="AR33" s="428"/>
      <c r="AS33" s="428"/>
      <c r="AT33" s="428"/>
      <c r="AU33" s="428"/>
      <c r="AV33" s="428"/>
      <c r="AW33" s="428"/>
      <c r="AX33" s="428"/>
      <c r="AY33" s="428"/>
      <c r="AZ33" s="428"/>
      <c r="BA33" s="428"/>
      <c r="BB33" s="428"/>
      <c r="BC33" s="428"/>
      <c r="BD33" s="214"/>
      <c r="BE33" s="428" t="s">
        <v>202</v>
      </c>
      <c r="BF33" s="428"/>
      <c r="BG33" s="428" t="s">
        <v>203</v>
      </c>
      <c r="BH33" s="428"/>
      <c r="BI33" s="428"/>
      <c r="BJ33" s="428"/>
      <c r="BK33" s="428"/>
      <c r="BL33" s="428"/>
      <c r="BM33" s="428"/>
      <c r="BN33" s="428"/>
      <c r="BO33" s="428"/>
      <c r="BP33" s="428"/>
      <c r="BQ33" s="428"/>
      <c r="BR33" s="428"/>
      <c r="BS33" s="428"/>
      <c r="BT33" s="428"/>
      <c r="BU33" s="428"/>
      <c r="BV33" s="214"/>
      <c r="BW33" s="429" t="s">
        <v>202</v>
      </c>
      <c r="BX33" s="429"/>
      <c r="BY33" s="428" t="s">
        <v>204</v>
      </c>
      <c r="BZ33" s="428"/>
      <c r="CA33" s="428"/>
      <c r="CB33" s="428"/>
      <c r="CC33" s="428"/>
      <c r="CD33" s="428"/>
      <c r="CE33" s="428"/>
      <c r="CF33" s="428"/>
      <c r="CG33" s="428"/>
      <c r="CH33" s="428"/>
      <c r="CI33" s="428"/>
      <c r="CJ33" s="428"/>
      <c r="CK33" s="428"/>
      <c r="CL33" s="428"/>
      <c r="CM33" s="428"/>
      <c r="CN33" s="213"/>
      <c r="CO33" s="429" t="s">
        <v>198</v>
      </c>
      <c r="CP33" s="429"/>
      <c r="CQ33" s="428" t="s">
        <v>205</v>
      </c>
      <c r="CR33" s="428"/>
      <c r="CS33" s="428"/>
      <c r="CT33" s="428"/>
      <c r="CU33" s="428"/>
      <c r="CV33" s="428"/>
      <c r="CW33" s="428"/>
      <c r="CX33" s="428"/>
      <c r="CY33" s="428"/>
      <c r="CZ33" s="428"/>
      <c r="DA33" s="428"/>
      <c r="DB33" s="428"/>
      <c r="DC33" s="428"/>
      <c r="DD33" s="428"/>
      <c r="DE33" s="428"/>
      <c r="DF33" s="213"/>
      <c r="DG33" s="427" t="s">
        <v>206</v>
      </c>
      <c r="DH33" s="427"/>
      <c r="DI33" s="215"/>
      <c r="DJ33" s="183"/>
      <c r="DK33" s="183"/>
      <c r="DL33" s="183"/>
      <c r="DM33" s="183"/>
      <c r="DN33" s="183"/>
      <c r="DO33" s="183"/>
    </row>
    <row r="34" spans="1:119" ht="32.25" customHeight="1" x14ac:dyDescent="0.15">
      <c r="A34" s="184"/>
      <c r="B34" s="210"/>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1"/>
      <c r="U34" s="425">
        <f>IF(W34="","",MAX(C34:D43)+1)</f>
        <v>3</v>
      </c>
      <c r="V34" s="425"/>
      <c r="W34" s="424" t="str">
        <f>IF('各会計、関係団体の財政状況及び健全化判断比率'!B28="","",'各会計、関係団体の財政状況及び健全化判断比率'!B28)</f>
        <v>国民健康保険事業会計</v>
      </c>
      <c r="X34" s="424"/>
      <c r="Y34" s="424"/>
      <c r="Z34" s="424"/>
      <c r="AA34" s="424"/>
      <c r="AB34" s="424"/>
      <c r="AC34" s="424"/>
      <c r="AD34" s="424"/>
      <c r="AE34" s="424"/>
      <c r="AF34" s="424"/>
      <c r="AG34" s="424"/>
      <c r="AH34" s="424"/>
      <c r="AI34" s="424"/>
      <c r="AJ34" s="424"/>
      <c r="AK34" s="424"/>
      <c r="AL34" s="211"/>
      <c r="AM34" s="425">
        <f>IF(AO34="","",MAX(C34:D43,U34:V43)+1)</f>
        <v>7</v>
      </c>
      <c r="AN34" s="425"/>
      <c r="AO34" s="424" t="str">
        <f>IF('各会計、関係団体の財政状況及び健全化判断比率'!B32="","",'各会計、関係団体の財政状況及び健全化判断比率'!B32)</f>
        <v>高岡市民病院事業会計</v>
      </c>
      <c r="AP34" s="424"/>
      <c r="AQ34" s="424"/>
      <c r="AR34" s="424"/>
      <c r="AS34" s="424"/>
      <c r="AT34" s="424"/>
      <c r="AU34" s="424"/>
      <c r="AV34" s="424"/>
      <c r="AW34" s="424"/>
      <c r="AX34" s="424"/>
      <c r="AY34" s="424"/>
      <c r="AZ34" s="424"/>
      <c r="BA34" s="424"/>
      <c r="BB34" s="424"/>
      <c r="BC34" s="424"/>
      <c r="BD34" s="211"/>
      <c r="BE34" s="425">
        <f>IF(BG34="","",MAX(C34:D43,U34:V43,AM34:AN43)+1)</f>
        <v>11</v>
      </c>
      <c r="BF34" s="425"/>
      <c r="BG34" s="424" t="str">
        <f>IF('各会計、関係団体の財政状況及び健全化判断比率'!B36="","",'各会計、関係団体の財政状況及び健全化判断比率'!B36)</f>
        <v>工業団地造成事業会計</v>
      </c>
      <c r="BH34" s="424"/>
      <c r="BI34" s="424"/>
      <c r="BJ34" s="424"/>
      <c r="BK34" s="424"/>
      <c r="BL34" s="424"/>
      <c r="BM34" s="424"/>
      <c r="BN34" s="424"/>
      <c r="BO34" s="424"/>
      <c r="BP34" s="424"/>
      <c r="BQ34" s="424"/>
      <c r="BR34" s="424"/>
      <c r="BS34" s="424"/>
      <c r="BT34" s="424"/>
      <c r="BU34" s="424"/>
      <c r="BV34" s="211"/>
      <c r="BW34" s="425">
        <f>IF(BY34="","",MAX(C34:D43,U34:V43,AM34:AN43,BE34:BF43)+1)</f>
        <v>12</v>
      </c>
      <c r="BX34" s="425"/>
      <c r="BY34" s="424" t="str">
        <f>IF('各会計、関係団体の財政状況及び健全化判断比率'!B68="","",'各会計、関係団体の財政状況及び健全化判断比率'!B68)</f>
        <v>砺波地方衛生施設組合</v>
      </c>
      <c r="BZ34" s="424"/>
      <c r="CA34" s="424"/>
      <c r="CB34" s="424"/>
      <c r="CC34" s="424"/>
      <c r="CD34" s="424"/>
      <c r="CE34" s="424"/>
      <c r="CF34" s="424"/>
      <c r="CG34" s="424"/>
      <c r="CH34" s="424"/>
      <c r="CI34" s="424"/>
      <c r="CJ34" s="424"/>
      <c r="CK34" s="424"/>
      <c r="CL34" s="424"/>
      <c r="CM34" s="424"/>
      <c r="CN34" s="211"/>
      <c r="CO34" s="425">
        <f>IF(CQ34="","",MAX(C34:D43,U34:V43,AM34:AN43,BE34:BF43,BW34:BX43)+1)</f>
        <v>20</v>
      </c>
      <c r="CP34" s="425"/>
      <c r="CQ34" s="424" t="str">
        <f>IF('各会計、関係団体の財政状況及び健全化判断比率'!BS7="","",'各会計、関係団体の財政状況及び健全化判断比率'!BS7)</f>
        <v>高岡土地開発公社</v>
      </c>
      <c r="CR34" s="424"/>
      <c r="CS34" s="424"/>
      <c r="CT34" s="424"/>
      <c r="CU34" s="424"/>
      <c r="CV34" s="424"/>
      <c r="CW34" s="424"/>
      <c r="CX34" s="424"/>
      <c r="CY34" s="424"/>
      <c r="CZ34" s="424"/>
      <c r="DA34" s="424"/>
      <c r="DB34" s="424"/>
      <c r="DC34" s="424"/>
      <c r="DD34" s="424"/>
      <c r="DE34" s="424"/>
      <c r="DF34" s="208"/>
      <c r="DG34" s="426" t="str">
        <f>IF('各会計、関係団体の財政状況及び健全化判断比率'!BR7="","",'各会計、関係団体の財政状況及び健全化判断比率'!BR7)</f>
        <v/>
      </c>
      <c r="DH34" s="426"/>
      <c r="DI34" s="215"/>
      <c r="DJ34" s="183"/>
      <c r="DK34" s="183"/>
      <c r="DL34" s="183"/>
      <c r="DM34" s="183"/>
      <c r="DN34" s="183"/>
      <c r="DO34" s="183"/>
    </row>
    <row r="35" spans="1:119" ht="32.25" customHeight="1" x14ac:dyDescent="0.15">
      <c r="A35" s="184"/>
      <c r="B35" s="210"/>
      <c r="C35" s="425">
        <f>IF(E35="","",C34+1)</f>
        <v>2</v>
      </c>
      <c r="D35" s="425"/>
      <c r="E35" s="424" t="str">
        <f>IF('各会計、関係団体の財政状況及び健全化判断比率'!B8="","",'各会計、関係団体の財政状況及び健全化判断比率'!B8)</f>
        <v>荻布奨学金事業会計</v>
      </c>
      <c r="F35" s="424"/>
      <c r="G35" s="424"/>
      <c r="H35" s="424"/>
      <c r="I35" s="424"/>
      <c r="J35" s="424"/>
      <c r="K35" s="424"/>
      <c r="L35" s="424"/>
      <c r="M35" s="424"/>
      <c r="N35" s="424"/>
      <c r="O35" s="424"/>
      <c r="P35" s="424"/>
      <c r="Q35" s="424"/>
      <c r="R35" s="424"/>
      <c r="S35" s="424"/>
      <c r="T35" s="211"/>
      <c r="U35" s="425">
        <f>IF(W35="","",U34+1)</f>
        <v>4</v>
      </c>
      <c r="V35" s="425"/>
      <c r="W35" s="424" t="str">
        <f>IF('各会計、関係団体の財政状況及び健全化判断比率'!B29="","",'各会計、関係団体の財政状況及び健全化判断比率'!B29)</f>
        <v>駐車場事業会計</v>
      </c>
      <c r="X35" s="424"/>
      <c r="Y35" s="424"/>
      <c r="Z35" s="424"/>
      <c r="AA35" s="424"/>
      <c r="AB35" s="424"/>
      <c r="AC35" s="424"/>
      <c r="AD35" s="424"/>
      <c r="AE35" s="424"/>
      <c r="AF35" s="424"/>
      <c r="AG35" s="424"/>
      <c r="AH35" s="424"/>
      <c r="AI35" s="424"/>
      <c r="AJ35" s="424"/>
      <c r="AK35" s="424"/>
      <c r="AL35" s="211"/>
      <c r="AM35" s="425">
        <f t="shared" ref="AM35:AM43" si="0">IF(AO35="","",AM34+1)</f>
        <v>8</v>
      </c>
      <c r="AN35" s="425"/>
      <c r="AO35" s="424" t="str">
        <f>IF('各会計、関係団体の財政状況及び健全化判断比率'!B33="","",'各会計、関係団体の財政状況及び健全化判断比率'!B33)</f>
        <v>水道事業会計</v>
      </c>
      <c r="AP35" s="424"/>
      <c r="AQ35" s="424"/>
      <c r="AR35" s="424"/>
      <c r="AS35" s="424"/>
      <c r="AT35" s="424"/>
      <c r="AU35" s="424"/>
      <c r="AV35" s="424"/>
      <c r="AW35" s="424"/>
      <c r="AX35" s="424"/>
      <c r="AY35" s="424"/>
      <c r="AZ35" s="424"/>
      <c r="BA35" s="424"/>
      <c r="BB35" s="424"/>
      <c r="BC35" s="424"/>
      <c r="BD35" s="211"/>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1"/>
      <c r="BW35" s="425">
        <f t="shared" ref="BW35:BW43" si="2">IF(BY35="","",BW34+1)</f>
        <v>13</v>
      </c>
      <c r="BX35" s="425"/>
      <c r="BY35" s="424" t="str">
        <f>IF('各会計、関係団体の財政状況及び健全化判断比率'!B69="","",'各会計、関係団体の財政状況及び健全化判断比率'!B69)</f>
        <v>庄川水害予防組合</v>
      </c>
      <c r="BZ35" s="424"/>
      <c r="CA35" s="424"/>
      <c r="CB35" s="424"/>
      <c r="CC35" s="424"/>
      <c r="CD35" s="424"/>
      <c r="CE35" s="424"/>
      <c r="CF35" s="424"/>
      <c r="CG35" s="424"/>
      <c r="CH35" s="424"/>
      <c r="CI35" s="424"/>
      <c r="CJ35" s="424"/>
      <c r="CK35" s="424"/>
      <c r="CL35" s="424"/>
      <c r="CM35" s="424"/>
      <c r="CN35" s="211"/>
      <c r="CO35" s="425">
        <f t="shared" ref="CO35:CO43" si="3">IF(CQ35="","",CO34+1)</f>
        <v>21</v>
      </c>
      <c r="CP35" s="425"/>
      <c r="CQ35" s="424" t="str">
        <f>IF('各会計、関係団体の財政状況及び健全化判断比率'!BS8="","",'各会計、関係団体の財政状況及び健全化判断比率'!BS8)</f>
        <v>（公財）高岡市民文化振興事業団</v>
      </c>
      <c r="CR35" s="424"/>
      <c r="CS35" s="424"/>
      <c r="CT35" s="424"/>
      <c r="CU35" s="424"/>
      <c r="CV35" s="424"/>
      <c r="CW35" s="424"/>
      <c r="CX35" s="424"/>
      <c r="CY35" s="424"/>
      <c r="CZ35" s="424"/>
      <c r="DA35" s="424"/>
      <c r="DB35" s="424"/>
      <c r="DC35" s="424"/>
      <c r="DD35" s="424"/>
      <c r="DE35" s="424"/>
      <c r="DF35" s="208"/>
      <c r="DG35" s="426" t="str">
        <f>IF('各会計、関係団体の財政状況及び健全化判断比率'!BR8="","",'各会計、関係団体の財政状況及び健全化判断比率'!BR8)</f>
        <v/>
      </c>
      <c r="DH35" s="426"/>
      <c r="DI35" s="215"/>
      <c r="DJ35" s="183"/>
      <c r="DK35" s="183"/>
      <c r="DL35" s="183"/>
      <c r="DM35" s="183"/>
      <c r="DN35" s="183"/>
      <c r="DO35" s="183"/>
    </row>
    <row r="36" spans="1:119" ht="32.25" customHeight="1" x14ac:dyDescent="0.15">
      <c r="A36" s="184"/>
      <c r="B36" s="210"/>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1"/>
      <c r="U36" s="425">
        <f t="shared" ref="U36:U43" si="4">IF(W36="","",U35+1)</f>
        <v>5</v>
      </c>
      <c r="V36" s="425"/>
      <c r="W36" s="424" t="str">
        <f>IF('各会計、関係団体の財政状況及び健全化判断比率'!B30="","",'各会計、関係団体の財政状況及び健全化判断比率'!B30)</f>
        <v>後期高齢者医療事業会計</v>
      </c>
      <c r="X36" s="424"/>
      <c r="Y36" s="424"/>
      <c r="Z36" s="424"/>
      <c r="AA36" s="424"/>
      <c r="AB36" s="424"/>
      <c r="AC36" s="424"/>
      <c r="AD36" s="424"/>
      <c r="AE36" s="424"/>
      <c r="AF36" s="424"/>
      <c r="AG36" s="424"/>
      <c r="AH36" s="424"/>
      <c r="AI36" s="424"/>
      <c r="AJ36" s="424"/>
      <c r="AK36" s="424"/>
      <c r="AL36" s="211"/>
      <c r="AM36" s="425">
        <f t="shared" si="0"/>
        <v>9</v>
      </c>
      <c r="AN36" s="425"/>
      <c r="AO36" s="424" t="str">
        <f>IF('各会計、関係団体の財政状況及び健全化判断比率'!B34="","",'各会計、関係団体の財政状況及び健全化判断比率'!B34)</f>
        <v>工業用水道事業会計</v>
      </c>
      <c r="AP36" s="424"/>
      <c r="AQ36" s="424"/>
      <c r="AR36" s="424"/>
      <c r="AS36" s="424"/>
      <c r="AT36" s="424"/>
      <c r="AU36" s="424"/>
      <c r="AV36" s="424"/>
      <c r="AW36" s="424"/>
      <c r="AX36" s="424"/>
      <c r="AY36" s="424"/>
      <c r="AZ36" s="424"/>
      <c r="BA36" s="424"/>
      <c r="BB36" s="424"/>
      <c r="BC36" s="424"/>
      <c r="BD36" s="211"/>
      <c r="BE36" s="425" t="str">
        <f t="shared" si="1"/>
        <v/>
      </c>
      <c r="BF36" s="425"/>
      <c r="BG36" s="424"/>
      <c r="BH36" s="424"/>
      <c r="BI36" s="424"/>
      <c r="BJ36" s="424"/>
      <c r="BK36" s="424"/>
      <c r="BL36" s="424"/>
      <c r="BM36" s="424"/>
      <c r="BN36" s="424"/>
      <c r="BO36" s="424"/>
      <c r="BP36" s="424"/>
      <c r="BQ36" s="424"/>
      <c r="BR36" s="424"/>
      <c r="BS36" s="424"/>
      <c r="BT36" s="424"/>
      <c r="BU36" s="424"/>
      <c r="BV36" s="211"/>
      <c r="BW36" s="425">
        <f t="shared" si="2"/>
        <v>14</v>
      </c>
      <c r="BX36" s="425"/>
      <c r="BY36" s="424" t="str">
        <f>IF('各会計、関係団体の財政状況及び健全化判断比率'!B70="","",'各会計、関係団体の財政状況及び健全化判断比率'!B70)</f>
        <v>小矢部川中流水害予防組合</v>
      </c>
      <c r="BZ36" s="424"/>
      <c r="CA36" s="424"/>
      <c r="CB36" s="424"/>
      <c r="CC36" s="424"/>
      <c r="CD36" s="424"/>
      <c r="CE36" s="424"/>
      <c r="CF36" s="424"/>
      <c r="CG36" s="424"/>
      <c r="CH36" s="424"/>
      <c r="CI36" s="424"/>
      <c r="CJ36" s="424"/>
      <c r="CK36" s="424"/>
      <c r="CL36" s="424"/>
      <c r="CM36" s="424"/>
      <c r="CN36" s="211"/>
      <c r="CO36" s="425">
        <f t="shared" si="3"/>
        <v>22</v>
      </c>
      <c r="CP36" s="425"/>
      <c r="CQ36" s="424" t="str">
        <f>IF('各会計、関係団体の財政状況及び健全化判断比率'!BS9="","",'各会計、関係団体の財政状況及び健全化判断比率'!BS9)</f>
        <v>（一財）とやま・ふくおか家族旅行村公社</v>
      </c>
      <c r="CR36" s="424"/>
      <c r="CS36" s="424"/>
      <c r="CT36" s="424"/>
      <c r="CU36" s="424"/>
      <c r="CV36" s="424"/>
      <c r="CW36" s="424"/>
      <c r="CX36" s="424"/>
      <c r="CY36" s="424"/>
      <c r="CZ36" s="424"/>
      <c r="DA36" s="424"/>
      <c r="DB36" s="424"/>
      <c r="DC36" s="424"/>
      <c r="DD36" s="424"/>
      <c r="DE36" s="424"/>
      <c r="DF36" s="208"/>
      <c r="DG36" s="426" t="str">
        <f>IF('各会計、関係団体の財政状況及び健全化判断比率'!BR9="","",'各会計、関係団体の財政状況及び健全化判断比率'!BR9)</f>
        <v/>
      </c>
      <c r="DH36" s="426"/>
      <c r="DI36" s="215"/>
      <c r="DJ36" s="183"/>
      <c r="DK36" s="183"/>
      <c r="DL36" s="183"/>
      <c r="DM36" s="183"/>
      <c r="DN36" s="183"/>
      <c r="DO36" s="183"/>
    </row>
    <row r="37" spans="1:119" ht="32.25" customHeight="1" x14ac:dyDescent="0.15">
      <c r="A37" s="184"/>
      <c r="B37" s="210"/>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1"/>
      <c r="U37" s="425">
        <f t="shared" si="4"/>
        <v>6</v>
      </c>
      <c r="V37" s="425"/>
      <c r="W37" s="424" t="str">
        <f>IF('各会計、関係団体の財政状況及び健全化判断比率'!B31="","",'各会計、関係団体の財政状況及び健全化判断比率'!B31)</f>
        <v>介護保険事業会計</v>
      </c>
      <c r="X37" s="424"/>
      <c r="Y37" s="424"/>
      <c r="Z37" s="424"/>
      <c r="AA37" s="424"/>
      <c r="AB37" s="424"/>
      <c r="AC37" s="424"/>
      <c r="AD37" s="424"/>
      <c r="AE37" s="424"/>
      <c r="AF37" s="424"/>
      <c r="AG37" s="424"/>
      <c r="AH37" s="424"/>
      <c r="AI37" s="424"/>
      <c r="AJ37" s="424"/>
      <c r="AK37" s="424"/>
      <c r="AL37" s="211"/>
      <c r="AM37" s="425">
        <f t="shared" si="0"/>
        <v>10</v>
      </c>
      <c r="AN37" s="425"/>
      <c r="AO37" s="424" t="str">
        <f>IF('各会計、関係団体の財政状況及び健全化判断比率'!B35="","",'各会計、関係団体の財政状況及び健全化判断比率'!B35)</f>
        <v>下水道事業会計</v>
      </c>
      <c r="AP37" s="424"/>
      <c r="AQ37" s="424"/>
      <c r="AR37" s="424"/>
      <c r="AS37" s="424"/>
      <c r="AT37" s="424"/>
      <c r="AU37" s="424"/>
      <c r="AV37" s="424"/>
      <c r="AW37" s="424"/>
      <c r="AX37" s="424"/>
      <c r="AY37" s="424"/>
      <c r="AZ37" s="424"/>
      <c r="BA37" s="424"/>
      <c r="BB37" s="424"/>
      <c r="BC37" s="424"/>
      <c r="BD37" s="211"/>
      <c r="BE37" s="425" t="str">
        <f t="shared" si="1"/>
        <v/>
      </c>
      <c r="BF37" s="425"/>
      <c r="BG37" s="424"/>
      <c r="BH37" s="424"/>
      <c r="BI37" s="424"/>
      <c r="BJ37" s="424"/>
      <c r="BK37" s="424"/>
      <c r="BL37" s="424"/>
      <c r="BM37" s="424"/>
      <c r="BN37" s="424"/>
      <c r="BO37" s="424"/>
      <c r="BP37" s="424"/>
      <c r="BQ37" s="424"/>
      <c r="BR37" s="424"/>
      <c r="BS37" s="424"/>
      <c r="BT37" s="424"/>
      <c r="BU37" s="424"/>
      <c r="BV37" s="211"/>
      <c r="BW37" s="425">
        <f t="shared" si="2"/>
        <v>15</v>
      </c>
      <c r="BX37" s="425"/>
      <c r="BY37" s="424" t="str">
        <f>IF('各会計、関係団体の財政状況及び健全化判断比率'!B71="","",'各会計、関係団体の財政状況及び健全化判断比率'!B71)</f>
        <v>富山県市町村総合事務組合</v>
      </c>
      <c r="BZ37" s="424"/>
      <c r="CA37" s="424"/>
      <c r="CB37" s="424"/>
      <c r="CC37" s="424"/>
      <c r="CD37" s="424"/>
      <c r="CE37" s="424"/>
      <c r="CF37" s="424"/>
      <c r="CG37" s="424"/>
      <c r="CH37" s="424"/>
      <c r="CI37" s="424"/>
      <c r="CJ37" s="424"/>
      <c r="CK37" s="424"/>
      <c r="CL37" s="424"/>
      <c r="CM37" s="424"/>
      <c r="CN37" s="211"/>
      <c r="CO37" s="425">
        <f t="shared" si="3"/>
        <v>23</v>
      </c>
      <c r="CP37" s="425"/>
      <c r="CQ37" s="424" t="str">
        <f>IF('各会計、関係団体の財政状況及び健全化判断比率'!BS10="","",'各会計、関係団体の財政状況及び健全化判断比率'!BS10)</f>
        <v>（公財）高岡市勤労者福祉サービスセンター</v>
      </c>
      <c r="CR37" s="424"/>
      <c r="CS37" s="424"/>
      <c r="CT37" s="424"/>
      <c r="CU37" s="424"/>
      <c r="CV37" s="424"/>
      <c r="CW37" s="424"/>
      <c r="CX37" s="424"/>
      <c r="CY37" s="424"/>
      <c r="CZ37" s="424"/>
      <c r="DA37" s="424"/>
      <c r="DB37" s="424"/>
      <c r="DC37" s="424"/>
      <c r="DD37" s="424"/>
      <c r="DE37" s="424"/>
      <c r="DF37" s="208"/>
      <c r="DG37" s="426" t="str">
        <f>IF('各会計、関係団体の財政状況及び健全化判断比率'!BR10="","",'各会計、関係団体の財政状況及び健全化判断比率'!BR10)</f>
        <v/>
      </c>
      <c r="DH37" s="426"/>
      <c r="DI37" s="215"/>
      <c r="DJ37" s="183"/>
      <c r="DK37" s="183"/>
      <c r="DL37" s="183"/>
      <c r="DM37" s="183"/>
      <c r="DN37" s="183"/>
      <c r="DO37" s="183"/>
    </row>
    <row r="38" spans="1:119" ht="32.25" customHeight="1" x14ac:dyDescent="0.15">
      <c r="A38" s="184"/>
      <c r="B38" s="210"/>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1"/>
      <c r="U38" s="425" t="str">
        <f t="shared" si="4"/>
        <v/>
      </c>
      <c r="V38" s="425"/>
      <c r="W38" s="424"/>
      <c r="X38" s="424"/>
      <c r="Y38" s="424"/>
      <c r="Z38" s="424"/>
      <c r="AA38" s="424"/>
      <c r="AB38" s="424"/>
      <c r="AC38" s="424"/>
      <c r="AD38" s="424"/>
      <c r="AE38" s="424"/>
      <c r="AF38" s="424"/>
      <c r="AG38" s="424"/>
      <c r="AH38" s="424"/>
      <c r="AI38" s="424"/>
      <c r="AJ38" s="424"/>
      <c r="AK38" s="424"/>
      <c r="AL38" s="211"/>
      <c r="AM38" s="425" t="str">
        <f t="shared" si="0"/>
        <v/>
      </c>
      <c r="AN38" s="425"/>
      <c r="AO38" s="424"/>
      <c r="AP38" s="424"/>
      <c r="AQ38" s="424"/>
      <c r="AR38" s="424"/>
      <c r="AS38" s="424"/>
      <c r="AT38" s="424"/>
      <c r="AU38" s="424"/>
      <c r="AV38" s="424"/>
      <c r="AW38" s="424"/>
      <c r="AX38" s="424"/>
      <c r="AY38" s="424"/>
      <c r="AZ38" s="424"/>
      <c r="BA38" s="424"/>
      <c r="BB38" s="424"/>
      <c r="BC38" s="424"/>
      <c r="BD38" s="211"/>
      <c r="BE38" s="425" t="str">
        <f t="shared" si="1"/>
        <v/>
      </c>
      <c r="BF38" s="425"/>
      <c r="BG38" s="424"/>
      <c r="BH38" s="424"/>
      <c r="BI38" s="424"/>
      <c r="BJ38" s="424"/>
      <c r="BK38" s="424"/>
      <c r="BL38" s="424"/>
      <c r="BM38" s="424"/>
      <c r="BN38" s="424"/>
      <c r="BO38" s="424"/>
      <c r="BP38" s="424"/>
      <c r="BQ38" s="424"/>
      <c r="BR38" s="424"/>
      <c r="BS38" s="424"/>
      <c r="BT38" s="424"/>
      <c r="BU38" s="424"/>
      <c r="BV38" s="211"/>
      <c r="BW38" s="425">
        <f t="shared" si="2"/>
        <v>16</v>
      </c>
      <c r="BX38" s="425"/>
      <c r="BY38" s="424" t="str">
        <f>IF('各会計、関係団体の財政状況及び健全化判断比率'!B72="","",'各会計、関係団体の財政状況及び健全化判断比率'!B72)</f>
        <v>高岡地区広域圏事務組合</v>
      </c>
      <c r="BZ38" s="424"/>
      <c r="CA38" s="424"/>
      <c r="CB38" s="424"/>
      <c r="CC38" s="424"/>
      <c r="CD38" s="424"/>
      <c r="CE38" s="424"/>
      <c r="CF38" s="424"/>
      <c r="CG38" s="424"/>
      <c r="CH38" s="424"/>
      <c r="CI38" s="424"/>
      <c r="CJ38" s="424"/>
      <c r="CK38" s="424"/>
      <c r="CL38" s="424"/>
      <c r="CM38" s="424"/>
      <c r="CN38" s="211"/>
      <c r="CO38" s="425">
        <f t="shared" si="3"/>
        <v>24</v>
      </c>
      <c r="CP38" s="425"/>
      <c r="CQ38" s="424" t="str">
        <f>IF('各会計、関係団体の財政状況及び健全化判断比率'!BS11="","",'各会計、関係団体の財政状況及び健全化判断比率'!BS11)</f>
        <v>（一財）高岡市自然休養村公社</v>
      </c>
      <c r="CR38" s="424"/>
      <c r="CS38" s="424"/>
      <c r="CT38" s="424"/>
      <c r="CU38" s="424"/>
      <c r="CV38" s="424"/>
      <c r="CW38" s="424"/>
      <c r="CX38" s="424"/>
      <c r="CY38" s="424"/>
      <c r="CZ38" s="424"/>
      <c r="DA38" s="424"/>
      <c r="DB38" s="424"/>
      <c r="DC38" s="424"/>
      <c r="DD38" s="424"/>
      <c r="DE38" s="424"/>
      <c r="DF38" s="208"/>
      <c r="DG38" s="426" t="str">
        <f>IF('各会計、関係団体の財政状況及び健全化判断比率'!BR11="","",'各会計、関係団体の財政状況及び健全化判断比率'!BR11)</f>
        <v/>
      </c>
      <c r="DH38" s="426"/>
      <c r="DI38" s="215"/>
      <c r="DJ38" s="183"/>
      <c r="DK38" s="183"/>
      <c r="DL38" s="183"/>
      <c r="DM38" s="183"/>
      <c r="DN38" s="183"/>
      <c r="DO38" s="183"/>
    </row>
    <row r="39" spans="1:119" ht="32.25" customHeight="1" x14ac:dyDescent="0.15">
      <c r="A39" s="184"/>
      <c r="B39" s="210"/>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1"/>
      <c r="U39" s="425" t="str">
        <f t="shared" si="4"/>
        <v/>
      </c>
      <c r="V39" s="425"/>
      <c r="W39" s="424"/>
      <c r="X39" s="424"/>
      <c r="Y39" s="424"/>
      <c r="Z39" s="424"/>
      <c r="AA39" s="424"/>
      <c r="AB39" s="424"/>
      <c r="AC39" s="424"/>
      <c r="AD39" s="424"/>
      <c r="AE39" s="424"/>
      <c r="AF39" s="424"/>
      <c r="AG39" s="424"/>
      <c r="AH39" s="424"/>
      <c r="AI39" s="424"/>
      <c r="AJ39" s="424"/>
      <c r="AK39" s="424"/>
      <c r="AL39" s="211"/>
      <c r="AM39" s="425" t="str">
        <f t="shared" si="0"/>
        <v/>
      </c>
      <c r="AN39" s="425"/>
      <c r="AO39" s="424"/>
      <c r="AP39" s="424"/>
      <c r="AQ39" s="424"/>
      <c r="AR39" s="424"/>
      <c r="AS39" s="424"/>
      <c r="AT39" s="424"/>
      <c r="AU39" s="424"/>
      <c r="AV39" s="424"/>
      <c r="AW39" s="424"/>
      <c r="AX39" s="424"/>
      <c r="AY39" s="424"/>
      <c r="AZ39" s="424"/>
      <c r="BA39" s="424"/>
      <c r="BB39" s="424"/>
      <c r="BC39" s="424"/>
      <c r="BD39" s="211"/>
      <c r="BE39" s="425" t="str">
        <f t="shared" si="1"/>
        <v/>
      </c>
      <c r="BF39" s="425"/>
      <c r="BG39" s="424"/>
      <c r="BH39" s="424"/>
      <c r="BI39" s="424"/>
      <c r="BJ39" s="424"/>
      <c r="BK39" s="424"/>
      <c r="BL39" s="424"/>
      <c r="BM39" s="424"/>
      <c r="BN39" s="424"/>
      <c r="BO39" s="424"/>
      <c r="BP39" s="424"/>
      <c r="BQ39" s="424"/>
      <c r="BR39" s="424"/>
      <c r="BS39" s="424"/>
      <c r="BT39" s="424"/>
      <c r="BU39" s="424"/>
      <c r="BV39" s="211"/>
      <c r="BW39" s="425">
        <f t="shared" si="2"/>
        <v>17</v>
      </c>
      <c r="BX39" s="425"/>
      <c r="BY39" s="424" t="str">
        <f>IF('各会計、関係団体の財政状況及び健全化判断比率'!B73="","",'各会計、関係団体の財政状況及び健全化判断比率'!B73)</f>
        <v>富山県市町村会館管理組合</v>
      </c>
      <c r="BZ39" s="424"/>
      <c r="CA39" s="424"/>
      <c r="CB39" s="424"/>
      <c r="CC39" s="424"/>
      <c r="CD39" s="424"/>
      <c r="CE39" s="424"/>
      <c r="CF39" s="424"/>
      <c r="CG39" s="424"/>
      <c r="CH39" s="424"/>
      <c r="CI39" s="424"/>
      <c r="CJ39" s="424"/>
      <c r="CK39" s="424"/>
      <c r="CL39" s="424"/>
      <c r="CM39" s="424"/>
      <c r="CN39" s="211"/>
      <c r="CO39" s="425">
        <f t="shared" si="3"/>
        <v>25</v>
      </c>
      <c r="CP39" s="425"/>
      <c r="CQ39" s="424" t="str">
        <f>IF('各会計、関係団体の財政状況及び健全化判断比率'!BS12="","",'各会計、関係団体の財政状況及び健全化判断比率'!BS12)</f>
        <v>（株）ウェルカム福岡</v>
      </c>
      <c r="CR39" s="424"/>
      <c r="CS39" s="424"/>
      <c r="CT39" s="424"/>
      <c r="CU39" s="424"/>
      <c r="CV39" s="424"/>
      <c r="CW39" s="424"/>
      <c r="CX39" s="424"/>
      <c r="CY39" s="424"/>
      <c r="CZ39" s="424"/>
      <c r="DA39" s="424"/>
      <c r="DB39" s="424"/>
      <c r="DC39" s="424"/>
      <c r="DD39" s="424"/>
      <c r="DE39" s="424"/>
      <c r="DF39" s="208"/>
      <c r="DG39" s="426" t="str">
        <f>IF('各会計、関係団体の財政状況及び健全化判断比率'!BR12="","",'各会計、関係団体の財政状況及び健全化判断比率'!BR12)</f>
        <v/>
      </c>
      <c r="DH39" s="426"/>
      <c r="DI39" s="215"/>
      <c r="DJ39" s="183"/>
      <c r="DK39" s="183"/>
      <c r="DL39" s="183"/>
      <c r="DM39" s="183"/>
      <c r="DN39" s="183"/>
      <c r="DO39" s="183"/>
    </row>
    <row r="40" spans="1:119" ht="32.25" customHeight="1" x14ac:dyDescent="0.15">
      <c r="A40" s="184"/>
      <c r="B40" s="210"/>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1"/>
      <c r="U40" s="425" t="str">
        <f t="shared" si="4"/>
        <v/>
      </c>
      <c r="V40" s="425"/>
      <c r="W40" s="424"/>
      <c r="X40" s="424"/>
      <c r="Y40" s="424"/>
      <c r="Z40" s="424"/>
      <c r="AA40" s="424"/>
      <c r="AB40" s="424"/>
      <c r="AC40" s="424"/>
      <c r="AD40" s="424"/>
      <c r="AE40" s="424"/>
      <c r="AF40" s="424"/>
      <c r="AG40" s="424"/>
      <c r="AH40" s="424"/>
      <c r="AI40" s="424"/>
      <c r="AJ40" s="424"/>
      <c r="AK40" s="424"/>
      <c r="AL40" s="211"/>
      <c r="AM40" s="425" t="str">
        <f t="shared" si="0"/>
        <v/>
      </c>
      <c r="AN40" s="425"/>
      <c r="AO40" s="424"/>
      <c r="AP40" s="424"/>
      <c r="AQ40" s="424"/>
      <c r="AR40" s="424"/>
      <c r="AS40" s="424"/>
      <c r="AT40" s="424"/>
      <c r="AU40" s="424"/>
      <c r="AV40" s="424"/>
      <c r="AW40" s="424"/>
      <c r="AX40" s="424"/>
      <c r="AY40" s="424"/>
      <c r="AZ40" s="424"/>
      <c r="BA40" s="424"/>
      <c r="BB40" s="424"/>
      <c r="BC40" s="424"/>
      <c r="BD40" s="211"/>
      <c r="BE40" s="425" t="str">
        <f t="shared" si="1"/>
        <v/>
      </c>
      <c r="BF40" s="425"/>
      <c r="BG40" s="424"/>
      <c r="BH40" s="424"/>
      <c r="BI40" s="424"/>
      <c r="BJ40" s="424"/>
      <c r="BK40" s="424"/>
      <c r="BL40" s="424"/>
      <c r="BM40" s="424"/>
      <c r="BN40" s="424"/>
      <c r="BO40" s="424"/>
      <c r="BP40" s="424"/>
      <c r="BQ40" s="424"/>
      <c r="BR40" s="424"/>
      <c r="BS40" s="424"/>
      <c r="BT40" s="424"/>
      <c r="BU40" s="424"/>
      <c r="BV40" s="211"/>
      <c r="BW40" s="425">
        <f t="shared" si="2"/>
        <v>18</v>
      </c>
      <c r="BX40" s="425"/>
      <c r="BY40" s="424" t="str">
        <f>IF('各会計、関係団体の財政状況及び健全化判断比率'!B74="","",'各会計、関係団体の財政状況及び健全化判断比率'!B74)</f>
        <v>富山県後期高齢者医療広域連合（一般会計）</v>
      </c>
      <c r="BZ40" s="424"/>
      <c r="CA40" s="424"/>
      <c r="CB40" s="424"/>
      <c r="CC40" s="424"/>
      <c r="CD40" s="424"/>
      <c r="CE40" s="424"/>
      <c r="CF40" s="424"/>
      <c r="CG40" s="424"/>
      <c r="CH40" s="424"/>
      <c r="CI40" s="424"/>
      <c r="CJ40" s="424"/>
      <c r="CK40" s="424"/>
      <c r="CL40" s="424"/>
      <c r="CM40" s="424"/>
      <c r="CN40" s="211"/>
      <c r="CO40" s="425">
        <f t="shared" si="3"/>
        <v>26</v>
      </c>
      <c r="CP40" s="425"/>
      <c r="CQ40" s="424" t="str">
        <f>IF('各会計、関係団体の財政状況及び健全化判断比率'!BS13="","",'各会計、関係団体の財政状況及び健全化判断比率'!BS13)</f>
        <v>（公財）高岡市体育協会</v>
      </c>
      <c r="CR40" s="424"/>
      <c r="CS40" s="424"/>
      <c r="CT40" s="424"/>
      <c r="CU40" s="424"/>
      <c r="CV40" s="424"/>
      <c r="CW40" s="424"/>
      <c r="CX40" s="424"/>
      <c r="CY40" s="424"/>
      <c r="CZ40" s="424"/>
      <c r="DA40" s="424"/>
      <c r="DB40" s="424"/>
      <c r="DC40" s="424"/>
      <c r="DD40" s="424"/>
      <c r="DE40" s="424"/>
      <c r="DF40" s="208"/>
      <c r="DG40" s="426" t="str">
        <f>IF('各会計、関係団体の財政状況及び健全化判断比率'!BR13="","",'各会計、関係団体の財政状況及び健全化判断比率'!BR13)</f>
        <v/>
      </c>
      <c r="DH40" s="426"/>
      <c r="DI40" s="215"/>
      <c r="DJ40" s="183"/>
      <c r="DK40" s="183"/>
      <c r="DL40" s="183"/>
      <c r="DM40" s="183"/>
      <c r="DN40" s="183"/>
      <c r="DO40" s="183"/>
    </row>
    <row r="41" spans="1:119" ht="32.25" customHeight="1" x14ac:dyDescent="0.15">
      <c r="A41" s="184"/>
      <c r="B41" s="210"/>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1"/>
      <c r="U41" s="425" t="str">
        <f t="shared" si="4"/>
        <v/>
      </c>
      <c r="V41" s="425"/>
      <c r="W41" s="424"/>
      <c r="X41" s="424"/>
      <c r="Y41" s="424"/>
      <c r="Z41" s="424"/>
      <c r="AA41" s="424"/>
      <c r="AB41" s="424"/>
      <c r="AC41" s="424"/>
      <c r="AD41" s="424"/>
      <c r="AE41" s="424"/>
      <c r="AF41" s="424"/>
      <c r="AG41" s="424"/>
      <c r="AH41" s="424"/>
      <c r="AI41" s="424"/>
      <c r="AJ41" s="424"/>
      <c r="AK41" s="424"/>
      <c r="AL41" s="211"/>
      <c r="AM41" s="425" t="str">
        <f t="shared" si="0"/>
        <v/>
      </c>
      <c r="AN41" s="425"/>
      <c r="AO41" s="424"/>
      <c r="AP41" s="424"/>
      <c r="AQ41" s="424"/>
      <c r="AR41" s="424"/>
      <c r="AS41" s="424"/>
      <c r="AT41" s="424"/>
      <c r="AU41" s="424"/>
      <c r="AV41" s="424"/>
      <c r="AW41" s="424"/>
      <c r="AX41" s="424"/>
      <c r="AY41" s="424"/>
      <c r="AZ41" s="424"/>
      <c r="BA41" s="424"/>
      <c r="BB41" s="424"/>
      <c r="BC41" s="424"/>
      <c r="BD41" s="211"/>
      <c r="BE41" s="425" t="str">
        <f t="shared" si="1"/>
        <v/>
      </c>
      <c r="BF41" s="425"/>
      <c r="BG41" s="424"/>
      <c r="BH41" s="424"/>
      <c r="BI41" s="424"/>
      <c r="BJ41" s="424"/>
      <c r="BK41" s="424"/>
      <c r="BL41" s="424"/>
      <c r="BM41" s="424"/>
      <c r="BN41" s="424"/>
      <c r="BO41" s="424"/>
      <c r="BP41" s="424"/>
      <c r="BQ41" s="424"/>
      <c r="BR41" s="424"/>
      <c r="BS41" s="424"/>
      <c r="BT41" s="424"/>
      <c r="BU41" s="424"/>
      <c r="BV41" s="211"/>
      <c r="BW41" s="425">
        <f t="shared" si="2"/>
        <v>19</v>
      </c>
      <c r="BX41" s="425"/>
      <c r="BY41" s="424" t="str">
        <f>IF('各会計、関係団体の財政状況及び健全化判断比率'!B75="","",'各会計、関係団体の財政状況及び健全化判断比率'!B75)</f>
        <v>富山県後期高齢者医療広域連合（後期高齢者医療事業会計）</v>
      </c>
      <c r="BZ41" s="424"/>
      <c r="CA41" s="424"/>
      <c r="CB41" s="424"/>
      <c r="CC41" s="424"/>
      <c r="CD41" s="424"/>
      <c r="CE41" s="424"/>
      <c r="CF41" s="424"/>
      <c r="CG41" s="424"/>
      <c r="CH41" s="424"/>
      <c r="CI41" s="424"/>
      <c r="CJ41" s="424"/>
      <c r="CK41" s="424"/>
      <c r="CL41" s="424"/>
      <c r="CM41" s="424"/>
      <c r="CN41" s="211"/>
      <c r="CO41" s="425">
        <f t="shared" si="3"/>
        <v>27</v>
      </c>
      <c r="CP41" s="425"/>
      <c r="CQ41" s="424" t="str">
        <f>IF('各会計、関係団体の財政状況及び健全化判断比率'!BS14="","",'各会計、関係団体の財政状況及び健全化判断比率'!BS14)</f>
        <v>万葉線（株）</v>
      </c>
      <c r="CR41" s="424"/>
      <c r="CS41" s="424"/>
      <c r="CT41" s="424"/>
      <c r="CU41" s="424"/>
      <c r="CV41" s="424"/>
      <c r="CW41" s="424"/>
      <c r="CX41" s="424"/>
      <c r="CY41" s="424"/>
      <c r="CZ41" s="424"/>
      <c r="DA41" s="424"/>
      <c r="DB41" s="424"/>
      <c r="DC41" s="424"/>
      <c r="DD41" s="424"/>
      <c r="DE41" s="424"/>
      <c r="DF41" s="208"/>
      <c r="DG41" s="426" t="str">
        <f>IF('各会計、関係団体の財政状況及び健全化判断比率'!BR14="","",'各会計、関係団体の財政状況及び健全化判断比率'!BR14)</f>
        <v/>
      </c>
      <c r="DH41" s="426"/>
      <c r="DI41" s="215"/>
      <c r="DJ41" s="183"/>
      <c r="DK41" s="183"/>
      <c r="DL41" s="183"/>
      <c r="DM41" s="183"/>
      <c r="DN41" s="183"/>
      <c r="DO41" s="183"/>
    </row>
    <row r="42" spans="1:119" ht="32.25" customHeight="1" x14ac:dyDescent="0.15">
      <c r="A42" s="183"/>
      <c r="B42" s="210"/>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1"/>
      <c r="U42" s="425" t="str">
        <f t="shared" si="4"/>
        <v/>
      </c>
      <c r="V42" s="425"/>
      <c r="W42" s="424"/>
      <c r="X42" s="424"/>
      <c r="Y42" s="424"/>
      <c r="Z42" s="424"/>
      <c r="AA42" s="424"/>
      <c r="AB42" s="424"/>
      <c r="AC42" s="424"/>
      <c r="AD42" s="424"/>
      <c r="AE42" s="424"/>
      <c r="AF42" s="424"/>
      <c r="AG42" s="424"/>
      <c r="AH42" s="424"/>
      <c r="AI42" s="424"/>
      <c r="AJ42" s="424"/>
      <c r="AK42" s="424"/>
      <c r="AL42" s="211"/>
      <c r="AM42" s="425" t="str">
        <f t="shared" si="0"/>
        <v/>
      </c>
      <c r="AN42" s="425"/>
      <c r="AO42" s="424"/>
      <c r="AP42" s="424"/>
      <c r="AQ42" s="424"/>
      <c r="AR42" s="424"/>
      <c r="AS42" s="424"/>
      <c r="AT42" s="424"/>
      <c r="AU42" s="424"/>
      <c r="AV42" s="424"/>
      <c r="AW42" s="424"/>
      <c r="AX42" s="424"/>
      <c r="AY42" s="424"/>
      <c r="AZ42" s="424"/>
      <c r="BA42" s="424"/>
      <c r="BB42" s="424"/>
      <c r="BC42" s="424"/>
      <c r="BD42" s="211"/>
      <c r="BE42" s="425" t="str">
        <f t="shared" si="1"/>
        <v/>
      </c>
      <c r="BF42" s="425"/>
      <c r="BG42" s="424"/>
      <c r="BH42" s="424"/>
      <c r="BI42" s="424"/>
      <c r="BJ42" s="424"/>
      <c r="BK42" s="424"/>
      <c r="BL42" s="424"/>
      <c r="BM42" s="424"/>
      <c r="BN42" s="424"/>
      <c r="BO42" s="424"/>
      <c r="BP42" s="424"/>
      <c r="BQ42" s="424"/>
      <c r="BR42" s="424"/>
      <c r="BS42" s="424"/>
      <c r="BT42" s="424"/>
      <c r="BU42" s="424"/>
      <c r="BV42" s="211"/>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1"/>
      <c r="CO42" s="425">
        <f t="shared" si="3"/>
        <v>28</v>
      </c>
      <c r="CP42" s="425"/>
      <c r="CQ42" s="424" t="str">
        <f>IF('各会計、関係団体の財政状況及び健全化判断比率'!BS15="","",'各会計、関係団体の財政状況及び健全化判断比率'!BS15)</f>
        <v>（公財）高岡地域地場産業センター</v>
      </c>
      <c r="CR42" s="424"/>
      <c r="CS42" s="424"/>
      <c r="CT42" s="424"/>
      <c r="CU42" s="424"/>
      <c r="CV42" s="424"/>
      <c r="CW42" s="424"/>
      <c r="CX42" s="424"/>
      <c r="CY42" s="424"/>
      <c r="CZ42" s="424"/>
      <c r="DA42" s="424"/>
      <c r="DB42" s="424"/>
      <c r="DC42" s="424"/>
      <c r="DD42" s="424"/>
      <c r="DE42" s="424"/>
      <c r="DF42" s="208"/>
      <c r="DG42" s="426" t="str">
        <f>IF('各会計、関係団体の財政状況及び健全化判断比率'!BR15="","",'各会計、関係団体の財政状況及び健全化判断比率'!BR15)</f>
        <v/>
      </c>
      <c r="DH42" s="426"/>
      <c r="DI42" s="215"/>
      <c r="DJ42" s="183"/>
      <c r="DK42" s="183"/>
      <c r="DL42" s="183"/>
      <c r="DM42" s="183"/>
      <c r="DN42" s="183"/>
      <c r="DO42" s="183"/>
    </row>
    <row r="43" spans="1:119" ht="32.25" customHeight="1" x14ac:dyDescent="0.15">
      <c r="A43" s="183"/>
      <c r="B43" s="210"/>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1"/>
      <c r="U43" s="425" t="str">
        <f t="shared" si="4"/>
        <v/>
      </c>
      <c r="V43" s="425"/>
      <c r="W43" s="424"/>
      <c r="X43" s="424"/>
      <c r="Y43" s="424"/>
      <c r="Z43" s="424"/>
      <c r="AA43" s="424"/>
      <c r="AB43" s="424"/>
      <c r="AC43" s="424"/>
      <c r="AD43" s="424"/>
      <c r="AE43" s="424"/>
      <c r="AF43" s="424"/>
      <c r="AG43" s="424"/>
      <c r="AH43" s="424"/>
      <c r="AI43" s="424"/>
      <c r="AJ43" s="424"/>
      <c r="AK43" s="424"/>
      <c r="AL43" s="211"/>
      <c r="AM43" s="425" t="str">
        <f t="shared" si="0"/>
        <v/>
      </c>
      <c r="AN43" s="425"/>
      <c r="AO43" s="424"/>
      <c r="AP43" s="424"/>
      <c r="AQ43" s="424"/>
      <c r="AR43" s="424"/>
      <c r="AS43" s="424"/>
      <c r="AT43" s="424"/>
      <c r="AU43" s="424"/>
      <c r="AV43" s="424"/>
      <c r="AW43" s="424"/>
      <c r="AX43" s="424"/>
      <c r="AY43" s="424"/>
      <c r="AZ43" s="424"/>
      <c r="BA43" s="424"/>
      <c r="BB43" s="424"/>
      <c r="BC43" s="424"/>
      <c r="BD43" s="211"/>
      <c r="BE43" s="425" t="str">
        <f t="shared" si="1"/>
        <v/>
      </c>
      <c r="BF43" s="425"/>
      <c r="BG43" s="424"/>
      <c r="BH43" s="424"/>
      <c r="BI43" s="424"/>
      <c r="BJ43" s="424"/>
      <c r="BK43" s="424"/>
      <c r="BL43" s="424"/>
      <c r="BM43" s="424"/>
      <c r="BN43" s="424"/>
      <c r="BO43" s="424"/>
      <c r="BP43" s="424"/>
      <c r="BQ43" s="424"/>
      <c r="BR43" s="424"/>
      <c r="BS43" s="424"/>
      <c r="BT43" s="424"/>
      <c r="BU43" s="424"/>
      <c r="BV43" s="211"/>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1"/>
      <c r="CO43" s="425">
        <f t="shared" si="3"/>
        <v>29</v>
      </c>
      <c r="CP43" s="425"/>
      <c r="CQ43" s="424" t="str">
        <f>IF('各会計、関係団体の財政状況及び健全化判断比率'!BS16="","",'各会計、関係団体の財政状況及び健全化判断比率'!BS16)</f>
        <v>（株）えんじゅビル</v>
      </c>
      <c r="CR43" s="424"/>
      <c r="CS43" s="424"/>
      <c r="CT43" s="424"/>
      <c r="CU43" s="424"/>
      <c r="CV43" s="424"/>
      <c r="CW43" s="424"/>
      <c r="CX43" s="424"/>
      <c r="CY43" s="424"/>
      <c r="CZ43" s="424"/>
      <c r="DA43" s="424"/>
      <c r="DB43" s="424"/>
      <c r="DC43" s="424"/>
      <c r="DD43" s="424"/>
      <c r="DE43" s="424"/>
      <c r="DF43" s="208"/>
      <c r="DG43" s="426" t="str">
        <f>IF('各会計、関係団体の財政状況及び健全化判断比率'!BR16="","",'各会計、関係団体の財政状況及び健全化判断比率'!BR16)</f>
        <v/>
      </c>
      <c r="DH43" s="426"/>
      <c r="DI43" s="215"/>
      <c r="DJ43" s="183"/>
      <c r="DK43" s="183"/>
      <c r="DL43" s="183"/>
      <c r="DM43" s="183"/>
      <c r="DN43" s="183"/>
      <c r="DO43" s="183"/>
    </row>
    <row r="44" spans="1:119" ht="13.5" customHeight="1" thickBot="1" x14ac:dyDescent="0.2">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15">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15">
      <c r="B46" s="183" t="s">
        <v>207</v>
      </c>
      <c r="C46" s="183"/>
      <c r="D46" s="183"/>
      <c r="E46" s="183" t="s">
        <v>208</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15">
      <c r="B47" s="183"/>
      <c r="C47" s="183"/>
      <c r="D47" s="183"/>
      <c r="E47" s="183" t="s">
        <v>209</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15">
      <c r="B48" s="183"/>
      <c r="C48" s="183"/>
      <c r="D48" s="183"/>
      <c r="E48" s="183" t="s">
        <v>210</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15">
      <c r="E49" s="219" t="s">
        <v>211</v>
      </c>
    </row>
    <row r="50" spans="5:5" x14ac:dyDescent="0.15">
      <c r="E50" s="185" t="s">
        <v>212</v>
      </c>
    </row>
    <row r="51" spans="5:5" x14ac:dyDescent="0.15">
      <c r="E51" s="185" t="s">
        <v>213</v>
      </c>
    </row>
    <row r="52" spans="5:5" x14ac:dyDescent="0.15">
      <c r="E52" s="185"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hDqJfqBCIZ30OvLXBIZ62fFLyikdOKnt1ejjY/hMuP17qUxG4D3NQ9qj5BXTya05oT6Sb/YbMezlEfC5uEB+g==" saltValue="hkHm6MLFf8bHLpKpkf5A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3" t="s">
        <v>569</v>
      </c>
      <c r="D34" s="1243"/>
      <c r="E34" s="1244"/>
      <c r="F34" s="32">
        <v>4.76</v>
      </c>
      <c r="G34" s="33">
        <v>4.6900000000000004</v>
      </c>
      <c r="H34" s="33">
        <v>4.41</v>
      </c>
      <c r="I34" s="33">
        <v>4.88</v>
      </c>
      <c r="J34" s="34">
        <v>4.99</v>
      </c>
      <c r="K34" s="22"/>
      <c r="L34" s="22"/>
      <c r="M34" s="22"/>
      <c r="N34" s="22"/>
      <c r="O34" s="22"/>
      <c r="P34" s="22"/>
    </row>
    <row r="35" spans="1:16" ht="39" customHeight="1" x14ac:dyDescent="0.15">
      <c r="A35" s="22"/>
      <c r="B35" s="35"/>
      <c r="C35" s="1237" t="s">
        <v>570</v>
      </c>
      <c r="D35" s="1238"/>
      <c r="E35" s="1239"/>
      <c r="F35" s="36">
        <v>1.32</v>
      </c>
      <c r="G35" s="37">
        <v>2.54</v>
      </c>
      <c r="H35" s="37">
        <v>1.06</v>
      </c>
      <c r="I35" s="37">
        <v>1.0900000000000001</v>
      </c>
      <c r="J35" s="38">
        <v>4.55</v>
      </c>
      <c r="K35" s="22"/>
      <c r="L35" s="22"/>
      <c r="M35" s="22"/>
      <c r="N35" s="22"/>
      <c r="O35" s="22"/>
      <c r="P35" s="22"/>
    </row>
    <row r="36" spans="1:16" ht="39" customHeight="1" x14ac:dyDescent="0.15">
      <c r="A36" s="22"/>
      <c r="B36" s="35"/>
      <c r="C36" s="1237" t="s">
        <v>571</v>
      </c>
      <c r="D36" s="1238"/>
      <c r="E36" s="1239"/>
      <c r="F36" s="36">
        <v>5.2</v>
      </c>
      <c r="G36" s="37">
        <v>4.9800000000000004</v>
      </c>
      <c r="H36" s="37">
        <v>5.19</v>
      </c>
      <c r="I36" s="37">
        <v>4.17</v>
      </c>
      <c r="J36" s="38">
        <v>3.66</v>
      </c>
      <c r="K36" s="22"/>
      <c r="L36" s="22"/>
      <c r="M36" s="22"/>
      <c r="N36" s="22"/>
      <c r="O36" s="22"/>
      <c r="P36" s="22"/>
    </row>
    <row r="37" spans="1:16" ht="39" customHeight="1" x14ac:dyDescent="0.15">
      <c r="A37" s="22"/>
      <c r="B37" s="35"/>
      <c r="C37" s="1237" t="s">
        <v>572</v>
      </c>
      <c r="D37" s="1238"/>
      <c r="E37" s="1239"/>
      <c r="F37" s="36">
        <v>0.71</v>
      </c>
      <c r="G37" s="37">
        <v>1.23</v>
      </c>
      <c r="H37" s="37">
        <v>1.91</v>
      </c>
      <c r="I37" s="37">
        <v>2.36</v>
      </c>
      <c r="J37" s="38">
        <v>2.58</v>
      </c>
      <c r="K37" s="22"/>
      <c r="L37" s="22"/>
      <c r="M37" s="22"/>
      <c r="N37" s="22"/>
      <c r="O37" s="22"/>
      <c r="P37" s="22"/>
    </row>
    <row r="38" spans="1:16" ht="39" customHeight="1" x14ac:dyDescent="0.15">
      <c r="A38" s="22"/>
      <c r="B38" s="35"/>
      <c r="C38" s="1237" t="s">
        <v>573</v>
      </c>
      <c r="D38" s="1238"/>
      <c r="E38" s="1239"/>
      <c r="F38" s="36">
        <v>1.0900000000000001</v>
      </c>
      <c r="G38" s="37">
        <v>1.0900000000000001</v>
      </c>
      <c r="H38" s="37">
        <v>1.07</v>
      </c>
      <c r="I38" s="37">
        <v>1.06</v>
      </c>
      <c r="J38" s="38">
        <v>1.07</v>
      </c>
      <c r="K38" s="22"/>
      <c r="L38" s="22"/>
      <c r="M38" s="22"/>
      <c r="N38" s="22"/>
      <c r="O38" s="22"/>
      <c r="P38" s="22"/>
    </row>
    <row r="39" spans="1:16" ht="39" customHeight="1" x14ac:dyDescent="0.15">
      <c r="A39" s="22"/>
      <c r="B39" s="35"/>
      <c r="C39" s="1237" t="s">
        <v>574</v>
      </c>
      <c r="D39" s="1238"/>
      <c r="E39" s="1239"/>
      <c r="F39" s="36">
        <v>1</v>
      </c>
      <c r="G39" s="37">
        <v>0.79</v>
      </c>
      <c r="H39" s="37">
        <v>1.28</v>
      </c>
      <c r="I39" s="37">
        <v>2.35</v>
      </c>
      <c r="J39" s="38">
        <v>0.46</v>
      </c>
      <c r="K39" s="22"/>
      <c r="L39" s="22"/>
      <c r="M39" s="22"/>
      <c r="N39" s="22"/>
      <c r="O39" s="22"/>
      <c r="P39" s="22"/>
    </row>
    <row r="40" spans="1:16" ht="39" customHeight="1" x14ac:dyDescent="0.15">
      <c r="A40" s="22"/>
      <c r="B40" s="35"/>
      <c r="C40" s="1237" t="s">
        <v>575</v>
      </c>
      <c r="D40" s="1238"/>
      <c r="E40" s="1239"/>
      <c r="F40" s="36">
        <v>0.38</v>
      </c>
      <c r="G40" s="37">
        <v>0.42</v>
      </c>
      <c r="H40" s="37">
        <v>0.41</v>
      </c>
      <c r="I40" s="37">
        <v>0.33</v>
      </c>
      <c r="J40" s="38">
        <v>0.08</v>
      </c>
      <c r="K40" s="22"/>
      <c r="L40" s="22"/>
      <c r="M40" s="22"/>
      <c r="N40" s="22"/>
      <c r="O40" s="22"/>
      <c r="P40" s="22"/>
    </row>
    <row r="41" spans="1:16" ht="39" customHeight="1" x14ac:dyDescent="0.15">
      <c r="A41" s="22"/>
      <c r="B41" s="35"/>
      <c r="C41" s="1237" t="s">
        <v>576</v>
      </c>
      <c r="D41" s="1238"/>
      <c r="E41" s="1239"/>
      <c r="F41" s="36">
        <v>0</v>
      </c>
      <c r="G41" s="37">
        <v>0</v>
      </c>
      <c r="H41" s="37">
        <v>0</v>
      </c>
      <c r="I41" s="37">
        <v>0.03</v>
      </c>
      <c r="J41" s="38">
        <v>0.02</v>
      </c>
      <c r="K41" s="22"/>
      <c r="L41" s="22"/>
      <c r="M41" s="22"/>
      <c r="N41" s="22"/>
      <c r="O41" s="22"/>
      <c r="P41" s="22"/>
    </row>
    <row r="42" spans="1:16" ht="39" customHeight="1" x14ac:dyDescent="0.15">
      <c r="A42" s="22"/>
      <c r="B42" s="39"/>
      <c r="C42" s="1237" t="s">
        <v>577</v>
      </c>
      <c r="D42" s="1238"/>
      <c r="E42" s="1239"/>
      <c r="F42" s="36" t="s">
        <v>520</v>
      </c>
      <c r="G42" s="37" t="s">
        <v>520</v>
      </c>
      <c r="H42" s="37" t="s">
        <v>520</v>
      </c>
      <c r="I42" s="37" t="s">
        <v>520</v>
      </c>
      <c r="J42" s="38" t="s">
        <v>520</v>
      </c>
      <c r="K42" s="22"/>
      <c r="L42" s="22"/>
      <c r="M42" s="22"/>
      <c r="N42" s="22"/>
      <c r="O42" s="22"/>
      <c r="P42" s="22"/>
    </row>
    <row r="43" spans="1:16" ht="39" customHeight="1" thickBot="1" x14ac:dyDescent="0.2">
      <c r="A43" s="22"/>
      <c r="B43" s="40"/>
      <c r="C43" s="1240" t="s">
        <v>578</v>
      </c>
      <c r="D43" s="1241"/>
      <c r="E43" s="1242"/>
      <c r="F43" s="41">
        <v>0.43</v>
      </c>
      <c r="G43" s="42">
        <v>0.46</v>
      </c>
      <c r="H43" s="42">
        <v>0.45</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zy68M0xCrqgYDd5hJTcY9I6udrsYCoeWUB7JYswRmkh74QZ4HCqNQjPc3b1udWZcTA7YLxrCURSL/vF9q8NuQ==" saltValue="QnpvBiuyVrc6hbgnNVEUi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63" t="s">
        <v>10</v>
      </c>
      <c r="C45" s="1264"/>
      <c r="D45" s="58"/>
      <c r="E45" s="1269" t="s">
        <v>11</v>
      </c>
      <c r="F45" s="1269"/>
      <c r="G45" s="1269"/>
      <c r="H45" s="1269"/>
      <c r="I45" s="1269"/>
      <c r="J45" s="1270"/>
      <c r="K45" s="59">
        <v>9460</v>
      </c>
      <c r="L45" s="60">
        <v>9528</v>
      </c>
      <c r="M45" s="60">
        <v>9820</v>
      </c>
      <c r="N45" s="60">
        <v>10163</v>
      </c>
      <c r="O45" s="61">
        <v>9064</v>
      </c>
      <c r="P45" s="48"/>
      <c r="Q45" s="48"/>
      <c r="R45" s="48"/>
      <c r="S45" s="48"/>
      <c r="T45" s="48"/>
      <c r="U45" s="48"/>
    </row>
    <row r="46" spans="1:21" ht="30.75" customHeight="1" x14ac:dyDescent="0.15">
      <c r="A46" s="48"/>
      <c r="B46" s="1265"/>
      <c r="C46" s="1266"/>
      <c r="D46" s="62"/>
      <c r="E46" s="1247" t="s">
        <v>12</v>
      </c>
      <c r="F46" s="1247"/>
      <c r="G46" s="1247"/>
      <c r="H46" s="1247"/>
      <c r="I46" s="1247"/>
      <c r="J46" s="1248"/>
      <c r="K46" s="63" t="s">
        <v>520</v>
      </c>
      <c r="L46" s="64" t="s">
        <v>520</v>
      </c>
      <c r="M46" s="64" t="s">
        <v>520</v>
      </c>
      <c r="N46" s="64" t="s">
        <v>520</v>
      </c>
      <c r="O46" s="65" t="s">
        <v>520</v>
      </c>
      <c r="P46" s="48"/>
      <c r="Q46" s="48"/>
      <c r="R46" s="48"/>
      <c r="S46" s="48"/>
      <c r="T46" s="48"/>
      <c r="U46" s="48"/>
    </row>
    <row r="47" spans="1:21" ht="30.75" customHeight="1" x14ac:dyDescent="0.15">
      <c r="A47" s="48"/>
      <c r="B47" s="1265"/>
      <c r="C47" s="1266"/>
      <c r="D47" s="62"/>
      <c r="E47" s="1247" t="s">
        <v>13</v>
      </c>
      <c r="F47" s="1247"/>
      <c r="G47" s="1247"/>
      <c r="H47" s="1247"/>
      <c r="I47" s="1247"/>
      <c r="J47" s="1248"/>
      <c r="K47" s="63" t="s">
        <v>520</v>
      </c>
      <c r="L47" s="64" t="s">
        <v>520</v>
      </c>
      <c r="M47" s="64" t="s">
        <v>520</v>
      </c>
      <c r="N47" s="64" t="s">
        <v>520</v>
      </c>
      <c r="O47" s="65" t="s">
        <v>520</v>
      </c>
      <c r="P47" s="48"/>
      <c r="Q47" s="48"/>
      <c r="R47" s="48"/>
      <c r="S47" s="48"/>
      <c r="T47" s="48"/>
      <c r="U47" s="48"/>
    </row>
    <row r="48" spans="1:21" ht="30.75" customHeight="1" x14ac:dyDescent="0.15">
      <c r="A48" s="48"/>
      <c r="B48" s="1265"/>
      <c r="C48" s="1266"/>
      <c r="D48" s="62"/>
      <c r="E48" s="1247" t="s">
        <v>14</v>
      </c>
      <c r="F48" s="1247"/>
      <c r="G48" s="1247"/>
      <c r="H48" s="1247"/>
      <c r="I48" s="1247"/>
      <c r="J48" s="1248"/>
      <c r="K48" s="63">
        <v>1901</v>
      </c>
      <c r="L48" s="64">
        <v>2220</v>
      </c>
      <c r="M48" s="64">
        <v>2143</v>
      </c>
      <c r="N48" s="64">
        <v>2143</v>
      </c>
      <c r="O48" s="65">
        <v>1804</v>
      </c>
      <c r="P48" s="48"/>
      <c r="Q48" s="48"/>
      <c r="R48" s="48"/>
      <c r="S48" s="48"/>
      <c r="T48" s="48"/>
      <c r="U48" s="48"/>
    </row>
    <row r="49" spans="1:21" ht="30.75" customHeight="1" x14ac:dyDescent="0.15">
      <c r="A49" s="48"/>
      <c r="B49" s="1265"/>
      <c r="C49" s="1266"/>
      <c r="D49" s="62"/>
      <c r="E49" s="1247" t="s">
        <v>15</v>
      </c>
      <c r="F49" s="1247"/>
      <c r="G49" s="1247"/>
      <c r="H49" s="1247"/>
      <c r="I49" s="1247"/>
      <c r="J49" s="1248"/>
      <c r="K49" s="63">
        <v>76</v>
      </c>
      <c r="L49" s="64">
        <v>110</v>
      </c>
      <c r="M49" s="64">
        <v>119</v>
      </c>
      <c r="N49" s="64">
        <v>155</v>
      </c>
      <c r="O49" s="65">
        <v>206</v>
      </c>
      <c r="P49" s="48"/>
      <c r="Q49" s="48"/>
      <c r="R49" s="48"/>
      <c r="S49" s="48"/>
      <c r="T49" s="48"/>
      <c r="U49" s="48"/>
    </row>
    <row r="50" spans="1:21" ht="30.75" customHeight="1" x14ac:dyDescent="0.15">
      <c r="A50" s="48"/>
      <c r="B50" s="1265"/>
      <c r="C50" s="1266"/>
      <c r="D50" s="62"/>
      <c r="E50" s="1247" t="s">
        <v>16</v>
      </c>
      <c r="F50" s="1247"/>
      <c r="G50" s="1247"/>
      <c r="H50" s="1247"/>
      <c r="I50" s="1247"/>
      <c r="J50" s="1248"/>
      <c r="K50" s="63">
        <v>384</v>
      </c>
      <c r="L50" s="64">
        <v>385</v>
      </c>
      <c r="M50" s="64">
        <v>181</v>
      </c>
      <c r="N50" s="64">
        <v>150</v>
      </c>
      <c r="O50" s="65">
        <v>145</v>
      </c>
      <c r="P50" s="48"/>
      <c r="Q50" s="48"/>
      <c r="R50" s="48"/>
      <c r="S50" s="48"/>
      <c r="T50" s="48"/>
      <c r="U50" s="48"/>
    </row>
    <row r="51" spans="1:21" ht="30.75" customHeight="1" x14ac:dyDescent="0.15">
      <c r="A51" s="48"/>
      <c r="B51" s="1267"/>
      <c r="C51" s="1268"/>
      <c r="D51" s="66"/>
      <c r="E51" s="1247" t="s">
        <v>17</v>
      </c>
      <c r="F51" s="1247"/>
      <c r="G51" s="1247"/>
      <c r="H51" s="1247"/>
      <c r="I51" s="1247"/>
      <c r="J51" s="1248"/>
      <c r="K51" s="63">
        <v>8</v>
      </c>
      <c r="L51" s="64">
        <v>2</v>
      </c>
      <c r="M51" s="64">
        <v>1</v>
      </c>
      <c r="N51" s="64">
        <v>1</v>
      </c>
      <c r="O51" s="65">
        <v>1</v>
      </c>
      <c r="P51" s="48"/>
      <c r="Q51" s="48"/>
      <c r="R51" s="48"/>
      <c r="S51" s="48"/>
      <c r="T51" s="48"/>
      <c r="U51" s="48"/>
    </row>
    <row r="52" spans="1:21" ht="30.75" customHeight="1" x14ac:dyDescent="0.15">
      <c r="A52" s="48"/>
      <c r="B52" s="1245" t="s">
        <v>18</v>
      </c>
      <c r="C52" s="1246"/>
      <c r="D52" s="66"/>
      <c r="E52" s="1247" t="s">
        <v>19</v>
      </c>
      <c r="F52" s="1247"/>
      <c r="G52" s="1247"/>
      <c r="H52" s="1247"/>
      <c r="I52" s="1247"/>
      <c r="J52" s="1248"/>
      <c r="K52" s="63">
        <v>7204</v>
      </c>
      <c r="L52" s="64">
        <v>7038</v>
      </c>
      <c r="M52" s="64">
        <v>7317</v>
      </c>
      <c r="N52" s="64">
        <v>7449</v>
      </c>
      <c r="O52" s="65">
        <v>7464</v>
      </c>
      <c r="P52" s="48"/>
      <c r="Q52" s="48"/>
      <c r="R52" s="48"/>
      <c r="S52" s="48"/>
      <c r="T52" s="48"/>
      <c r="U52" s="48"/>
    </row>
    <row r="53" spans="1:21" ht="30.75" customHeight="1" thickBot="1" x14ac:dyDescent="0.2">
      <c r="A53" s="48"/>
      <c r="B53" s="1249" t="s">
        <v>20</v>
      </c>
      <c r="C53" s="1250"/>
      <c r="D53" s="67"/>
      <c r="E53" s="1251" t="s">
        <v>21</v>
      </c>
      <c r="F53" s="1251"/>
      <c r="G53" s="1251"/>
      <c r="H53" s="1251"/>
      <c r="I53" s="1251"/>
      <c r="J53" s="1252"/>
      <c r="K53" s="68">
        <v>4625</v>
      </c>
      <c r="L53" s="69">
        <v>5207</v>
      </c>
      <c r="M53" s="69">
        <v>4947</v>
      </c>
      <c r="N53" s="69">
        <v>5163</v>
      </c>
      <c r="O53" s="70">
        <v>3756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53" t="s">
        <v>24</v>
      </c>
      <c r="C57" s="1254"/>
      <c r="D57" s="1257" t="s">
        <v>25</v>
      </c>
      <c r="E57" s="1258"/>
      <c r="F57" s="1258"/>
      <c r="G57" s="1258"/>
      <c r="H57" s="1258"/>
      <c r="I57" s="1258"/>
      <c r="J57" s="1259"/>
      <c r="K57" s="82" t="s">
        <v>584</v>
      </c>
      <c r="L57" s="83" t="s">
        <v>584</v>
      </c>
      <c r="M57" s="83" t="s">
        <v>584</v>
      </c>
      <c r="N57" s="83" t="s">
        <v>584</v>
      </c>
      <c r="O57" s="84" t="s">
        <v>584</v>
      </c>
    </row>
    <row r="58" spans="1:21" ht="31.5" customHeight="1" thickBot="1" x14ac:dyDescent="0.2">
      <c r="B58" s="1255"/>
      <c r="C58" s="1256"/>
      <c r="D58" s="1260" t="s">
        <v>26</v>
      </c>
      <c r="E58" s="1261"/>
      <c r="F58" s="1261"/>
      <c r="G58" s="1261"/>
      <c r="H58" s="1261"/>
      <c r="I58" s="1261"/>
      <c r="J58" s="1262"/>
      <c r="K58" s="85" t="s">
        <v>584</v>
      </c>
      <c r="L58" s="86" t="s">
        <v>584</v>
      </c>
      <c r="M58" s="86" t="s">
        <v>584</v>
      </c>
      <c r="N58" s="86" t="s">
        <v>584</v>
      </c>
      <c r="O58" s="87" t="s">
        <v>584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yNNDcKxLuXRD2jVhdN4gJG226+wncjhk28KW4gx11X0lN+O42n9Gy3yZEWIvJjRoglhtJ/AkConk5N0O91tDA==" saltValue="KuM2S+LStRuz1rT2PHOP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561</v>
      </c>
      <c r="J40" s="99" t="s">
        <v>562</v>
      </c>
      <c r="K40" s="99" t="s">
        <v>563</v>
      </c>
      <c r="L40" s="99" t="s">
        <v>564</v>
      </c>
      <c r="M40" s="100" t="s">
        <v>565</v>
      </c>
    </row>
    <row r="41" spans="2:13" ht="27.75" customHeight="1" x14ac:dyDescent="0.15">
      <c r="B41" s="1283" t="s">
        <v>29</v>
      </c>
      <c r="C41" s="1284"/>
      <c r="D41" s="101"/>
      <c r="E41" s="1285" t="s">
        <v>30</v>
      </c>
      <c r="F41" s="1285"/>
      <c r="G41" s="1285"/>
      <c r="H41" s="1286"/>
      <c r="I41" s="102">
        <v>111378</v>
      </c>
      <c r="J41" s="103">
        <v>111729</v>
      </c>
      <c r="K41" s="103">
        <v>112793</v>
      </c>
      <c r="L41" s="103">
        <v>112865</v>
      </c>
      <c r="M41" s="104">
        <v>111152</v>
      </c>
    </row>
    <row r="42" spans="2:13" ht="27.75" customHeight="1" x14ac:dyDescent="0.15">
      <c r="B42" s="1273"/>
      <c r="C42" s="1274"/>
      <c r="D42" s="105"/>
      <c r="E42" s="1277" t="s">
        <v>31</v>
      </c>
      <c r="F42" s="1277"/>
      <c r="G42" s="1277"/>
      <c r="H42" s="1278"/>
      <c r="I42" s="106">
        <v>1814</v>
      </c>
      <c r="J42" s="107">
        <v>2014</v>
      </c>
      <c r="K42" s="107">
        <v>1216</v>
      </c>
      <c r="L42" s="107">
        <v>1116</v>
      </c>
      <c r="M42" s="108">
        <v>1137</v>
      </c>
    </row>
    <row r="43" spans="2:13" ht="27.75" customHeight="1" x14ac:dyDescent="0.15">
      <c r="B43" s="1273"/>
      <c r="C43" s="1274"/>
      <c r="D43" s="105"/>
      <c r="E43" s="1277" t="s">
        <v>32</v>
      </c>
      <c r="F43" s="1277"/>
      <c r="G43" s="1277"/>
      <c r="H43" s="1278"/>
      <c r="I43" s="106">
        <v>29834</v>
      </c>
      <c r="J43" s="107">
        <v>30562</v>
      </c>
      <c r="K43" s="107">
        <v>29424</v>
      </c>
      <c r="L43" s="107">
        <v>25768</v>
      </c>
      <c r="M43" s="108">
        <v>23358</v>
      </c>
    </row>
    <row r="44" spans="2:13" ht="27.75" customHeight="1" x14ac:dyDescent="0.15">
      <c r="B44" s="1273"/>
      <c r="C44" s="1274"/>
      <c r="D44" s="105"/>
      <c r="E44" s="1277" t="s">
        <v>33</v>
      </c>
      <c r="F44" s="1277"/>
      <c r="G44" s="1277"/>
      <c r="H44" s="1278"/>
      <c r="I44" s="106">
        <v>2184</v>
      </c>
      <c r="J44" s="107">
        <v>2099</v>
      </c>
      <c r="K44" s="107">
        <v>1981</v>
      </c>
      <c r="L44" s="107">
        <v>1859</v>
      </c>
      <c r="M44" s="108">
        <v>1699</v>
      </c>
    </row>
    <row r="45" spans="2:13" ht="27.75" customHeight="1" x14ac:dyDescent="0.15">
      <c r="B45" s="1273"/>
      <c r="C45" s="1274"/>
      <c r="D45" s="105"/>
      <c r="E45" s="1277" t="s">
        <v>34</v>
      </c>
      <c r="F45" s="1277"/>
      <c r="G45" s="1277"/>
      <c r="H45" s="1278"/>
      <c r="I45" s="106">
        <v>13306</v>
      </c>
      <c r="J45" s="107">
        <v>12247</v>
      </c>
      <c r="K45" s="107">
        <v>11562</v>
      </c>
      <c r="L45" s="107">
        <v>10512</v>
      </c>
      <c r="M45" s="108">
        <v>9602</v>
      </c>
    </row>
    <row r="46" spans="2:13" ht="27.75" customHeight="1" x14ac:dyDescent="0.15">
      <c r="B46" s="1273"/>
      <c r="C46" s="1274"/>
      <c r="D46" s="109"/>
      <c r="E46" s="1277" t="s">
        <v>35</v>
      </c>
      <c r="F46" s="1277"/>
      <c r="G46" s="1277"/>
      <c r="H46" s="1278"/>
      <c r="I46" s="106" t="s">
        <v>520</v>
      </c>
      <c r="J46" s="107" t="s">
        <v>520</v>
      </c>
      <c r="K46" s="107">
        <v>56</v>
      </c>
      <c r="L46" s="107">
        <v>56</v>
      </c>
      <c r="M46" s="108">
        <v>56</v>
      </c>
    </row>
    <row r="47" spans="2:13" ht="27.75" customHeight="1" x14ac:dyDescent="0.15">
      <c r="B47" s="1273"/>
      <c r="C47" s="1274"/>
      <c r="D47" s="110"/>
      <c r="E47" s="1287" t="s">
        <v>36</v>
      </c>
      <c r="F47" s="1288"/>
      <c r="G47" s="1288"/>
      <c r="H47" s="1289"/>
      <c r="I47" s="106" t="s">
        <v>520</v>
      </c>
      <c r="J47" s="107" t="s">
        <v>520</v>
      </c>
      <c r="K47" s="107" t="s">
        <v>520</v>
      </c>
      <c r="L47" s="107" t="s">
        <v>584</v>
      </c>
      <c r="M47" s="108" t="s">
        <v>584</v>
      </c>
    </row>
    <row r="48" spans="2:13" ht="27.75" customHeight="1" x14ac:dyDescent="0.15">
      <c r="B48" s="1273"/>
      <c r="C48" s="1274"/>
      <c r="D48" s="105"/>
      <c r="E48" s="1277" t="s">
        <v>37</v>
      </c>
      <c r="F48" s="1277"/>
      <c r="G48" s="1277"/>
      <c r="H48" s="1278"/>
      <c r="I48" s="106" t="s">
        <v>520</v>
      </c>
      <c r="J48" s="107" t="s">
        <v>520</v>
      </c>
      <c r="K48" s="107" t="s">
        <v>520</v>
      </c>
      <c r="L48" s="107" t="s">
        <v>520</v>
      </c>
      <c r="M48" s="108" t="s">
        <v>520</v>
      </c>
    </row>
    <row r="49" spans="2:13" ht="27.75" customHeight="1" x14ac:dyDescent="0.15">
      <c r="B49" s="1275"/>
      <c r="C49" s="1276"/>
      <c r="D49" s="105"/>
      <c r="E49" s="1277" t="s">
        <v>38</v>
      </c>
      <c r="F49" s="1277"/>
      <c r="G49" s="1277"/>
      <c r="H49" s="1278"/>
      <c r="I49" s="106" t="s">
        <v>520</v>
      </c>
      <c r="J49" s="107" t="s">
        <v>520</v>
      </c>
      <c r="K49" s="107" t="s">
        <v>520</v>
      </c>
      <c r="L49" s="107" t="s">
        <v>520</v>
      </c>
      <c r="M49" s="108" t="s">
        <v>520</v>
      </c>
    </row>
    <row r="50" spans="2:13" ht="27.75" customHeight="1" x14ac:dyDescent="0.15">
      <c r="B50" s="1271" t="s">
        <v>39</v>
      </c>
      <c r="C50" s="1272"/>
      <c r="D50" s="111"/>
      <c r="E50" s="1277" t="s">
        <v>40</v>
      </c>
      <c r="F50" s="1277"/>
      <c r="G50" s="1277"/>
      <c r="H50" s="1278"/>
      <c r="I50" s="106">
        <v>5026</v>
      </c>
      <c r="J50" s="107">
        <v>5416</v>
      </c>
      <c r="K50" s="107">
        <v>4897</v>
      </c>
      <c r="L50" s="107">
        <v>3942</v>
      </c>
      <c r="M50" s="108">
        <v>3408</v>
      </c>
    </row>
    <row r="51" spans="2:13" ht="27.75" customHeight="1" x14ac:dyDescent="0.15">
      <c r="B51" s="1273"/>
      <c r="C51" s="1274"/>
      <c r="D51" s="105"/>
      <c r="E51" s="1277" t="s">
        <v>41</v>
      </c>
      <c r="F51" s="1277"/>
      <c r="G51" s="1277"/>
      <c r="H51" s="1278"/>
      <c r="I51" s="106">
        <v>2302</v>
      </c>
      <c r="J51" s="107">
        <v>2160</v>
      </c>
      <c r="K51" s="107">
        <v>2182</v>
      </c>
      <c r="L51" s="107">
        <v>2384</v>
      </c>
      <c r="M51" s="108">
        <v>2230</v>
      </c>
    </row>
    <row r="52" spans="2:13" ht="27.75" customHeight="1" x14ac:dyDescent="0.15">
      <c r="B52" s="1275"/>
      <c r="C52" s="1276"/>
      <c r="D52" s="105"/>
      <c r="E52" s="1277" t="s">
        <v>42</v>
      </c>
      <c r="F52" s="1277"/>
      <c r="G52" s="1277"/>
      <c r="H52" s="1278"/>
      <c r="I52" s="106">
        <v>96934</v>
      </c>
      <c r="J52" s="107">
        <v>96762</v>
      </c>
      <c r="K52" s="107">
        <v>94052</v>
      </c>
      <c r="L52" s="107">
        <v>89574</v>
      </c>
      <c r="M52" s="108">
        <v>87376</v>
      </c>
    </row>
    <row r="53" spans="2:13" ht="27.75" customHeight="1" thickBot="1" x14ac:dyDescent="0.2">
      <c r="B53" s="1279" t="s">
        <v>43</v>
      </c>
      <c r="C53" s="1280"/>
      <c r="D53" s="112"/>
      <c r="E53" s="1281" t="s">
        <v>44</v>
      </c>
      <c r="F53" s="1281"/>
      <c r="G53" s="1281"/>
      <c r="H53" s="1282"/>
      <c r="I53" s="113">
        <v>54254</v>
      </c>
      <c r="J53" s="114">
        <v>54314</v>
      </c>
      <c r="K53" s="114">
        <v>55900</v>
      </c>
      <c r="L53" s="114">
        <v>56277</v>
      </c>
      <c r="M53" s="115">
        <v>53991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YjVceOyORAGVmCeZzozTXEIhCYVFb0WpWH4llaoyDIhzj9RD7Qj4wf6glhPGKJ46B1axeBSo5nBFKmUKO8/JA==" saltValue="Y+1WO2zBNLIfz88ywwtg2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295" t="s">
        <v>47</v>
      </c>
      <c r="D55" s="1295"/>
      <c r="E55" s="1296"/>
      <c r="F55" s="127">
        <v>1614</v>
      </c>
      <c r="G55" s="127">
        <v>351</v>
      </c>
      <c r="H55" s="128">
        <v>571</v>
      </c>
    </row>
    <row r="56" spans="2:8" ht="52.5" customHeight="1" x14ac:dyDescent="0.15">
      <c r="B56" s="129"/>
      <c r="C56" s="1297" t="s">
        <v>48</v>
      </c>
      <c r="D56" s="1297"/>
      <c r="E56" s="1298"/>
      <c r="F56" s="130">
        <v>451</v>
      </c>
      <c r="G56" s="130">
        <v>451</v>
      </c>
      <c r="H56" s="131">
        <v>451</v>
      </c>
    </row>
    <row r="57" spans="2:8" ht="53.25" customHeight="1" x14ac:dyDescent="0.15">
      <c r="B57" s="129"/>
      <c r="C57" s="1299" t="s">
        <v>49</v>
      </c>
      <c r="D57" s="1299"/>
      <c r="E57" s="1300"/>
      <c r="F57" s="132">
        <v>2864</v>
      </c>
      <c r="G57" s="132">
        <v>2803</v>
      </c>
      <c r="H57" s="133">
        <v>1993</v>
      </c>
    </row>
    <row r="58" spans="2:8" ht="45.75" customHeight="1" x14ac:dyDescent="0.15">
      <c r="B58" s="134"/>
      <c r="C58" s="1290" t="s">
        <v>612</v>
      </c>
      <c r="D58" s="1291"/>
      <c r="E58" s="1292"/>
      <c r="F58" s="135">
        <v>1415</v>
      </c>
      <c r="G58" s="135">
        <v>1415</v>
      </c>
      <c r="H58" s="136">
        <v>1415</v>
      </c>
    </row>
    <row r="59" spans="2:8" ht="45.75" customHeight="1" x14ac:dyDescent="0.15">
      <c r="B59" s="134"/>
      <c r="C59" s="1290" t="s">
        <v>613</v>
      </c>
      <c r="D59" s="1291"/>
      <c r="E59" s="1292"/>
      <c r="F59" s="135">
        <v>100</v>
      </c>
      <c r="G59" s="135">
        <v>100</v>
      </c>
      <c r="H59" s="136">
        <v>98</v>
      </c>
    </row>
    <row r="60" spans="2:8" ht="45.75" customHeight="1" x14ac:dyDescent="0.15">
      <c r="B60" s="134"/>
      <c r="C60" s="1290" t="s">
        <v>614</v>
      </c>
      <c r="D60" s="1291"/>
      <c r="E60" s="1292"/>
      <c r="F60" s="135">
        <v>70</v>
      </c>
      <c r="G60" s="135">
        <v>70</v>
      </c>
      <c r="H60" s="136">
        <v>69</v>
      </c>
    </row>
    <row r="61" spans="2:8" ht="45.75" customHeight="1" x14ac:dyDescent="0.15">
      <c r="B61" s="134"/>
      <c r="C61" s="1290" t="s">
        <v>615</v>
      </c>
      <c r="D61" s="1291"/>
      <c r="E61" s="1292"/>
      <c r="F61" s="135">
        <v>68</v>
      </c>
      <c r="G61" s="135">
        <v>62</v>
      </c>
      <c r="H61" s="136">
        <v>62</v>
      </c>
    </row>
    <row r="62" spans="2:8" ht="45.75" customHeight="1" thickBot="1" x14ac:dyDescent="0.2">
      <c r="B62" s="137"/>
      <c r="C62" s="383" t="s">
        <v>616</v>
      </c>
      <c r="D62" s="384"/>
      <c r="E62" s="385"/>
      <c r="F62" s="135">
        <v>105</v>
      </c>
      <c r="G62" s="135">
        <v>71</v>
      </c>
      <c r="H62" s="136">
        <v>61</v>
      </c>
    </row>
    <row r="63" spans="2:8" ht="52.5" customHeight="1" thickBot="1" x14ac:dyDescent="0.2">
      <c r="B63" s="138"/>
      <c r="C63" s="1293" t="s">
        <v>50</v>
      </c>
      <c r="D63" s="1293"/>
      <c r="E63" s="1294"/>
      <c r="F63" s="139">
        <v>4929</v>
      </c>
      <c r="G63" s="139">
        <v>3605</v>
      </c>
      <c r="H63" s="140">
        <v>3016</v>
      </c>
    </row>
    <row r="64" spans="2:8" ht="15" customHeight="1" x14ac:dyDescent="0.15"/>
    <row r="65" ht="0" hidden="1" customHeight="1" x14ac:dyDescent="0.15"/>
    <row r="66" ht="0" hidden="1" customHeight="1" x14ac:dyDescent="0.15"/>
  </sheetData>
  <sheetProtection algorithmName="SHA-512" hashValue="A1ujofyIr7sIukZScmNZle/zIRISHZCBTH9Lxg1R0LtODEOVBBK3cpXq1Pt47bu9T39zCMHftdyP3+iVFgCi2g==" saltValue="5zEkQhW7pypCUYzDKUX7jg=="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88"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89"/>
      <c r="DG4" s="289"/>
      <c r="DH4" s="289"/>
      <c r="DI4" s="289"/>
      <c r="DJ4" s="289"/>
      <c r="DK4" s="289"/>
      <c r="DL4" s="289"/>
      <c r="DM4" s="289"/>
      <c r="DN4" s="289"/>
      <c r="DO4" s="289"/>
      <c r="DP4" s="289"/>
      <c r="DQ4" s="289"/>
      <c r="DR4" s="289"/>
      <c r="DS4" s="289"/>
      <c r="DT4" s="289"/>
      <c r="DU4" s="289"/>
      <c r="DV4" s="289"/>
      <c r="DW4" s="289"/>
    </row>
    <row r="5" spans="1:143" s="288"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89"/>
      <c r="DG5" s="289"/>
      <c r="DH5" s="289"/>
      <c r="DI5" s="289"/>
      <c r="DJ5" s="289"/>
      <c r="DK5" s="289"/>
      <c r="DL5" s="289"/>
      <c r="DM5" s="289"/>
      <c r="DN5" s="289"/>
      <c r="DO5" s="289"/>
      <c r="DP5" s="289"/>
      <c r="DQ5" s="289"/>
      <c r="DR5" s="289"/>
      <c r="DS5" s="289"/>
      <c r="DT5" s="289"/>
      <c r="DU5" s="289"/>
      <c r="DV5" s="289"/>
      <c r="DW5" s="289"/>
    </row>
    <row r="6" spans="1:143" s="288"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89"/>
      <c r="DG6" s="289"/>
      <c r="DH6" s="289"/>
      <c r="DI6" s="289"/>
      <c r="DJ6" s="289"/>
      <c r="DK6" s="289"/>
      <c r="DL6" s="289"/>
      <c r="DM6" s="289"/>
      <c r="DN6" s="289"/>
      <c r="DO6" s="289"/>
      <c r="DP6" s="289"/>
      <c r="DQ6" s="289"/>
      <c r="DR6" s="289"/>
      <c r="DS6" s="289"/>
      <c r="DT6" s="289"/>
      <c r="DU6" s="289"/>
      <c r="DV6" s="289"/>
      <c r="DW6" s="289"/>
    </row>
    <row r="7" spans="1:143" s="288"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89"/>
      <c r="DG7" s="289"/>
      <c r="DH7" s="289"/>
      <c r="DI7" s="289"/>
      <c r="DJ7" s="289"/>
      <c r="DK7" s="289"/>
      <c r="DL7" s="289"/>
      <c r="DM7" s="289"/>
      <c r="DN7" s="289"/>
      <c r="DO7" s="289"/>
      <c r="DP7" s="289"/>
      <c r="DQ7" s="289"/>
      <c r="DR7" s="289"/>
      <c r="DS7" s="289"/>
      <c r="DT7" s="289"/>
      <c r="DU7" s="289"/>
      <c r="DV7" s="289"/>
      <c r="DW7" s="289"/>
    </row>
    <row r="8" spans="1:143" s="288"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89"/>
      <c r="DG8" s="289"/>
      <c r="DH8" s="289"/>
      <c r="DI8" s="289"/>
      <c r="DJ8" s="289"/>
      <c r="DK8" s="289"/>
      <c r="DL8" s="289"/>
      <c r="DM8" s="289"/>
      <c r="DN8" s="289"/>
      <c r="DO8" s="289"/>
      <c r="DP8" s="289"/>
      <c r="DQ8" s="289"/>
      <c r="DR8" s="289"/>
      <c r="DS8" s="289"/>
      <c r="DT8" s="289"/>
      <c r="DU8" s="289"/>
      <c r="DV8" s="289"/>
      <c r="DW8" s="289"/>
    </row>
    <row r="9" spans="1:143" s="288"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89"/>
      <c r="DG9" s="289"/>
      <c r="DH9" s="289"/>
      <c r="DI9" s="289"/>
      <c r="DJ9" s="289"/>
      <c r="DK9" s="289"/>
      <c r="DL9" s="289"/>
      <c r="DM9" s="289"/>
      <c r="DN9" s="289"/>
      <c r="DO9" s="289"/>
      <c r="DP9" s="289"/>
      <c r="DQ9" s="289"/>
      <c r="DR9" s="289"/>
      <c r="DS9" s="289"/>
      <c r="DT9" s="289"/>
      <c r="DU9" s="289"/>
      <c r="DV9" s="289"/>
      <c r="DW9" s="289"/>
    </row>
    <row r="10" spans="1:143" s="288"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89"/>
      <c r="DG10" s="289"/>
      <c r="DH10" s="289"/>
      <c r="DI10" s="289"/>
      <c r="DJ10" s="289"/>
      <c r="DK10" s="289"/>
      <c r="DL10" s="289"/>
      <c r="DM10" s="289"/>
      <c r="DN10" s="289"/>
      <c r="DO10" s="289"/>
      <c r="DP10" s="289"/>
      <c r="DQ10" s="289"/>
      <c r="DR10" s="289"/>
      <c r="DS10" s="289"/>
      <c r="DT10" s="289"/>
      <c r="DU10" s="289"/>
      <c r="DV10" s="289"/>
      <c r="DW10" s="289"/>
      <c r="EM10" s="288" t="s">
        <v>617</v>
      </c>
    </row>
    <row r="11" spans="1:143" s="288"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89"/>
      <c r="DG11" s="289"/>
      <c r="DH11" s="289"/>
      <c r="DI11" s="289"/>
      <c r="DJ11" s="289"/>
      <c r="DK11" s="289"/>
      <c r="DL11" s="289"/>
      <c r="DM11" s="289"/>
      <c r="DN11" s="289"/>
      <c r="DO11" s="289"/>
      <c r="DP11" s="289"/>
      <c r="DQ11" s="289"/>
      <c r="DR11" s="289"/>
      <c r="DS11" s="289"/>
      <c r="DT11" s="289"/>
      <c r="DU11" s="289"/>
      <c r="DV11" s="289"/>
      <c r="DW11" s="289"/>
    </row>
    <row r="12" spans="1:143" s="288"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89"/>
      <c r="DG12" s="289"/>
      <c r="DH12" s="289"/>
      <c r="DI12" s="289"/>
      <c r="DJ12" s="289"/>
      <c r="DK12" s="289"/>
      <c r="DL12" s="289"/>
      <c r="DM12" s="289"/>
      <c r="DN12" s="289"/>
      <c r="DO12" s="289"/>
      <c r="DP12" s="289"/>
      <c r="DQ12" s="289"/>
      <c r="DR12" s="289"/>
      <c r="DS12" s="289"/>
      <c r="DT12" s="289"/>
      <c r="DU12" s="289"/>
      <c r="DV12" s="289"/>
      <c r="DW12" s="289"/>
      <c r="EM12" s="288" t="s">
        <v>617</v>
      </c>
    </row>
    <row r="13" spans="1:143" s="288"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89"/>
      <c r="DG13" s="289"/>
      <c r="DH13" s="289"/>
      <c r="DI13" s="289"/>
      <c r="DJ13" s="289"/>
      <c r="DK13" s="289"/>
      <c r="DL13" s="289"/>
      <c r="DM13" s="289"/>
      <c r="DN13" s="289"/>
      <c r="DO13" s="289"/>
      <c r="DP13" s="289"/>
      <c r="DQ13" s="289"/>
      <c r="DR13" s="289"/>
      <c r="DS13" s="289"/>
      <c r="DT13" s="289"/>
      <c r="DU13" s="289"/>
      <c r="DV13" s="289"/>
      <c r="DW13" s="289"/>
    </row>
    <row r="14" spans="1:143" s="288"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89"/>
      <c r="DG14" s="289"/>
      <c r="DH14" s="289"/>
      <c r="DI14" s="289"/>
      <c r="DJ14" s="289"/>
      <c r="DK14" s="289"/>
      <c r="DL14" s="289"/>
      <c r="DM14" s="289"/>
      <c r="DN14" s="289"/>
      <c r="DO14" s="289"/>
      <c r="DP14" s="289"/>
      <c r="DQ14" s="289"/>
      <c r="DR14" s="289"/>
      <c r="DS14" s="289"/>
      <c r="DT14" s="289"/>
      <c r="DU14" s="289"/>
      <c r="DV14" s="289"/>
      <c r="DW14" s="289"/>
    </row>
    <row r="15" spans="1:143" s="288"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89"/>
      <c r="DG15" s="289"/>
      <c r="DH15" s="289"/>
      <c r="DI15" s="289"/>
      <c r="DJ15" s="289"/>
      <c r="DK15" s="289"/>
      <c r="DL15" s="289"/>
      <c r="DM15" s="289"/>
      <c r="DN15" s="289"/>
      <c r="DO15" s="289"/>
      <c r="DP15" s="289"/>
      <c r="DQ15" s="289"/>
      <c r="DR15" s="289"/>
      <c r="DS15" s="289"/>
      <c r="DT15" s="289"/>
      <c r="DU15" s="289"/>
      <c r="DV15" s="289"/>
      <c r="DW15" s="289"/>
    </row>
    <row r="16" spans="1:143" s="288"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89"/>
      <c r="DG16" s="289"/>
      <c r="DH16" s="289"/>
      <c r="DI16" s="289"/>
      <c r="DJ16" s="289"/>
      <c r="DK16" s="289"/>
      <c r="DL16" s="289"/>
      <c r="DM16" s="289"/>
      <c r="DN16" s="289"/>
      <c r="DO16" s="289"/>
      <c r="DP16" s="289"/>
      <c r="DQ16" s="289"/>
      <c r="DR16" s="289"/>
      <c r="DS16" s="289"/>
      <c r="DT16" s="289"/>
      <c r="DU16" s="289"/>
      <c r="DV16" s="289"/>
      <c r="DW16" s="289"/>
    </row>
    <row r="17" spans="1:351" s="288"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89"/>
      <c r="DG17" s="289"/>
      <c r="DH17" s="289"/>
      <c r="DI17" s="289"/>
      <c r="DJ17" s="289"/>
      <c r="DK17" s="289"/>
      <c r="DL17" s="289"/>
      <c r="DM17" s="289"/>
      <c r="DN17" s="289"/>
      <c r="DO17" s="289"/>
      <c r="DP17" s="289"/>
      <c r="DQ17" s="289"/>
      <c r="DR17" s="289"/>
      <c r="DS17" s="289"/>
      <c r="DT17" s="289"/>
      <c r="DU17" s="289"/>
      <c r="DV17" s="289"/>
      <c r="DW17" s="289"/>
    </row>
    <row r="18" spans="1:351" s="288"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89"/>
      <c r="DG18" s="289"/>
      <c r="DH18" s="289"/>
      <c r="DI18" s="289"/>
      <c r="DJ18" s="289"/>
      <c r="DK18" s="289"/>
      <c r="DL18" s="289"/>
      <c r="DM18" s="289"/>
      <c r="DN18" s="289"/>
      <c r="DO18" s="289"/>
      <c r="DP18" s="289"/>
      <c r="DQ18" s="289"/>
      <c r="DR18" s="289"/>
      <c r="DS18" s="289"/>
      <c r="DT18" s="289"/>
      <c r="DU18" s="289"/>
      <c r="DV18" s="289"/>
      <c r="DW18" s="289"/>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4" t="s">
        <v>620</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5"/>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5"/>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5"/>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5"/>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621</v>
      </c>
    </row>
    <row r="50" spans="1:109" x14ac:dyDescent="0.15">
      <c r="B50" s="395"/>
      <c r="G50" s="1307"/>
      <c r="H50" s="1307"/>
      <c r="I50" s="1307"/>
      <c r="J50" s="1307"/>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06" t="s">
        <v>561</v>
      </c>
      <c r="BQ50" s="1306"/>
      <c r="BR50" s="1306"/>
      <c r="BS50" s="1306"/>
      <c r="BT50" s="1306"/>
      <c r="BU50" s="1306"/>
      <c r="BV50" s="1306"/>
      <c r="BW50" s="1306"/>
      <c r="BX50" s="1306" t="s">
        <v>562</v>
      </c>
      <c r="BY50" s="1306"/>
      <c r="BZ50" s="1306"/>
      <c r="CA50" s="1306"/>
      <c r="CB50" s="1306"/>
      <c r="CC50" s="1306"/>
      <c r="CD50" s="1306"/>
      <c r="CE50" s="1306"/>
      <c r="CF50" s="1306" t="s">
        <v>563</v>
      </c>
      <c r="CG50" s="1306"/>
      <c r="CH50" s="1306"/>
      <c r="CI50" s="1306"/>
      <c r="CJ50" s="1306"/>
      <c r="CK50" s="1306"/>
      <c r="CL50" s="1306"/>
      <c r="CM50" s="1306"/>
      <c r="CN50" s="1306" t="s">
        <v>564</v>
      </c>
      <c r="CO50" s="1306"/>
      <c r="CP50" s="1306"/>
      <c r="CQ50" s="1306"/>
      <c r="CR50" s="1306"/>
      <c r="CS50" s="1306"/>
      <c r="CT50" s="1306"/>
      <c r="CU50" s="1306"/>
      <c r="CV50" s="1306" t="s">
        <v>565</v>
      </c>
      <c r="CW50" s="1306"/>
      <c r="CX50" s="1306"/>
      <c r="CY50" s="1306"/>
      <c r="CZ50" s="1306"/>
      <c r="DA50" s="1306"/>
      <c r="DB50" s="1306"/>
      <c r="DC50" s="1306"/>
    </row>
    <row r="51" spans="1:109" ht="13.5" customHeight="1" x14ac:dyDescent="0.15">
      <c r="B51" s="395"/>
      <c r="G51" s="1309"/>
      <c r="H51" s="1309"/>
      <c r="I51" s="1323"/>
      <c r="J51" s="1323"/>
      <c r="K51" s="1308"/>
      <c r="L51" s="1308"/>
      <c r="M51" s="1308"/>
      <c r="N51" s="1308"/>
      <c r="AM51" s="404"/>
      <c r="AN51" s="1304" t="s">
        <v>622</v>
      </c>
      <c r="AO51" s="1304"/>
      <c r="AP51" s="1304"/>
      <c r="AQ51" s="1304"/>
      <c r="AR51" s="1304"/>
      <c r="AS51" s="1304"/>
      <c r="AT51" s="1304"/>
      <c r="AU51" s="1304"/>
      <c r="AV51" s="1304"/>
      <c r="AW51" s="1304"/>
      <c r="AX51" s="1304"/>
      <c r="AY51" s="1304"/>
      <c r="AZ51" s="1304"/>
      <c r="BA51" s="1304"/>
      <c r="BB51" s="1304" t="s">
        <v>623</v>
      </c>
      <c r="BC51" s="1304"/>
      <c r="BD51" s="1304"/>
      <c r="BE51" s="1304"/>
      <c r="BF51" s="1304"/>
      <c r="BG51" s="1304"/>
      <c r="BH51" s="1304"/>
      <c r="BI51" s="1304"/>
      <c r="BJ51" s="1304"/>
      <c r="BK51" s="1304"/>
      <c r="BL51" s="1304"/>
      <c r="BM51" s="1304"/>
      <c r="BN51" s="1304"/>
      <c r="BO51" s="1304"/>
      <c r="BP51" s="1313"/>
      <c r="BQ51" s="1301"/>
      <c r="BR51" s="1301"/>
      <c r="BS51" s="1301"/>
      <c r="BT51" s="1301"/>
      <c r="BU51" s="1301"/>
      <c r="BV51" s="1301"/>
      <c r="BW51" s="1301"/>
      <c r="BX51" s="1301">
        <v>171.3</v>
      </c>
      <c r="BY51" s="1301"/>
      <c r="BZ51" s="1301"/>
      <c r="CA51" s="1301"/>
      <c r="CB51" s="1301"/>
      <c r="CC51" s="1301"/>
      <c r="CD51" s="1301"/>
      <c r="CE51" s="1301"/>
      <c r="CF51" s="1301">
        <v>179.2</v>
      </c>
      <c r="CG51" s="1301"/>
      <c r="CH51" s="1301"/>
      <c r="CI51" s="1301"/>
      <c r="CJ51" s="1301"/>
      <c r="CK51" s="1301"/>
      <c r="CL51" s="1301"/>
      <c r="CM51" s="1301"/>
      <c r="CN51" s="1301">
        <v>180.3</v>
      </c>
      <c r="CO51" s="1301"/>
      <c r="CP51" s="1301"/>
      <c r="CQ51" s="1301"/>
      <c r="CR51" s="1301"/>
      <c r="CS51" s="1301"/>
      <c r="CT51" s="1301"/>
      <c r="CU51" s="1301"/>
      <c r="CV51" s="1301">
        <v>172.3</v>
      </c>
      <c r="CW51" s="1301"/>
      <c r="CX51" s="1301"/>
      <c r="CY51" s="1301"/>
      <c r="CZ51" s="1301"/>
      <c r="DA51" s="1301"/>
      <c r="DB51" s="1301"/>
      <c r="DC51" s="1301"/>
    </row>
    <row r="52" spans="1:109" x14ac:dyDescent="0.15">
      <c r="B52" s="395"/>
      <c r="G52" s="1309"/>
      <c r="H52" s="1309"/>
      <c r="I52" s="1323"/>
      <c r="J52" s="1323"/>
      <c r="K52" s="1308"/>
      <c r="L52" s="1308"/>
      <c r="M52" s="1308"/>
      <c r="N52" s="1308"/>
      <c r="AM52" s="404"/>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1"/>
      <c r="BQ52" s="1301"/>
      <c r="BR52" s="1301"/>
      <c r="BS52" s="1301"/>
      <c r="BT52" s="1301"/>
      <c r="BU52" s="1301"/>
      <c r="BV52" s="1301"/>
      <c r="BW52" s="1301"/>
      <c r="BX52" s="1301"/>
      <c r="BY52" s="1301"/>
      <c r="BZ52" s="1301"/>
      <c r="CA52" s="1301"/>
      <c r="CB52" s="1301"/>
      <c r="CC52" s="1301"/>
      <c r="CD52" s="1301"/>
      <c r="CE52" s="1301"/>
      <c r="CF52" s="1301"/>
      <c r="CG52" s="1301"/>
      <c r="CH52" s="1301"/>
      <c r="CI52" s="1301"/>
      <c r="CJ52" s="1301"/>
      <c r="CK52" s="1301"/>
      <c r="CL52" s="1301"/>
      <c r="CM52" s="1301"/>
      <c r="CN52" s="1301"/>
      <c r="CO52" s="1301"/>
      <c r="CP52" s="1301"/>
      <c r="CQ52" s="1301"/>
      <c r="CR52" s="1301"/>
      <c r="CS52" s="1301"/>
      <c r="CT52" s="1301"/>
      <c r="CU52" s="1301"/>
      <c r="CV52" s="1301"/>
      <c r="CW52" s="1301"/>
      <c r="CX52" s="1301"/>
      <c r="CY52" s="1301"/>
      <c r="CZ52" s="1301"/>
      <c r="DA52" s="1301"/>
      <c r="DB52" s="1301"/>
      <c r="DC52" s="1301"/>
    </row>
    <row r="53" spans="1:109" x14ac:dyDescent="0.15">
      <c r="A53" s="403"/>
      <c r="B53" s="395"/>
      <c r="G53" s="1309"/>
      <c r="H53" s="1309"/>
      <c r="I53" s="1307"/>
      <c r="J53" s="1307"/>
      <c r="K53" s="1308"/>
      <c r="L53" s="1308"/>
      <c r="M53" s="1308"/>
      <c r="N53" s="1308"/>
      <c r="AM53" s="404"/>
      <c r="AN53" s="1304"/>
      <c r="AO53" s="1304"/>
      <c r="AP53" s="1304"/>
      <c r="AQ53" s="1304"/>
      <c r="AR53" s="1304"/>
      <c r="AS53" s="1304"/>
      <c r="AT53" s="1304"/>
      <c r="AU53" s="1304"/>
      <c r="AV53" s="1304"/>
      <c r="AW53" s="1304"/>
      <c r="AX53" s="1304"/>
      <c r="AY53" s="1304"/>
      <c r="AZ53" s="1304"/>
      <c r="BA53" s="1304"/>
      <c r="BB53" s="1304" t="s">
        <v>624</v>
      </c>
      <c r="BC53" s="1304"/>
      <c r="BD53" s="1304"/>
      <c r="BE53" s="1304"/>
      <c r="BF53" s="1304"/>
      <c r="BG53" s="1304"/>
      <c r="BH53" s="1304"/>
      <c r="BI53" s="1304"/>
      <c r="BJ53" s="1304"/>
      <c r="BK53" s="1304"/>
      <c r="BL53" s="1304"/>
      <c r="BM53" s="1304"/>
      <c r="BN53" s="1304"/>
      <c r="BO53" s="1304"/>
      <c r="BP53" s="1313"/>
      <c r="BQ53" s="1301"/>
      <c r="BR53" s="1301"/>
      <c r="BS53" s="1301"/>
      <c r="BT53" s="1301"/>
      <c r="BU53" s="1301"/>
      <c r="BV53" s="1301"/>
      <c r="BW53" s="1301"/>
      <c r="BX53" s="1301">
        <v>46.1</v>
      </c>
      <c r="BY53" s="1301"/>
      <c r="BZ53" s="1301"/>
      <c r="CA53" s="1301"/>
      <c r="CB53" s="1301"/>
      <c r="CC53" s="1301"/>
      <c r="CD53" s="1301"/>
      <c r="CE53" s="1301"/>
      <c r="CF53" s="1301">
        <v>53.6</v>
      </c>
      <c r="CG53" s="1301"/>
      <c r="CH53" s="1301"/>
      <c r="CI53" s="1301"/>
      <c r="CJ53" s="1301"/>
      <c r="CK53" s="1301"/>
      <c r="CL53" s="1301"/>
      <c r="CM53" s="1301"/>
      <c r="CN53" s="1301">
        <v>53</v>
      </c>
      <c r="CO53" s="1301"/>
      <c r="CP53" s="1301"/>
      <c r="CQ53" s="1301"/>
      <c r="CR53" s="1301"/>
      <c r="CS53" s="1301"/>
      <c r="CT53" s="1301"/>
      <c r="CU53" s="1301"/>
      <c r="CV53" s="1301">
        <v>53.7</v>
      </c>
      <c r="CW53" s="1301"/>
      <c r="CX53" s="1301"/>
      <c r="CY53" s="1301"/>
      <c r="CZ53" s="1301"/>
      <c r="DA53" s="1301"/>
      <c r="DB53" s="1301"/>
      <c r="DC53" s="1301"/>
    </row>
    <row r="54" spans="1:109" x14ac:dyDescent="0.15">
      <c r="A54" s="403"/>
      <c r="B54" s="395"/>
      <c r="G54" s="1309"/>
      <c r="H54" s="1309"/>
      <c r="I54" s="1307"/>
      <c r="J54" s="1307"/>
      <c r="K54" s="1308"/>
      <c r="L54" s="1308"/>
      <c r="M54" s="1308"/>
      <c r="N54" s="1308"/>
      <c r="AM54" s="404"/>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1"/>
      <c r="BQ54" s="1301"/>
      <c r="BR54" s="1301"/>
      <c r="BS54" s="1301"/>
      <c r="BT54" s="1301"/>
      <c r="BU54" s="1301"/>
      <c r="BV54" s="1301"/>
      <c r="BW54" s="1301"/>
      <c r="BX54" s="1301"/>
      <c r="BY54" s="1301"/>
      <c r="BZ54" s="1301"/>
      <c r="CA54" s="1301"/>
      <c r="CB54" s="1301"/>
      <c r="CC54" s="1301"/>
      <c r="CD54" s="1301"/>
      <c r="CE54" s="1301"/>
      <c r="CF54" s="1301"/>
      <c r="CG54" s="1301"/>
      <c r="CH54" s="1301"/>
      <c r="CI54" s="1301"/>
      <c r="CJ54" s="1301"/>
      <c r="CK54" s="1301"/>
      <c r="CL54" s="1301"/>
      <c r="CM54" s="1301"/>
      <c r="CN54" s="1301"/>
      <c r="CO54" s="1301"/>
      <c r="CP54" s="1301"/>
      <c r="CQ54" s="1301"/>
      <c r="CR54" s="1301"/>
      <c r="CS54" s="1301"/>
      <c r="CT54" s="1301"/>
      <c r="CU54" s="1301"/>
      <c r="CV54" s="1301"/>
      <c r="CW54" s="1301"/>
      <c r="CX54" s="1301"/>
      <c r="CY54" s="1301"/>
      <c r="CZ54" s="1301"/>
      <c r="DA54" s="1301"/>
      <c r="DB54" s="1301"/>
      <c r="DC54" s="1301"/>
    </row>
    <row r="55" spans="1:109" x14ac:dyDescent="0.15">
      <c r="A55" s="403"/>
      <c r="B55" s="395"/>
      <c r="G55" s="1307"/>
      <c r="H55" s="1307"/>
      <c r="I55" s="1307"/>
      <c r="J55" s="1307"/>
      <c r="K55" s="1308"/>
      <c r="L55" s="1308"/>
      <c r="M55" s="1308"/>
      <c r="N55" s="1308"/>
      <c r="AN55" s="1306" t="s">
        <v>625</v>
      </c>
      <c r="AO55" s="1306"/>
      <c r="AP55" s="1306"/>
      <c r="AQ55" s="1306"/>
      <c r="AR55" s="1306"/>
      <c r="AS55" s="1306"/>
      <c r="AT55" s="1306"/>
      <c r="AU55" s="1306"/>
      <c r="AV55" s="1306"/>
      <c r="AW55" s="1306"/>
      <c r="AX55" s="1306"/>
      <c r="AY55" s="1306"/>
      <c r="AZ55" s="1306"/>
      <c r="BA55" s="1306"/>
      <c r="BB55" s="1304" t="s">
        <v>623</v>
      </c>
      <c r="BC55" s="1304"/>
      <c r="BD55" s="1304"/>
      <c r="BE55" s="1304"/>
      <c r="BF55" s="1304"/>
      <c r="BG55" s="1304"/>
      <c r="BH55" s="1304"/>
      <c r="BI55" s="1304"/>
      <c r="BJ55" s="1304"/>
      <c r="BK55" s="1304"/>
      <c r="BL55" s="1304"/>
      <c r="BM55" s="1304"/>
      <c r="BN55" s="1304"/>
      <c r="BO55" s="1304"/>
      <c r="BP55" s="1313"/>
      <c r="BQ55" s="1301"/>
      <c r="BR55" s="1301"/>
      <c r="BS55" s="1301"/>
      <c r="BT55" s="1301"/>
      <c r="BU55" s="1301"/>
      <c r="BV55" s="1301"/>
      <c r="BW55" s="1301"/>
      <c r="BX55" s="1301">
        <v>13.7</v>
      </c>
      <c r="BY55" s="1301"/>
      <c r="BZ55" s="1301"/>
      <c r="CA55" s="1301"/>
      <c r="CB55" s="1301"/>
      <c r="CC55" s="1301"/>
      <c r="CD55" s="1301"/>
      <c r="CE55" s="1301"/>
      <c r="CF55" s="1301">
        <v>24.1</v>
      </c>
      <c r="CG55" s="1301"/>
      <c r="CH55" s="1301"/>
      <c r="CI55" s="1301"/>
      <c r="CJ55" s="1301"/>
      <c r="CK55" s="1301"/>
      <c r="CL55" s="1301"/>
      <c r="CM55" s="1301"/>
      <c r="CN55" s="1301">
        <v>20.100000000000001</v>
      </c>
      <c r="CO55" s="1301"/>
      <c r="CP55" s="1301"/>
      <c r="CQ55" s="1301"/>
      <c r="CR55" s="1301"/>
      <c r="CS55" s="1301"/>
      <c r="CT55" s="1301"/>
      <c r="CU55" s="1301"/>
      <c r="CV55" s="1301">
        <v>16</v>
      </c>
      <c r="CW55" s="1301"/>
      <c r="CX55" s="1301"/>
      <c r="CY55" s="1301"/>
      <c r="CZ55" s="1301"/>
      <c r="DA55" s="1301"/>
      <c r="DB55" s="1301"/>
      <c r="DC55" s="1301"/>
    </row>
    <row r="56" spans="1:109" x14ac:dyDescent="0.15">
      <c r="A56" s="403"/>
      <c r="B56" s="395"/>
      <c r="G56" s="1307"/>
      <c r="H56" s="1307"/>
      <c r="I56" s="1307"/>
      <c r="J56" s="1307"/>
      <c r="K56" s="1308"/>
      <c r="L56" s="1308"/>
      <c r="M56" s="1308"/>
      <c r="N56" s="1308"/>
      <c r="AN56" s="1306"/>
      <c r="AO56" s="1306"/>
      <c r="AP56" s="1306"/>
      <c r="AQ56" s="1306"/>
      <c r="AR56" s="1306"/>
      <c r="AS56" s="1306"/>
      <c r="AT56" s="1306"/>
      <c r="AU56" s="1306"/>
      <c r="AV56" s="1306"/>
      <c r="AW56" s="1306"/>
      <c r="AX56" s="1306"/>
      <c r="AY56" s="1306"/>
      <c r="AZ56" s="1306"/>
      <c r="BA56" s="1306"/>
      <c r="BB56" s="1304"/>
      <c r="BC56" s="1304"/>
      <c r="BD56" s="1304"/>
      <c r="BE56" s="1304"/>
      <c r="BF56" s="1304"/>
      <c r="BG56" s="1304"/>
      <c r="BH56" s="1304"/>
      <c r="BI56" s="1304"/>
      <c r="BJ56" s="1304"/>
      <c r="BK56" s="1304"/>
      <c r="BL56" s="1304"/>
      <c r="BM56" s="1304"/>
      <c r="BN56" s="1304"/>
      <c r="BO56" s="1304"/>
      <c r="BP56" s="1301"/>
      <c r="BQ56" s="1301"/>
      <c r="BR56" s="1301"/>
      <c r="BS56" s="1301"/>
      <c r="BT56" s="1301"/>
      <c r="BU56" s="1301"/>
      <c r="BV56" s="1301"/>
      <c r="BW56" s="1301"/>
      <c r="BX56" s="1301"/>
      <c r="BY56" s="1301"/>
      <c r="BZ56" s="1301"/>
      <c r="CA56" s="1301"/>
      <c r="CB56" s="1301"/>
      <c r="CC56" s="1301"/>
      <c r="CD56" s="1301"/>
      <c r="CE56" s="1301"/>
      <c r="CF56" s="1301"/>
      <c r="CG56" s="1301"/>
      <c r="CH56" s="1301"/>
      <c r="CI56" s="1301"/>
      <c r="CJ56" s="1301"/>
      <c r="CK56" s="1301"/>
      <c r="CL56" s="1301"/>
      <c r="CM56" s="1301"/>
      <c r="CN56" s="1301"/>
      <c r="CO56" s="1301"/>
      <c r="CP56" s="1301"/>
      <c r="CQ56" s="1301"/>
      <c r="CR56" s="1301"/>
      <c r="CS56" s="1301"/>
      <c r="CT56" s="1301"/>
      <c r="CU56" s="1301"/>
      <c r="CV56" s="1301"/>
      <c r="CW56" s="1301"/>
      <c r="CX56" s="1301"/>
      <c r="CY56" s="1301"/>
      <c r="CZ56" s="1301"/>
      <c r="DA56" s="1301"/>
      <c r="DB56" s="1301"/>
      <c r="DC56" s="1301"/>
    </row>
    <row r="57" spans="1:109" s="403" customFormat="1" x14ac:dyDescent="0.15">
      <c r="B57" s="407"/>
      <c r="G57" s="1307"/>
      <c r="H57" s="1307"/>
      <c r="I57" s="1302"/>
      <c r="J57" s="1302"/>
      <c r="K57" s="1308"/>
      <c r="L57" s="1308"/>
      <c r="M57" s="1308"/>
      <c r="N57" s="1308"/>
      <c r="AM57" s="388"/>
      <c r="AN57" s="1306"/>
      <c r="AO57" s="1306"/>
      <c r="AP57" s="1306"/>
      <c r="AQ57" s="1306"/>
      <c r="AR57" s="1306"/>
      <c r="AS57" s="1306"/>
      <c r="AT57" s="1306"/>
      <c r="AU57" s="1306"/>
      <c r="AV57" s="1306"/>
      <c r="AW57" s="1306"/>
      <c r="AX57" s="1306"/>
      <c r="AY57" s="1306"/>
      <c r="AZ57" s="1306"/>
      <c r="BA57" s="1306"/>
      <c r="BB57" s="1304" t="s">
        <v>624</v>
      </c>
      <c r="BC57" s="1304"/>
      <c r="BD57" s="1304"/>
      <c r="BE57" s="1304"/>
      <c r="BF57" s="1304"/>
      <c r="BG57" s="1304"/>
      <c r="BH57" s="1304"/>
      <c r="BI57" s="1304"/>
      <c r="BJ57" s="1304"/>
      <c r="BK57" s="1304"/>
      <c r="BL57" s="1304"/>
      <c r="BM57" s="1304"/>
      <c r="BN57" s="1304"/>
      <c r="BO57" s="1304"/>
      <c r="BP57" s="1313"/>
      <c r="BQ57" s="1301"/>
      <c r="BR57" s="1301"/>
      <c r="BS57" s="1301"/>
      <c r="BT57" s="1301"/>
      <c r="BU57" s="1301"/>
      <c r="BV57" s="1301"/>
      <c r="BW57" s="1301"/>
      <c r="BX57" s="1301">
        <v>49.3</v>
      </c>
      <c r="BY57" s="1301"/>
      <c r="BZ57" s="1301"/>
      <c r="CA57" s="1301"/>
      <c r="CB57" s="1301"/>
      <c r="CC57" s="1301"/>
      <c r="CD57" s="1301"/>
      <c r="CE57" s="1301"/>
      <c r="CF57" s="1301">
        <v>57.1</v>
      </c>
      <c r="CG57" s="1301"/>
      <c r="CH57" s="1301"/>
      <c r="CI57" s="1301"/>
      <c r="CJ57" s="1301"/>
      <c r="CK57" s="1301"/>
      <c r="CL57" s="1301"/>
      <c r="CM57" s="1301"/>
      <c r="CN57" s="1301">
        <v>57.7</v>
      </c>
      <c r="CO57" s="1301"/>
      <c r="CP57" s="1301"/>
      <c r="CQ57" s="1301"/>
      <c r="CR57" s="1301"/>
      <c r="CS57" s="1301"/>
      <c r="CT57" s="1301"/>
      <c r="CU57" s="1301"/>
      <c r="CV57" s="1301">
        <v>57.1</v>
      </c>
      <c r="CW57" s="1301"/>
      <c r="CX57" s="1301"/>
      <c r="CY57" s="1301"/>
      <c r="CZ57" s="1301"/>
      <c r="DA57" s="1301"/>
      <c r="DB57" s="1301"/>
      <c r="DC57" s="1301"/>
      <c r="DD57" s="408"/>
      <c r="DE57" s="407"/>
    </row>
    <row r="58" spans="1:109" s="403" customFormat="1" x14ac:dyDescent="0.15">
      <c r="A58" s="388"/>
      <c r="B58" s="407"/>
      <c r="G58" s="1307"/>
      <c r="H58" s="1307"/>
      <c r="I58" s="1302"/>
      <c r="J58" s="1302"/>
      <c r="K58" s="1308"/>
      <c r="L58" s="1308"/>
      <c r="M58" s="1308"/>
      <c r="N58" s="1308"/>
      <c r="AM58" s="388"/>
      <c r="AN58" s="1306"/>
      <c r="AO58" s="1306"/>
      <c r="AP58" s="1306"/>
      <c r="AQ58" s="1306"/>
      <c r="AR58" s="1306"/>
      <c r="AS58" s="1306"/>
      <c r="AT58" s="1306"/>
      <c r="AU58" s="1306"/>
      <c r="AV58" s="1306"/>
      <c r="AW58" s="1306"/>
      <c r="AX58" s="1306"/>
      <c r="AY58" s="1306"/>
      <c r="AZ58" s="1306"/>
      <c r="BA58" s="1306"/>
      <c r="BB58" s="1304"/>
      <c r="BC58" s="1304"/>
      <c r="BD58" s="1304"/>
      <c r="BE58" s="1304"/>
      <c r="BF58" s="1304"/>
      <c r="BG58" s="1304"/>
      <c r="BH58" s="1304"/>
      <c r="BI58" s="1304"/>
      <c r="BJ58" s="1304"/>
      <c r="BK58" s="1304"/>
      <c r="BL58" s="1304"/>
      <c r="BM58" s="1304"/>
      <c r="BN58" s="1304"/>
      <c r="BO58" s="1304"/>
      <c r="BP58" s="1301"/>
      <c r="BQ58" s="1301"/>
      <c r="BR58" s="1301"/>
      <c r="BS58" s="1301"/>
      <c r="BT58" s="1301"/>
      <c r="BU58" s="1301"/>
      <c r="BV58" s="1301"/>
      <c r="BW58" s="1301"/>
      <c r="BX58" s="1301"/>
      <c r="BY58" s="1301"/>
      <c r="BZ58" s="1301"/>
      <c r="CA58" s="1301"/>
      <c r="CB58" s="1301"/>
      <c r="CC58" s="1301"/>
      <c r="CD58" s="1301"/>
      <c r="CE58" s="1301"/>
      <c r="CF58" s="1301"/>
      <c r="CG58" s="1301"/>
      <c r="CH58" s="1301"/>
      <c r="CI58" s="1301"/>
      <c r="CJ58" s="1301"/>
      <c r="CK58" s="1301"/>
      <c r="CL58" s="1301"/>
      <c r="CM58" s="1301"/>
      <c r="CN58" s="1301"/>
      <c r="CO58" s="1301"/>
      <c r="CP58" s="1301"/>
      <c r="CQ58" s="1301"/>
      <c r="CR58" s="1301"/>
      <c r="CS58" s="1301"/>
      <c r="CT58" s="1301"/>
      <c r="CU58" s="1301"/>
      <c r="CV58" s="1301"/>
      <c r="CW58" s="1301"/>
      <c r="CX58" s="1301"/>
      <c r="CY58" s="1301"/>
      <c r="CZ58" s="1301"/>
      <c r="DA58" s="1301"/>
      <c r="DB58" s="1301"/>
      <c r="DC58" s="130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626</v>
      </c>
    </row>
    <row r="64" spans="1:109" x14ac:dyDescent="0.15">
      <c r="B64" s="395"/>
      <c r="G64" s="402"/>
      <c r="I64" s="415"/>
      <c r="J64" s="415"/>
      <c r="K64" s="415"/>
      <c r="L64" s="415"/>
      <c r="M64" s="415"/>
      <c r="N64" s="416"/>
      <c r="AM64" s="402"/>
      <c r="AN64" s="402" t="s">
        <v>619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4" t="s">
        <v>627</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5"/>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5"/>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5"/>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5"/>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621</v>
      </c>
    </row>
    <row r="72" spans="2:107" x14ac:dyDescent="0.15">
      <c r="B72" s="395"/>
      <c r="G72" s="1307"/>
      <c r="H72" s="1307"/>
      <c r="I72" s="1307"/>
      <c r="J72" s="1307"/>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06" t="s">
        <v>561</v>
      </c>
      <c r="BQ72" s="1306"/>
      <c r="BR72" s="1306"/>
      <c r="BS72" s="1306"/>
      <c r="BT72" s="1306"/>
      <c r="BU72" s="1306"/>
      <c r="BV72" s="1306"/>
      <c r="BW72" s="1306"/>
      <c r="BX72" s="1306" t="s">
        <v>562</v>
      </c>
      <c r="BY72" s="1306"/>
      <c r="BZ72" s="1306"/>
      <c r="CA72" s="1306"/>
      <c r="CB72" s="1306"/>
      <c r="CC72" s="1306"/>
      <c r="CD72" s="1306"/>
      <c r="CE72" s="1306"/>
      <c r="CF72" s="1306" t="s">
        <v>563</v>
      </c>
      <c r="CG72" s="1306"/>
      <c r="CH72" s="1306"/>
      <c r="CI72" s="1306"/>
      <c r="CJ72" s="1306"/>
      <c r="CK72" s="1306"/>
      <c r="CL72" s="1306"/>
      <c r="CM72" s="1306"/>
      <c r="CN72" s="1306" t="s">
        <v>564</v>
      </c>
      <c r="CO72" s="1306"/>
      <c r="CP72" s="1306"/>
      <c r="CQ72" s="1306"/>
      <c r="CR72" s="1306"/>
      <c r="CS72" s="1306"/>
      <c r="CT72" s="1306"/>
      <c r="CU72" s="1306"/>
      <c r="CV72" s="1306" t="s">
        <v>565</v>
      </c>
      <c r="CW72" s="1306"/>
      <c r="CX72" s="1306"/>
      <c r="CY72" s="1306"/>
      <c r="CZ72" s="1306"/>
      <c r="DA72" s="1306"/>
      <c r="DB72" s="1306"/>
      <c r="DC72" s="1306"/>
    </row>
    <row r="73" spans="2:107" x14ac:dyDescent="0.15">
      <c r="B73" s="395"/>
      <c r="G73" s="1309"/>
      <c r="H73" s="1309"/>
      <c r="I73" s="1309"/>
      <c r="J73" s="1309"/>
      <c r="K73" s="1305"/>
      <c r="L73" s="1305"/>
      <c r="M73" s="1305"/>
      <c r="N73" s="1305"/>
      <c r="AM73" s="404"/>
      <c r="AN73" s="1304" t="s">
        <v>622</v>
      </c>
      <c r="AO73" s="1304"/>
      <c r="AP73" s="1304"/>
      <c r="AQ73" s="1304"/>
      <c r="AR73" s="1304"/>
      <c r="AS73" s="1304"/>
      <c r="AT73" s="1304"/>
      <c r="AU73" s="1304"/>
      <c r="AV73" s="1304"/>
      <c r="AW73" s="1304"/>
      <c r="AX73" s="1304"/>
      <c r="AY73" s="1304"/>
      <c r="AZ73" s="1304"/>
      <c r="BA73" s="1304"/>
      <c r="BB73" s="1304" t="s">
        <v>623</v>
      </c>
      <c r="BC73" s="1304"/>
      <c r="BD73" s="1304"/>
      <c r="BE73" s="1304"/>
      <c r="BF73" s="1304"/>
      <c r="BG73" s="1304"/>
      <c r="BH73" s="1304"/>
      <c r="BI73" s="1304"/>
      <c r="BJ73" s="1304"/>
      <c r="BK73" s="1304"/>
      <c r="BL73" s="1304"/>
      <c r="BM73" s="1304"/>
      <c r="BN73" s="1304"/>
      <c r="BO73" s="1304"/>
      <c r="BP73" s="1301">
        <v>175.1</v>
      </c>
      <c r="BQ73" s="1301"/>
      <c r="BR73" s="1301"/>
      <c r="BS73" s="1301"/>
      <c r="BT73" s="1301"/>
      <c r="BU73" s="1301"/>
      <c r="BV73" s="1301"/>
      <c r="BW73" s="1301"/>
      <c r="BX73" s="1301">
        <v>171.3</v>
      </c>
      <c r="BY73" s="1301"/>
      <c r="BZ73" s="1301"/>
      <c r="CA73" s="1301"/>
      <c r="CB73" s="1301"/>
      <c r="CC73" s="1301"/>
      <c r="CD73" s="1301"/>
      <c r="CE73" s="1301"/>
      <c r="CF73" s="1301">
        <v>179.2</v>
      </c>
      <c r="CG73" s="1301"/>
      <c r="CH73" s="1301"/>
      <c r="CI73" s="1301"/>
      <c r="CJ73" s="1301"/>
      <c r="CK73" s="1301"/>
      <c r="CL73" s="1301"/>
      <c r="CM73" s="1301"/>
      <c r="CN73" s="1301">
        <v>180.3</v>
      </c>
      <c r="CO73" s="1301"/>
      <c r="CP73" s="1301"/>
      <c r="CQ73" s="1301"/>
      <c r="CR73" s="1301"/>
      <c r="CS73" s="1301"/>
      <c r="CT73" s="1301"/>
      <c r="CU73" s="1301"/>
      <c r="CV73" s="1301">
        <v>172.3</v>
      </c>
      <c r="CW73" s="1301"/>
      <c r="CX73" s="1301"/>
      <c r="CY73" s="1301"/>
      <c r="CZ73" s="1301"/>
      <c r="DA73" s="1301"/>
      <c r="DB73" s="1301"/>
      <c r="DC73" s="1301"/>
    </row>
    <row r="74" spans="2:107" x14ac:dyDescent="0.15">
      <c r="B74" s="395"/>
      <c r="G74" s="1309"/>
      <c r="H74" s="1309"/>
      <c r="I74" s="1309"/>
      <c r="J74" s="1309"/>
      <c r="K74" s="1305"/>
      <c r="L74" s="1305"/>
      <c r="M74" s="1305"/>
      <c r="N74" s="1305"/>
      <c r="AM74" s="404"/>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1"/>
      <c r="BQ74" s="1301"/>
      <c r="BR74" s="1301"/>
      <c r="BS74" s="1301"/>
      <c r="BT74" s="1301"/>
      <c r="BU74" s="1301"/>
      <c r="BV74" s="1301"/>
      <c r="BW74" s="1301"/>
      <c r="BX74" s="1301"/>
      <c r="BY74" s="1301"/>
      <c r="BZ74" s="1301"/>
      <c r="CA74" s="1301"/>
      <c r="CB74" s="1301"/>
      <c r="CC74" s="1301"/>
      <c r="CD74" s="1301"/>
      <c r="CE74" s="1301"/>
      <c r="CF74" s="1301"/>
      <c r="CG74" s="1301"/>
      <c r="CH74" s="1301"/>
      <c r="CI74" s="1301"/>
      <c r="CJ74" s="1301"/>
      <c r="CK74" s="1301"/>
      <c r="CL74" s="1301"/>
      <c r="CM74" s="1301"/>
      <c r="CN74" s="1301"/>
      <c r="CO74" s="1301"/>
      <c r="CP74" s="1301"/>
      <c r="CQ74" s="1301"/>
      <c r="CR74" s="1301"/>
      <c r="CS74" s="1301"/>
      <c r="CT74" s="1301"/>
      <c r="CU74" s="1301"/>
      <c r="CV74" s="1301"/>
      <c r="CW74" s="1301"/>
      <c r="CX74" s="1301"/>
      <c r="CY74" s="1301"/>
      <c r="CZ74" s="1301"/>
      <c r="DA74" s="1301"/>
      <c r="DB74" s="1301"/>
      <c r="DC74" s="1301"/>
    </row>
    <row r="75" spans="2:107" x14ac:dyDescent="0.15">
      <c r="B75" s="395"/>
      <c r="G75" s="1309"/>
      <c r="H75" s="1309"/>
      <c r="I75" s="1307"/>
      <c r="J75" s="1307"/>
      <c r="K75" s="1308"/>
      <c r="L75" s="1308"/>
      <c r="M75" s="1308"/>
      <c r="N75" s="1308"/>
      <c r="AM75" s="404"/>
      <c r="AN75" s="1304"/>
      <c r="AO75" s="1304"/>
      <c r="AP75" s="1304"/>
      <c r="AQ75" s="1304"/>
      <c r="AR75" s="1304"/>
      <c r="AS75" s="1304"/>
      <c r="AT75" s="1304"/>
      <c r="AU75" s="1304"/>
      <c r="AV75" s="1304"/>
      <c r="AW75" s="1304"/>
      <c r="AX75" s="1304"/>
      <c r="AY75" s="1304"/>
      <c r="AZ75" s="1304"/>
      <c r="BA75" s="1304"/>
      <c r="BB75" s="1304" t="s">
        <v>628</v>
      </c>
      <c r="BC75" s="1304"/>
      <c r="BD75" s="1304"/>
      <c r="BE75" s="1304"/>
      <c r="BF75" s="1304"/>
      <c r="BG75" s="1304"/>
      <c r="BH75" s="1304"/>
      <c r="BI75" s="1304"/>
      <c r="BJ75" s="1304"/>
      <c r="BK75" s="1304"/>
      <c r="BL75" s="1304"/>
      <c r="BM75" s="1304"/>
      <c r="BN75" s="1304"/>
      <c r="BO75" s="1304"/>
      <c r="BP75" s="1301">
        <v>15.1</v>
      </c>
      <c r="BQ75" s="1301"/>
      <c r="BR75" s="1301"/>
      <c r="BS75" s="1301"/>
      <c r="BT75" s="1301"/>
      <c r="BU75" s="1301"/>
      <c r="BV75" s="1301"/>
      <c r="BW75" s="1301"/>
      <c r="BX75" s="1301">
        <v>15.2</v>
      </c>
      <c r="BY75" s="1301"/>
      <c r="BZ75" s="1301"/>
      <c r="CA75" s="1301"/>
      <c r="CB75" s="1301"/>
      <c r="CC75" s="1301"/>
      <c r="CD75" s="1301"/>
      <c r="CE75" s="1301"/>
      <c r="CF75" s="1301">
        <v>15.7</v>
      </c>
      <c r="CG75" s="1301"/>
      <c r="CH75" s="1301"/>
      <c r="CI75" s="1301"/>
      <c r="CJ75" s="1301"/>
      <c r="CK75" s="1301"/>
      <c r="CL75" s="1301"/>
      <c r="CM75" s="1301"/>
      <c r="CN75" s="1301">
        <v>16.2</v>
      </c>
      <c r="CO75" s="1301"/>
      <c r="CP75" s="1301"/>
      <c r="CQ75" s="1301"/>
      <c r="CR75" s="1301"/>
      <c r="CS75" s="1301"/>
      <c r="CT75" s="1301"/>
      <c r="CU75" s="1301"/>
      <c r="CV75" s="1301">
        <v>14.7</v>
      </c>
      <c r="CW75" s="1301"/>
      <c r="CX75" s="1301"/>
      <c r="CY75" s="1301"/>
      <c r="CZ75" s="1301"/>
      <c r="DA75" s="1301"/>
      <c r="DB75" s="1301"/>
      <c r="DC75" s="1301"/>
    </row>
    <row r="76" spans="2:107" x14ac:dyDescent="0.15">
      <c r="B76" s="395"/>
      <c r="G76" s="1309"/>
      <c r="H76" s="1309"/>
      <c r="I76" s="1307"/>
      <c r="J76" s="1307"/>
      <c r="K76" s="1308"/>
      <c r="L76" s="1308"/>
      <c r="M76" s="1308"/>
      <c r="N76" s="1308"/>
      <c r="AM76" s="404"/>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1"/>
      <c r="BQ76" s="1301"/>
      <c r="BR76" s="1301"/>
      <c r="BS76" s="1301"/>
      <c r="BT76" s="1301"/>
      <c r="BU76" s="1301"/>
      <c r="BV76" s="1301"/>
      <c r="BW76" s="1301"/>
      <c r="BX76" s="1301"/>
      <c r="BY76" s="1301"/>
      <c r="BZ76" s="1301"/>
      <c r="CA76" s="1301"/>
      <c r="CB76" s="1301"/>
      <c r="CC76" s="1301"/>
      <c r="CD76" s="1301"/>
      <c r="CE76" s="1301"/>
      <c r="CF76" s="1301"/>
      <c r="CG76" s="1301"/>
      <c r="CH76" s="1301"/>
      <c r="CI76" s="1301"/>
      <c r="CJ76" s="1301"/>
      <c r="CK76" s="1301"/>
      <c r="CL76" s="1301"/>
      <c r="CM76" s="1301"/>
      <c r="CN76" s="1301"/>
      <c r="CO76" s="1301"/>
      <c r="CP76" s="1301"/>
      <c r="CQ76" s="1301"/>
      <c r="CR76" s="1301"/>
      <c r="CS76" s="1301"/>
      <c r="CT76" s="1301"/>
      <c r="CU76" s="1301"/>
      <c r="CV76" s="1301"/>
      <c r="CW76" s="1301"/>
      <c r="CX76" s="1301"/>
      <c r="CY76" s="1301"/>
      <c r="CZ76" s="1301"/>
      <c r="DA76" s="1301"/>
      <c r="DB76" s="1301"/>
      <c r="DC76" s="1301"/>
    </row>
    <row r="77" spans="2:107" x14ac:dyDescent="0.15">
      <c r="B77" s="395"/>
      <c r="G77" s="1307"/>
      <c r="H77" s="1307"/>
      <c r="I77" s="1307"/>
      <c r="J77" s="1307"/>
      <c r="K77" s="1305"/>
      <c r="L77" s="1305"/>
      <c r="M77" s="1305"/>
      <c r="N77" s="1305"/>
      <c r="AN77" s="1306" t="s">
        <v>625</v>
      </c>
      <c r="AO77" s="1306"/>
      <c r="AP77" s="1306"/>
      <c r="AQ77" s="1306"/>
      <c r="AR77" s="1306"/>
      <c r="AS77" s="1306"/>
      <c r="AT77" s="1306"/>
      <c r="AU77" s="1306"/>
      <c r="AV77" s="1306"/>
      <c r="AW77" s="1306"/>
      <c r="AX77" s="1306"/>
      <c r="AY77" s="1306"/>
      <c r="AZ77" s="1306"/>
      <c r="BA77" s="1306"/>
      <c r="BB77" s="1304" t="s">
        <v>623</v>
      </c>
      <c r="BC77" s="1304"/>
      <c r="BD77" s="1304"/>
      <c r="BE77" s="1304"/>
      <c r="BF77" s="1304"/>
      <c r="BG77" s="1304"/>
      <c r="BH77" s="1304"/>
      <c r="BI77" s="1304"/>
      <c r="BJ77" s="1304"/>
      <c r="BK77" s="1304"/>
      <c r="BL77" s="1304"/>
      <c r="BM77" s="1304"/>
      <c r="BN77" s="1304"/>
      <c r="BO77" s="1304"/>
      <c r="BP77" s="1301">
        <v>30.5</v>
      </c>
      <c r="BQ77" s="1301"/>
      <c r="BR77" s="1301"/>
      <c r="BS77" s="1301"/>
      <c r="BT77" s="1301"/>
      <c r="BU77" s="1301"/>
      <c r="BV77" s="1301"/>
      <c r="BW77" s="1301"/>
      <c r="BX77" s="1301">
        <v>13.7</v>
      </c>
      <c r="BY77" s="1301"/>
      <c r="BZ77" s="1301"/>
      <c r="CA77" s="1301"/>
      <c r="CB77" s="1301"/>
      <c r="CC77" s="1301"/>
      <c r="CD77" s="1301"/>
      <c r="CE77" s="1301"/>
      <c r="CF77" s="1301">
        <v>24.1</v>
      </c>
      <c r="CG77" s="1301"/>
      <c r="CH77" s="1301"/>
      <c r="CI77" s="1301"/>
      <c r="CJ77" s="1301"/>
      <c r="CK77" s="1301"/>
      <c r="CL77" s="1301"/>
      <c r="CM77" s="1301"/>
      <c r="CN77" s="1301">
        <v>20.100000000000001</v>
      </c>
      <c r="CO77" s="1301"/>
      <c r="CP77" s="1301"/>
      <c r="CQ77" s="1301"/>
      <c r="CR77" s="1301"/>
      <c r="CS77" s="1301"/>
      <c r="CT77" s="1301"/>
      <c r="CU77" s="1301"/>
      <c r="CV77" s="1301">
        <v>16</v>
      </c>
      <c r="CW77" s="1301"/>
      <c r="CX77" s="1301"/>
      <c r="CY77" s="1301"/>
      <c r="CZ77" s="1301"/>
      <c r="DA77" s="1301"/>
      <c r="DB77" s="1301"/>
      <c r="DC77" s="1301"/>
    </row>
    <row r="78" spans="2:107" x14ac:dyDescent="0.15">
      <c r="B78" s="395"/>
      <c r="G78" s="1307"/>
      <c r="H78" s="1307"/>
      <c r="I78" s="1307"/>
      <c r="J78" s="1307"/>
      <c r="K78" s="1305"/>
      <c r="L78" s="1305"/>
      <c r="M78" s="1305"/>
      <c r="N78" s="1305"/>
      <c r="AN78" s="1306"/>
      <c r="AO78" s="1306"/>
      <c r="AP78" s="1306"/>
      <c r="AQ78" s="1306"/>
      <c r="AR78" s="1306"/>
      <c r="AS78" s="1306"/>
      <c r="AT78" s="1306"/>
      <c r="AU78" s="1306"/>
      <c r="AV78" s="1306"/>
      <c r="AW78" s="1306"/>
      <c r="AX78" s="1306"/>
      <c r="AY78" s="1306"/>
      <c r="AZ78" s="1306"/>
      <c r="BA78" s="1306"/>
      <c r="BB78" s="1304"/>
      <c r="BC78" s="1304"/>
      <c r="BD78" s="1304"/>
      <c r="BE78" s="1304"/>
      <c r="BF78" s="1304"/>
      <c r="BG78" s="1304"/>
      <c r="BH78" s="1304"/>
      <c r="BI78" s="1304"/>
      <c r="BJ78" s="1304"/>
      <c r="BK78" s="1304"/>
      <c r="BL78" s="1304"/>
      <c r="BM78" s="1304"/>
      <c r="BN78" s="1304"/>
      <c r="BO78" s="1304"/>
      <c r="BP78" s="1301"/>
      <c r="BQ78" s="1301"/>
      <c r="BR78" s="1301"/>
      <c r="BS78" s="1301"/>
      <c r="BT78" s="1301"/>
      <c r="BU78" s="1301"/>
      <c r="BV78" s="1301"/>
      <c r="BW78" s="1301"/>
      <c r="BX78" s="1301"/>
      <c r="BY78" s="1301"/>
      <c r="BZ78" s="1301"/>
      <c r="CA78" s="1301"/>
      <c r="CB78" s="1301"/>
      <c r="CC78" s="1301"/>
      <c r="CD78" s="1301"/>
      <c r="CE78" s="1301"/>
      <c r="CF78" s="1301"/>
      <c r="CG78" s="1301"/>
      <c r="CH78" s="1301"/>
      <c r="CI78" s="1301"/>
      <c r="CJ78" s="1301"/>
      <c r="CK78" s="1301"/>
      <c r="CL78" s="1301"/>
      <c r="CM78" s="1301"/>
      <c r="CN78" s="1301"/>
      <c r="CO78" s="1301"/>
      <c r="CP78" s="1301"/>
      <c r="CQ78" s="1301"/>
      <c r="CR78" s="1301"/>
      <c r="CS78" s="1301"/>
      <c r="CT78" s="1301"/>
      <c r="CU78" s="1301"/>
      <c r="CV78" s="1301"/>
      <c r="CW78" s="1301"/>
      <c r="CX78" s="1301"/>
      <c r="CY78" s="1301"/>
      <c r="CZ78" s="1301"/>
      <c r="DA78" s="1301"/>
      <c r="DB78" s="1301"/>
      <c r="DC78" s="1301"/>
    </row>
    <row r="79" spans="2:107" x14ac:dyDescent="0.15">
      <c r="B79" s="395"/>
      <c r="G79" s="1307"/>
      <c r="H79" s="1307"/>
      <c r="I79" s="1302"/>
      <c r="J79" s="1302"/>
      <c r="K79" s="1303"/>
      <c r="L79" s="1303"/>
      <c r="M79" s="1303"/>
      <c r="N79" s="1303"/>
      <c r="AN79" s="1306"/>
      <c r="AO79" s="1306"/>
      <c r="AP79" s="1306"/>
      <c r="AQ79" s="1306"/>
      <c r="AR79" s="1306"/>
      <c r="AS79" s="1306"/>
      <c r="AT79" s="1306"/>
      <c r="AU79" s="1306"/>
      <c r="AV79" s="1306"/>
      <c r="AW79" s="1306"/>
      <c r="AX79" s="1306"/>
      <c r="AY79" s="1306"/>
      <c r="AZ79" s="1306"/>
      <c r="BA79" s="1306"/>
      <c r="BB79" s="1304" t="s">
        <v>628</v>
      </c>
      <c r="BC79" s="1304"/>
      <c r="BD79" s="1304"/>
      <c r="BE79" s="1304"/>
      <c r="BF79" s="1304"/>
      <c r="BG79" s="1304"/>
      <c r="BH79" s="1304"/>
      <c r="BI79" s="1304"/>
      <c r="BJ79" s="1304"/>
      <c r="BK79" s="1304"/>
      <c r="BL79" s="1304"/>
      <c r="BM79" s="1304"/>
      <c r="BN79" s="1304"/>
      <c r="BO79" s="1304"/>
      <c r="BP79" s="1301">
        <v>5.2</v>
      </c>
      <c r="BQ79" s="1301"/>
      <c r="BR79" s="1301"/>
      <c r="BS79" s="1301"/>
      <c r="BT79" s="1301"/>
      <c r="BU79" s="1301"/>
      <c r="BV79" s="1301"/>
      <c r="BW79" s="1301"/>
      <c r="BX79" s="1301">
        <v>5.8</v>
      </c>
      <c r="BY79" s="1301"/>
      <c r="BZ79" s="1301"/>
      <c r="CA79" s="1301"/>
      <c r="CB79" s="1301"/>
      <c r="CC79" s="1301"/>
      <c r="CD79" s="1301"/>
      <c r="CE79" s="1301"/>
      <c r="CF79" s="1301">
        <v>6</v>
      </c>
      <c r="CG79" s="1301"/>
      <c r="CH79" s="1301"/>
      <c r="CI79" s="1301"/>
      <c r="CJ79" s="1301"/>
      <c r="CK79" s="1301"/>
      <c r="CL79" s="1301"/>
      <c r="CM79" s="1301"/>
      <c r="CN79" s="1301">
        <v>5.8</v>
      </c>
      <c r="CO79" s="1301"/>
      <c r="CP79" s="1301"/>
      <c r="CQ79" s="1301"/>
      <c r="CR79" s="1301"/>
      <c r="CS79" s="1301"/>
      <c r="CT79" s="1301"/>
      <c r="CU79" s="1301"/>
      <c r="CV79" s="1301">
        <v>5.3</v>
      </c>
      <c r="CW79" s="1301"/>
      <c r="CX79" s="1301"/>
      <c r="CY79" s="1301"/>
      <c r="CZ79" s="1301"/>
      <c r="DA79" s="1301"/>
      <c r="DB79" s="1301"/>
      <c r="DC79" s="1301"/>
    </row>
    <row r="80" spans="2:107" x14ac:dyDescent="0.15">
      <c r="B80" s="395"/>
      <c r="G80" s="1307"/>
      <c r="H80" s="1307"/>
      <c r="I80" s="1302"/>
      <c r="J80" s="1302"/>
      <c r="K80" s="1303"/>
      <c r="L80" s="1303"/>
      <c r="M80" s="1303"/>
      <c r="N80" s="1303"/>
      <c r="AN80" s="1306"/>
      <c r="AO80" s="1306"/>
      <c r="AP80" s="1306"/>
      <c r="AQ80" s="1306"/>
      <c r="AR80" s="1306"/>
      <c r="AS80" s="1306"/>
      <c r="AT80" s="1306"/>
      <c r="AU80" s="1306"/>
      <c r="AV80" s="1306"/>
      <c r="AW80" s="1306"/>
      <c r="AX80" s="1306"/>
      <c r="AY80" s="1306"/>
      <c r="AZ80" s="1306"/>
      <c r="BA80" s="1306"/>
      <c r="BB80" s="1304"/>
      <c r="BC80" s="1304"/>
      <c r="BD80" s="1304"/>
      <c r="BE80" s="1304"/>
      <c r="BF80" s="1304"/>
      <c r="BG80" s="1304"/>
      <c r="BH80" s="1304"/>
      <c r="BI80" s="1304"/>
      <c r="BJ80" s="1304"/>
      <c r="BK80" s="1304"/>
      <c r="BL80" s="1304"/>
      <c r="BM80" s="1304"/>
      <c r="BN80" s="1304"/>
      <c r="BO80" s="1304"/>
      <c r="BP80" s="1301"/>
      <c r="BQ80" s="1301"/>
      <c r="BR80" s="1301"/>
      <c r="BS80" s="1301"/>
      <c r="BT80" s="1301"/>
      <c r="BU80" s="1301"/>
      <c r="BV80" s="1301"/>
      <c r="BW80" s="1301"/>
      <c r="BX80" s="1301"/>
      <c r="BY80" s="1301"/>
      <c r="BZ80" s="1301"/>
      <c r="CA80" s="1301"/>
      <c r="CB80" s="1301"/>
      <c r="CC80" s="1301"/>
      <c r="CD80" s="1301"/>
      <c r="CE80" s="1301"/>
      <c r="CF80" s="1301"/>
      <c r="CG80" s="1301"/>
      <c r="CH80" s="1301"/>
      <c r="CI80" s="1301"/>
      <c r="CJ80" s="1301"/>
      <c r="CK80" s="1301"/>
      <c r="CL80" s="1301"/>
      <c r="CM80" s="1301"/>
      <c r="CN80" s="1301"/>
      <c r="CO80" s="1301"/>
      <c r="CP80" s="1301"/>
      <c r="CQ80" s="1301"/>
      <c r="CR80" s="1301"/>
      <c r="CS80" s="1301"/>
      <c r="CT80" s="1301"/>
      <c r="CU80" s="1301"/>
      <c r="CV80" s="1301"/>
      <c r="CW80" s="1301"/>
      <c r="CX80" s="1301"/>
      <c r="CY80" s="1301"/>
      <c r="CZ80" s="1301"/>
      <c r="DA80" s="1301"/>
      <c r="DB80" s="1301"/>
      <c r="DC80" s="130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pans="108:109" ht="13.5" hidden="1" customHeight="1" x14ac:dyDescent="0.15">
      <c r="DD97" s="388"/>
      <c r="DE97" s="388"/>
    </row>
    <row r="98" spans="108:109" ht="13.5" hidden="1" customHeight="1" x14ac:dyDescent="0.15">
      <c r="DD98" s="388"/>
      <c r="DE98" s="388"/>
    </row>
    <row r="99" spans="108:109" ht="13.5" hidden="1" customHeight="1" x14ac:dyDescent="0.15">
      <c r="DD99" s="388"/>
      <c r="DE99" s="388"/>
    </row>
    <row r="100" spans="108:109" ht="13.5" hidden="1" customHeight="1" x14ac:dyDescent="0.15">
      <c r="DD100" s="388"/>
      <c r="DE100" s="388"/>
    </row>
    <row r="101" spans="108:109" ht="13.5" hidden="1" customHeight="1" x14ac:dyDescent="0.15">
      <c r="DD101" s="388"/>
      <c r="DE101" s="388"/>
    </row>
    <row r="102" spans="108:109" ht="13.5" hidden="1" customHeight="1" x14ac:dyDescent="0.15">
      <c r="DD102" s="388"/>
      <c r="DE102" s="388"/>
    </row>
    <row r="103" spans="108:109" ht="13.5" hidden="1" customHeight="1" x14ac:dyDescent="0.15">
      <c r="DD103" s="388"/>
      <c r="DE103" s="388"/>
    </row>
    <row r="104" spans="108:109" ht="13.5" hidden="1" customHeight="1" x14ac:dyDescent="0.15">
      <c r="DD104" s="388"/>
      <c r="DE104" s="388"/>
    </row>
    <row r="105" spans="108:109" ht="13.5" hidden="1" customHeight="1" x14ac:dyDescent="0.15">
      <c r="DD105" s="388"/>
      <c r="DE105" s="388"/>
    </row>
    <row r="106" spans="108:109" ht="13.5" hidden="1" customHeight="1" x14ac:dyDescent="0.15">
      <c r="DD106" s="388"/>
      <c r="DE106" s="388"/>
    </row>
    <row r="107" spans="108:109" ht="13.5" hidden="1" customHeight="1" x14ac:dyDescent="0.15">
      <c r="DD107" s="388"/>
      <c r="DE107" s="388"/>
    </row>
    <row r="108" spans="108:109" ht="13.5" hidden="1" customHeight="1" x14ac:dyDescent="0.15">
      <c r="DD108" s="388"/>
      <c r="DE108" s="388"/>
    </row>
    <row r="109" spans="108:109" ht="13.5" hidden="1" customHeight="1" x14ac:dyDescent="0.15">
      <c r="DD109" s="388"/>
      <c r="DE109" s="388"/>
    </row>
    <row r="110" spans="108:109" ht="13.5" hidden="1" customHeight="1" x14ac:dyDescent="0.15">
      <c r="DD110" s="388"/>
      <c r="DE110" s="388"/>
    </row>
    <row r="111" spans="108:109" ht="13.5" hidden="1" customHeight="1" x14ac:dyDescent="0.15">
      <c r="DD111" s="388"/>
      <c r="DE111" s="388"/>
    </row>
    <row r="112" spans="108:109" ht="13.5" hidden="1" customHeight="1" x14ac:dyDescent="0.15">
      <c r="DD112" s="388"/>
      <c r="DE112" s="388"/>
    </row>
    <row r="113" spans="108:109" ht="13.5" hidden="1" customHeight="1" x14ac:dyDescent="0.15">
      <c r="DD113" s="388"/>
      <c r="DE113" s="388"/>
    </row>
    <row r="114" spans="108:109" ht="13.5" hidden="1" customHeight="1" x14ac:dyDescent="0.15">
      <c r="DD114" s="388"/>
      <c r="DE114" s="388"/>
    </row>
    <row r="115" spans="108:109" ht="13.5" hidden="1" customHeight="1" x14ac:dyDescent="0.15">
      <c r="DD115" s="388"/>
      <c r="DE115" s="388"/>
    </row>
    <row r="116" spans="108:109" ht="13.5" hidden="1" customHeight="1" x14ac:dyDescent="0.15">
      <c r="DD116" s="388"/>
      <c r="DE116" s="388"/>
    </row>
    <row r="117" spans="108:109" ht="13.5" hidden="1" customHeight="1" x14ac:dyDescent="0.15">
      <c r="DD117" s="388"/>
      <c r="DE117" s="388"/>
    </row>
    <row r="118" spans="108:109" ht="13.5" hidden="1" customHeight="1" x14ac:dyDescent="0.15">
      <c r="DD118" s="388"/>
      <c r="DE118" s="388"/>
    </row>
    <row r="119" spans="108:109" ht="13.5" hidden="1" customHeight="1" x14ac:dyDescent="0.15">
      <c r="DD119" s="388"/>
      <c r="DE119" s="388"/>
    </row>
    <row r="120" spans="108:109" ht="13.5" hidden="1" customHeight="1" x14ac:dyDescent="0.15">
      <c r="DD120" s="388"/>
      <c r="DE120" s="388"/>
    </row>
    <row r="121" spans="108:109" ht="13.5" hidden="1" customHeight="1" x14ac:dyDescent="0.15">
      <c r="DD121" s="388"/>
      <c r="DE121" s="388"/>
    </row>
    <row r="122" spans="108:109" ht="13.5" hidden="1" customHeight="1" x14ac:dyDescent="0.15">
      <c r="DD122" s="388"/>
      <c r="DE122" s="388"/>
    </row>
    <row r="123" spans="108:109" ht="13.5" hidden="1" customHeight="1" x14ac:dyDescent="0.15">
      <c r="DD123" s="388"/>
      <c r="DE123" s="388"/>
    </row>
    <row r="124" spans="108:109" ht="13.5" hidden="1" customHeight="1" x14ac:dyDescent="0.15">
      <c r="DD124" s="388"/>
      <c r="DE124" s="388"/>
    </row>
    <row r="125" spans="108:109" ht="13.5" hidden="1" customHeight="1" x14ac:dyDescent="0.15">
      <c r="DD125" s="388"/>
      <c r="DE125" s="388"/>
    </row>
    <row r="126" spans="108:109" ht="13.5" hidden="1" customHeight="1" x14ac:dyDescent="0.15">
      <c r="DD126" s="388"/>
      <c r="DE126" s="388"/>
    </row>
    <row r="127" spans="108:109" ht="13.5" hidden="1" customHeight="1" x14ac:dyDescent="0.15">
      <c r="DD127" s="388"/>
      <c r="DE127" s="388"/>
    </row>
    <row r="128" spans="108:109" ht="13.5" hidden="1" customHeight="1" x14ac:dyDescent="0.15">
      <c r="DD128" s="388"/>
      <c r="DE128" s="388"/>
    </row>
    <row r="129" spans="108:109" ht="13.5" hidden="1" customHeight="1" x14ac:dyDescent="0.15">
      <c r="DD129" s="388"/>
      <c r="DE129" s="388"/>
    </row>
    <row r="130" spans="108:109" ht="13.5" hidden="1" customHeight="1" x14ac:dyDescent="0.15">
      <c r="DD130" s="388"/>
      <c r="DE130" s="388"/>
    </row>
    <row r="131" spans="108:109" ht="13.5" hidden="1" customHeight="1" x14ac:dyDescent="0.15">
      <c r="DD131" s="388"/>
      <c r="DE131" s="388"/>
    </row>
    <row r="132" spans="108:109" ht="13.5" hidden="1" customHeight="1" x14ac:dyDescent="0.15">
      <c r="DD132" s="388"/>
      <c r="DE132" s="388"/>
    </row>
    <row r="133" spans="108:109" ht="13.5" hidden="1" customHeight="1" x14ac:dyDescent="0.15">
      <c r="DD133" s="388"/>
      <c r="DE133" s="388"/>
    </row>
    <row r="134" spans="108:109" ht="13.5" hidden="1" customHeight="1" x14ac:dyDescent="0.15">
      <c r="DD134" s="388"/>
      <c r="DE134" s="388"/>
    </row>
    <row r="135" spans="108:109" ht="13.5" hidden="1" customHeight="1" x14ac:dyDescent="0.15">
      <c r="DD135" s="388"/>
      <c r="DE135" s="388"/>
    </row>
    <row r="136" spans="108:109" ht="13.5" hidden="1" customHeight="1" x14ac:dyDescent="0.15">
      <c r="DD136" s="388"/>
      <c r="DE136" s="388"/>
    </row>
    <row r="137" spans="108:109" ht="13.5" hidden="1" customHeight="1" x14ac:dyDescent="0.15">
      <c r="DD137" s="388"/>
      <c r="DE137" s="388"/>
    </row>
    <row r="138" spans="108:109" ht="13.5" hidden="1" customHeight="1" x14ac:dyDescent="0.15">
      <c r="DD138" s="388"/>
      <c r="DE138" s="388"/>
    </row>
    <row r="139" spans="108:109" ht="13.5" hidden="1" customHeight="1" x14ac:dyDescent="0.15">
      <c r="DD139" s="388"/>
      <c r="DE139" s="388"/>
    </row>
    <row r="140" spans="108:109" ht="13.5" hidden="1" customHeight="1" x14ac:dyDescent="0.15">
      <c r="DD140" s="388"/>
      <c r="DE140" s="388"/>
    </row>
    <row r="141" spans="108:109" ht="13.5" hidden="1" customHeight="1" x14ac:dyDescent="0.15">
      <c r="DD141" s="388"/>
      <c r="DE141" s="388"/>
    </row>
    <row r="142" spans="108:109" ht="13.5" hidden="1" customHeight="1" x14ac:dyDescent="0.15">
      <c r="DD142" s="388"/>
      <c r="DE142" s="388"/>
    </row>
    <row r="143" spans="108:109" ht="13.5" hidden="1" customHeight="1" x14ac:dyDescent="0.15">
      <c r="DD143" s="388"/>
      <c r="DE143" s="388"/>
    </row>
    <row r="144" spans="108:109" ht="13.5" hidden="1" customHeight="1" x14ac:dyDescent="0.15">
      <c r="DD144" s="388"/>
      <c r="DE144" s="388"/>
    </row>
    <row r="145" spans="108:109" ht="13.5" hidden="1" customHeight="1" x14ac:dyDescent="0.15">
      <c r="DD145" s="388"/>
      <c r="DE145" s="388"/>
    </row>
    <row r="146" spans="108:109" ht="13.5" hidden="1" customHeight="1" x14ac:dyDescent="0.15">
      <c r="DD146" s="388"/>
      <c r="DE146" s="388"/>
    </row>
    <row r="147" spans="108:109" ht="13.5" hidden="1" customHeight="1" x14ac:dyDescent="0.15">
      <c r="DD147" s="388"/>
      <c r="DE147" s="388"/>
    </row>
    <row r="148" spans="108:109" ht="13.5" hidden="1" customHeight="1" x14ac:dyDescent="0.15">
      <c r="DD148" s="388"/>
      <c r="DE148" s="388"/>
    </row>
    <row r="149" spans="108:109" ht="13.5" hidden="1" customHeight="1" x14ac:dyDescent="0.15">
      <c r="DD149" s="388"/>
      <c r="DE149" s="388"/>
    </row>
    <row r="150" spans="108:109" ht="13.5" hidden="1" customHeight="1" x14ac:dyDescent="0.15">
      <c r="DD150" s="388"/>
      <c r="DE150" s="388"/>
    </row>
    <row r="151" spans="108:109" ht="13.5" hidden="1" customHeight="1" x14ac:dyDescent="0.15">
      <c r="DD151" s="388"/>
      <c r="DE151" s="388"/>
    </row>
    <row r="152" spans="108:109" ht="13.5" hidden="1" customHeight="1" x14ac:dyDescent="0.15">
      <c r="DD152" s="388"/>
      <c r="DE152" s="388"/>
    </row>
    <row r="153" spans="108:109" ht="13.5" hidden="1" customHeight="1" x14ac:dyDescent="0.15">
      <c r="DD153" s="388"/>
      <c r="DE153" s="388"/>
    </row>
    <row r="154" spans="108:109" ht="13.5" hidden="1" customHeight="1" x14ac:dyDescent="0.15">
      <c r="DD154" s="388"/>
      <c r="DE154" s="388"/>
    </row>
    <row r="155" spans="108:109" ht="13.5" hidden="1" customHeight="1" x14ac:dyDescent="0.15">
      <c r="DD155" s="388"/>
      <c r="DE155" s="388"/>
    </row>
    <row r="156" spans="108:109" ht="13.5" hidden="1" customHeight="1" x14ac:dyDescent="0.15">
      <c r="DD156" s="388"/>
      <c r="DE156" s="388"/>
    </row>
    <row r="157" spans="108:109" ht="13.5" hidden="1" customHeight="1" x14ac:dyDescent="0.15">
      <c r="DD157" s="388"/>
      <c r="DE157" s="388"/>
    </row>
    <row r="158" spans="108:109" ht="13.5" hidden="1" customHeight="1" x14ac:dyDescent="0.15">
      <c r="DD158" s="388"/>
      <c r="DE158" s="388"/>
    </row>
    <row r="159" spans="108:109" ht="13.5" hidden="1" customHeight="1" x14ac:dyDescent="0.15">
      <c r="DD159" s="388"/>
      <c r="DE159" s="388"/>
    </row>
    <row r="160" spans="108:109" ht="13.5" hidden="1" customHeight="1" x14ac:dyDescent="0.15">
      <c r="DD160" s="388"/>
      <c r="DE160" s="38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5FqIzwTKnobOlzel7eWwrUH9eKjFlormku94yIPqzl9OUS4YXFVcJmaLCcN2PB0Y16P7e+gqnbelKkAOVXZnw==" saltValue="MFTdKSOM+WHRS5WYHNpJ2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MkEnmEA3Z4Sh8pVf3Vczyg3JN3CyMM2ZNjrpg0AdEkK3esht+5Svh1hfYCnYH5oPcItF9RUNZlg0WBZQUsg/A==" saltValue="1PRbKegQR+CWqaOfLhBjW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9" customWidth="1"/>
    <col min="35" max="122" width="2.5" style="288" customWidth="1"/>
    <col min="123" max="16384" width="2.5" style="288" hidden="1"/>
  </cols>
  <sheetData>
    <row r="1" spans="2:34"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x14ac:dyDescent="0.15">
      <c r="S2" s="288"/>
      <c r="AH2" s="288"/>
    </row>
    <row r="3" spans="2:34"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x14ac:dyDescent="0.15"/>
    <row r="5" spans="2:34" x14ac:dyDescent="0.15"/>
    <row r="6" spans="2:34" x14ac:dyDescent="0.15"/>
    <row r="7" spans="2:34" x14ac:dyDescent="0.15"/>
    <row r="8" spans="2:34" x14ac:dyDescent="0.15"/>
    <row r="9" spans="2:34" x14ac:dyDescent="0.15">
      <c r="AH9" s="288"/>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8"/>
    </row>
    <row r="18" spans="12:34" x14ac:dyDescent="0.15"/>
    <row r="19" spans="12:34" x14ac:dyDescent="0.15"/>
    <row r="20" spans="12:34" x14ac:dyDescent="0.15">
      <c r="AH20" s="288"/>
    </row>
    <row r="21" spans="12:34" x14ac:dyDescent="0.15">
      <c r="AH21" s="288"/>
    </row>
    <row r="22" spans="12:34" x14ac:dyDescent="0.15"/>
    <row r="23" spans="12:34" x14ac:dyDescent="0.15"/>
    <row r="24" spans="12:34" x14ac:dyDescent="0.15">
      <c r="Q24" s="288"/>
    </row>
    <row r="25" spans="12:34" x14ac:dyDescent="0.15"/>
    <row r="26" spans="12:34" x14ac:dyDescent="0.15"/>
    <row r="27" spans="12:34" x14ac:dyDescent="0.15"/>
    <row r="28" spans="12:34" x14ac:dyDescent="0.15">
      <c r="O28" s="288"/>
      <c r="T28" s="288"/>
      <c r="AH28" s="288"/>
    </row>
    <row r="29" spans="12:34" x14ac:dyDescent="0.15"/>
    <row r="30" spans="12:34" x14ac:dyDescent="0.15"/>
    <row r="31" spans="12:34" x14ac:dyDescent="0.15">
      <c r="Q31" s="288"/>
    </row>
    <row r="32" spans="12:34" x14ac:dyDescent="0.15">
      <c r="L32" s="288"/>
    </row>
    <row r="33" spans="2:34" x14ac:dyDescent="0.15">
      <c r="C33" s="288"/>
      <c r="E33" s="288"/>
      <c r="G33" s="288"/>
      <c r="I33" s="288"/>
      <c r="X33" s="288"/>
    </row>
    <row r="34" spans="2:34" x14ac:dyDescent="0.15">
      <c r="B34" s="288"/>
      <c r="P34" s="288"/>
      <c r="R34" s="288"/>
      <c r="T34" s="288"/>
    </row>
    <row r="35" spans="2:34" x14ac:dyDescent="0.15">
      <c r="D35" s="288"/>
      <c r="W35" s="288"/>
      <c r="AC35" s="288"/>
      <c r="AD35" s="288"/>
      <c r="AE35" s="288"/>
      <c r="AF35" s="288"/>
      <c r="AG35" s="288"/>
      <c r="AH35" s="288"/>
    </row>
    <row r="36" spans="2:34" x14ac:dyDescent="0.15">
      <c r="H36" s="288"/>
      <c r="J36" s="288"/>
      <c r="K36" s="288"/>
      <c r="M36" s="288"/>
      <c r="Y36" s="288"/>
      <c r="Z36" s="288"/>
      <c r="AA36" s="288"/>
      <c r="AB36" s="288"/>
      <c r="AC36" s="288"/>
      <c r="AD36" s="288"/>
      <c r="AE36" s="288"/>
      <c r="AF36" s="288"/>
      <c r="AG36" s="288"/>
      <c r="AH36" s="288"/>
    </row>
    <row r="37" spans="2:34" x14ac:dyDescent="0.15">
      <c r="AH37" s="288"/>
    </row>
    <row r="38" spans="2:34" x14ac:dyDescent="0.15">
      <c r="AG38" s="288"/>
      <c r="AH38" s="288"/>
    </row>
    <row r="39" spans="2:34" x14ac:dyDescent="0.15"/>
    <row r="40" spans="2:34" x14ac:dyDescent="0.15">
      <c r="X40" s="288"/>
    </row>
    <row r="41" spans="2:34" x14ac:dyDescent="0.15">
      <c r="R41" s="288"/>
    </row>
    <row r="42" spans="2:34" x14ac:dyDescent="0.15">
      <c r="W42" s="288"/>
    </row>
    <row r="43" spans="2:34" x14ac:dyDescent="0.15">
      <c r="Y43" s="288"/>
      <c r="Z43" s="288"/>
      <c r="AA43" s="288"/>
      <c r="AB43" s="288"/>
      <c r="AC43" s="288"/>
      <c r="AD43" s="288"/>
      <c r="AE43" s="288"/>
      <c r="AF43" s="288"/>
      <c r="AG43" s="288"/>
      <c r="AH43" s="288"/>
    </row>
    <row r="44" spans="2:34" x14ac:dyDescent="0.15">
      <c r="AH44" s="288"/>
    </row>
    <row r="45" spans="2:34" x14ac:dyDescent="0.15">
      <c r="X45" s="288"/>
    </row>
    <row r="46" spans="2:34" x14ac:dyDescent="0.15"/>
    <row r="47" spans="2:34" x14ac:dyDescent="0.15"/>
    <row r="48" spans="2:34" x14ac:dyDescent="0.15">
      <c r="W48" s="288"/>
      <c r="Y48" s="288"/>
      <c r="Z48" s="288"/>
      <c r="AA48" s="288"/>
      <c r="AB48" s="288"/>
      <c r="AC48" s="288"/>
      <c r="AD48" s="288"/>
      <c r="AE48" s="288"/>
      <c r="AF48" s="288"/>
      <c r="AG48" s="288"/>
      <c r="AH48" s="288"/>
    </row>
    <row r="49" spans="28:34" x14ac:dyDescent="0.15"/>
    <row r="50" spans="28:34" x14ac:dyDescent="0.15">
      <c r="AE50" s="288"/>
      <c r="AF50" s="288"/>
      <c r="AG50" s="288"/>
      <c r="AH50" s="288"/>
    </row>
    <row r="51" spans="28:34" x14ac:dyDescent="0.15">
      <c r="AC51" s="288"/>
      <c r="AD51" s="288"/>
      <c r="AE51" s="288"/>
      <c r="AF51" s="288"/>
      <c r="AG51" s="288"/>
      <c r="AH51" s="288"/>
    </row>
    <row r="52" spans="28:34" x14ac:dyDescent="0.15"/>
    <row r="53" spans="28:34" x14ac:dyDescent="0.15">
      <c r="AF53" s="288"/>
      <c r="AG53" s="288"/>
      <c r="AH53" s="288"/>
    </row>
    <row r="54" spans="28:34" x14ac:dyDescent="0.15">
      <c r="AH54" s="288"/>
    </row>
    <row r="55" spans="28:34" x14ac:dyDescent="0.15"/>
    <row r="56" spans="28:34" x14ac:dyDescent="0.15">
      <c r="AB56" s="288"/>
      <c r="AC56" s="288"/>
      <c r="AD56" s="288"/>
      <c r="AE56" s="288"/>
      <c r="AF56" s="288"/>
      <c r="AG56" s="288"/>
      <c r="AH56" s="288"/>
    </row>
    <row r="57" spans="28:34" x14ac:dyDescent="0.15">
      <c r="AH57" s="288"/>
    </row>
    <row r="58" spans="28:34" x14ac:dyDescent="0.15">
      <c r="AH58" s="288"/>
    </row>
    <row r="59" spans="28:34" x14ac:dyDescent="0.15">
      <c r="AG59" s="288"/>
      <c r="AH59" s="288"/>
    </row>
    <row r="60" spans="28:34" x14ac:dyDescent="0.15"/>
    <row r="61" spans="28:34" x14ac:dyDescent="0.15"/>
    <row r="62" spans="28:34" x14ac:dyDescent="0.15"/>
    <row r="63" spans="28:34" x14ac:dyDescent="0.15">
      <c r="AH63" s="288"/>
    </row>
    <row r="64" spans="28:34" x14ac:dyDescent="0.15">
      <c r="AG64" s="288"/>
      <c r="AH64" s="288"/>
    </row>
    <row r="65" spans="28:34" x14ac:dyDescent="0.15"/>
    <row r="66" spans="28:34" x14ac:dyDescent="0.15"/>
    <row r="67" spans="28:34" x14ac:dyDescent="0.15"/>
    <row r="68" spans="28:34" x14ac:dyDescent="0.15">
      <c r="AB68" s="288"/>
      <c r="AC68" s="288"/>
      <c r="AD68" s="288"/>
      <c r="AE68" s="288"/>
      <c r="AF68" s="288"/>
      <c r="AG68" s="288"/>
      <c r="AH68" s="288"/>
    </row>
    <row r="69" spans="28:34" x14ac:dyDescent="0.15">
      <c r="AF69" s="288"/>
      <c r="AG69" s="288"/>
      <c r="AH69" s="288"/>
    </row>
    <row r="70" spans="28:34" x14ac:dyDescent="0.15"/>
    <row r="71" spans="28:34" x14ac:dyDescent="0.15"/>
    <row r="72" spans="28:34" x14ac:dyDescent="0.15"/>
    <row r="73" spans="28:34" x14ac:dyDescent="0.15"/>
    <row r="74" spans="28:34" x14ac:dyDescent="0.15"/>
    <row r="75" spans="28:34" x14ac:dyDescent="0.15">
      <c r="AH75" s="288"/>
    </row>
    <row r="76" spans="28:34" x14ac:dyDescent="0.15">
      <c r="AF76" s="288"/>
      <c r="AG76" s="288"/>
      <c r="AH76" s="288"/>
    </row>
    <row r="77" spans="28:34" x14ac:dyDescent="0.15">
      <c r="AG77" s="288"/>
      <c r="AH77" s="288"/>
    </row>
    <row r="78" spans="28:34" x14ac:dyDescent="0.15"/>
    <row r="79" spans="28:34" x14ac:dyDescent="0.15"/>
    <row r="80" spans="28:34" x14ac:dyDescent="0.15"/>
    <row r="81" spans="25:34" x14ac:dyDescent="0.15"/>
    <row r="82" spans="25:34" x14ac:dyDescent="0.15">
      <c r="Y82" s="288"/>
    </row>
    <row r="83" spans="25:34" x14ac:dyDescent="0.15">
      <c r="Y83" s="288"/>
      <c r="Z83" s="288"/>
      <c r="AA83" s="288"/>
      <c r="AB83" s="288"/>
      <c r="AC83" s="288"/>
      <c r="AD83" s="288"/>
      <c r="AE83" s="288"/>
      <c r="AF83" s="288"/>
      <c r="AG83" s="288"/>
      <c r="AH83" s="288"/>
    </row>
    <row r="84" spans="25:34" x14ac:dyDescent="0.15"/>
    <row r="85" spans="25:34" x14ac:dyDescent="0.15"/>
    <row r="86" spans="25:34" x14ac:dyDescent="0.15"/>
    <row r="87" spans="25:34" x14ac:dyDescent="0.15"/>
    <row r="88" spans="25:34" x14ac:dyDescent="0.15">
      <c r="AH88" s="28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8"/>
      <c r="AG94" s="288"/>
      <c r="AH94" s="288"/>
    </row>
    <row r="95" spans="25:34" ht="13.5" customHeight="1" x14ac:dyDescent="0.15">
      <c r="AH95" s="28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8"/>
    </row>
    <row r="102" spans="33:34" ht="13.5" customHeight="1" x14ac:dyDescent="0.15"/>
    <row r="103" spans="33:34" ht="13.5" customHeight="1" x14ac:dyDescent="0.15"/>
    <row r="104" spans="33:34" ht="13.5" customHeight="1" x14ac:dyDescent="0.15">
      <c r="AG104" s="288"/>
      <c r="AH104" s="28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8"/>
    </row>
    <row r="117" spans="34:122" ht="13.5" customHeight="1" x14ac:dyDescent="0.15"/>
    <row r="118" spans="34:122" ht="13.5" customHeight="1" x14ac:dyDescent="0.15"/>
    <row r="119" spans="34:122" ht="13.5" customHeight="1" x14ac:dyDescent="0.15"/>
    <row r="120" spans="34:122" ht="13.5" customHeight="1" x14ac:dyDescent="0.15">
      <c r="AH120" s="288"/>
    </row>
    <row r="121" spans="34:122" ht="13.5" customHeight="1" x14ac:dyDescent="0.15">
      <c r="AH121" s="288"/>
    </row>
    <row r="122" spans="34:122" ht="13.5" customHeight="1" x14ac:dyDescent="0.15"/>
    <row r="123" spans="34:122" ht="13.5" customHeight="1" x14ac:dyDescent="0.15"/>
    <row r="124" spans="34:122" ht="13.5" customHeight="1" x14ac:dyDescent="0.15"/>
    <row r="125" spans="34:122" ht="13.5" customHeight="1" x14ac:dyDescent="0.15">
      <c r="DR125" s="288" t="s">
        <v>507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8yAFGpMVVwWeo8/4NRpYRgdgLgp8/ou8ugi69/GSrz0p/9erY1DwlZPkh4xbjNBy3MaJKzQeUTllwJ5zGfLgg==" saltValue="MCIk1POlk17b48UE0Lq9v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7" customWidth="1"/>
    <col min="2" max="8" width="13.375" style="147" customWidth="1"/>
    <col min="9" max="16384" width="11.125" style="147"/>
  </cols>
  <sheetData>
    <row r="1" spans="1:8" x14ac:dyDescent="0.15">
      <c r="A1" s="141"/>
      <c r="B1" s="142"/>
      <c r="C1" s="143"/>
      <c r="D1" s="144"/>
      <c r="E1" s="145"/>
      <c r="F1" s="145"/>
      <c r="G1" s="145"/>
      <c r="H1" s="146"/>
    </row>
    <row r="2" spans="1:8" x14ac:dyDescent="0.15">
      <c r="A2" s="148"/>
      <c r="B2" s="149"/>
      <c r="C2" s="150"/>
      <c r="D2" s="151" t="s">
        <v>51</v>
      </c>
      <c r="E2" s="152"/>
      <c r="F2" s="153" t="s">
        <v>558</v>
      </c>
      <c r="G2" s="154"/>
      <c r="H2" s="155"/>
    </row>
    <row r="3" spans="1:8" x14ac:dyDescent="0.15">
      <c r="A3" s="151" t="s">
        <v>551</v>
      </c>
      <c r="B3" s="156"/>
      <c r="C3" s="157"/>
      <c r="D3" s="158">
        <v>146079</v>
      </c>
      <c r="E3" s="159"/>
      <c r="F3" s="160">
        <v>45117</v>
      </c>
      <c r="G3" s="161"/>
      <c r="H3" s="162"/>
    </row>
    <row r="4" spans="1:8" x14ac:dyDescent="0.15">
      <c r="A4" s="163"/>
      <c r="B4" s="164"/>
      <c r="C4" s="165"/>
      <c r="D4" s="166">
        <v>38988</v>
      </c>
      <c r="E4" s="167"/>
      <c r="F4" s="168">
        <v>25589</v>
      </c>
      <c r="G4" s="169"/>
      <c r="H4" s="170"/>
    </row>
    <row r="5" spans="1:8" x14ac:dyDescent="0.15">
      <c r="A5" s="151" t="s">
        <v>553</v>
      </c>
      <c r="B5" s="156"/>
      <c r="C5" s="157"/>
      <c r="D5" s="158">
        <v>53229</v>
      </c>
      <c r="E5" s="159"/>
      <c r="F5" s="160">
        <v>52496</v>
      </c>
      <c r="G5" s="161"/>
      <c r="H5" s="162"/>
    </row>
    <row r="6" spans="1:8" x14ac:dyDescent="0.15">
      <c r="A6" s="163"/>
      <c r="B6" s="164"/>
      <c r="C6" s="165"/>
      <c r="D6" s="166">
        <v>25493</v>
      </c>
      <c r="E6" s="167"/>
      <c r="F6" s="168">
        <v>29467</v>
      </c>
      <c r="G6" s="169"/>
      <c r="H6" s="170"/>
    </row>
    <row r="7" spans="1:8" x14ac:dyDescent="0.15">
      <c r="A7" s="151" t="s">
        <v>554</v>
      </c>
      <c r="B7" s="156"/>
      <c r="C7" s="157"/>
      <c r="D7" s="158">
        <v>69476</v>
      </c>
      <c r="E7" s="159"/>
      <c r="F7" s="160">
        <v>52619</v>
      </c>
      <c r="G7" s="161"/>
      <c r="H7" s="162"/>
    </row>
    <row r="8" spans="1:8" x14ac:dyDescent="0.15">
      <c r="A8" s="163"/>
      <c r="B8" s="164"/>
      <c r="C8" s="165"/>
      <c r="D8" s="166">
        <v>34869</v>
      </c>
      <c r="E8" s="167"/>
      <c r="F8" s="168">
        <v>31149</v>
      </c>
      <c r="G8" s="169"/>
      <c r="H8" s="170"/>
    </row>
    <row r="9" spans="1:8" x14ac:dyDescent="0.15">
      <c r="A9" s="151" t="s">
        <v>555</v>
      </c>
      <c r="B9" s="156"/>
      <c r="C9" s="157"/>
      <c r="D9" s="158">
        <v>60612</v>
      </c>
      <c r="E9" s="159"/>
      <c r="F9" s="160">
        <v>51875</v>
      </c>
      <c r="G9" s="161"/>
      <c r="H9" s="162"/>
    </row>
    <row r="10" spans="1:8" x14ac:dyDescent="0.15">
      <c r="A10" s="163"/>
      <c r="B10" s="164"/>
      <c r="C10" s="165"/>
      <c r="D10" s="166">
        <v>22959</v>
      </c>
      <c r="E10" s="167"/>
      <c r="F10" s="168">
        <v>29372</v>
      </c>
      <c r="G10" s="169"/>
      <c r="H10" s="170"/>
    </row>
    <row r="11" spans="1:8" x14ac:dyDescent="0.15">
      <c r="A11" s="151" t="s">
        <v>556</v>
      </c>
      <c r="B11" s="156"/>
      <c r="C11" s="157"/>
      <c r="D11" s="158">
        <v>50199</v>
      </c>
      <c r="E11" s="159"/>
      <c r="F11" s="160">
        <v>48064</v>
      </c>
      <c r="G11" s="161"/>
      <c r="H11" s="162"/>
    </row>
    <row r="12" spans="1:8" x14ac:dyDescent="0.15">
      <c r="A12" s="163"/>
      <c r="B12" s="164"/>
      <c r="C12" s="171"/>
      <c r="D12" s="166">
        <v>19627</v>
      </c>
      <c r="E12" s="167"/>
      <c r="F12" s="168">
        <v>30373</v>
      </c>
      <c r="G12" s="169"/>
      <c r="H12" s="170"/>
    </row>
    <row r="13" spans="1:8" x14ac:dyDescent="0.15">
      <c r="A13" s="151"/>
      <c r="B13" s="156"/>
      <c r="C13" s="172"/>
      <c r="D13" s="173">
        <v>75919</v>
      </c>
      <c r="E13" s="174"/>
      <c r="F13" s="175">
        <v>50034</v>
      </c>
      <c r="G13" s="176"/>
      <c r="H13" s="162"/>
    </row>
    <row r="14" spans="1:8" x14ac:dyDescent="0.15">
      <c r="A14" s="163"/>
      <c r="B14" s="164"/>
      <c r="C14" s="165"/>
      <c r="D14" s="166">
        <v>28387</v>
      </c>
      <c r="E14" s="167"/>
      <c r="F14" s="168">
        <v>29190</v>
      </c>
      <c r="G14" s="169"/>
      <c r="H14" s="170"/>
    </row>
    <row r="17" spans="1:11" x14ac:dyDescent="0.15">
      <c r="A17" s="147" t="s">
        <v>52</v>
      </c>
    </row>
    <row r="18" spans="1:11" x14ac:dyDescent="0.15">
      <c r="A18" s="177"/>
      <c r="B18" s="177" t="str">
        <f>実質収支比率等に係る経年分析!F$46</f>
        <v>H26</v>
      </c>
      <c r="C18" s="177" t="str">
        <f>実質収支比率等に係る経年分析!G$46</f>
        <v>H27</v>
      </c>
      <c r="D18" s="177" t="str">
        <f>実質収支比率等に係る経年分析!H$46</f>
        <v>H28</v>
      </c>
      <c r="E18" s="177" t="str">
        <f>実質収支比率等に係る経年分析!I$46</f>
        <v>H29</v>
      </c>
      <c r="F18" s="177" t="str">
        <f>実質収支比率等に係る経年分析!J$46</f>
        <v>H30</v>
      </c>
    </row>
    <row r="19" spans="1:11" x14ac:dyDescent="0.15">
      <c r="A19" s="177" t="s">
        <v>53</v>
      </c>
      <c r="B19" s="177">
        <f>ROUND(VALUE(SUBSTITUTE(実質収支比率等に係る経年分析!F$48,"▲","-")),2)</f>
        <v>1.32</v>
      </c>
      <c r="C19" s="177">
        <f>ROUND(VALUE(SUBSTITUTE(実質収支比率等に係る経年分析!G$48,"▲","-")),2)</f>
        <v>2.5499999999999998</v>
      </c>
      <c r="D19" s="177">
        <f>ROUND(VALUE(SUBSTITUTE(実質収支比率等に係る経年分析!H$48,"▲","-")),2)</f>
        <v>1.07</v>
      </c>
      <c r="E19" s="177">
        <f>ROUND(VALUE(SUBSTITUTE(実質収支比率等に係る経年分析!I$48,"▲","-")),2)</f>
        <v>1.0900000000000001</v>
      </c>
      <c r="F19" s="177">
        <f>ROUND(VALUE(SUBSTITUTE(実質収支比率等に係る経年分析!J$48,"▲","-")),2)</f>
        <v>4.5599999999999996</v>
      </c>
    </row>
    <row r="20" spans="1:11" x14ac:dyDescent="0.15">
      <c r="A20" s="177" t="s">
        <v>54</v>
      </c>
      <c r="B20" s="177">
        <f>ROUND(VALUE(SUBSTITUTE(実質収支比率等に係る経年分析!F$47,"▲","-")),2)</f>
        <v>5.33</v>
      </c>
      <c r="C20" s="177">
        <f>ROUND(VALUE(SUBSTITUTE(実質収支比率等に係る経年分析!G$47,"▲","-")),2)</f>
        <v>5.92</v>
      </c>
      <c r="D20" s="177">
        <f>ROUND(VALUE(SUBSTITUTE(実質収支比率等に係る経年分析!H$47,"▲","-")),2)</f>
        <v>4.22</v>
      </c>
      <c r="E20" s="177">
        <f>ROUND(VALUE(SUBSTITUTE(実質収支比率等に係る経年分析!I$47,"▲","-")),2)</f>
        <v>0.91</v>
      </c>
      <c r="F20" s="177">
        <f>ROUND(VALUE(SUBSTITUTE(実質収支比率等に係る経年分析!J$47,"▲","-")),2)</f>
        <v>1.48</v>
      </c>
    </row>
    <row r="21" spans="1:11" x14ac:dyDescent="0.15">
      <c r="A21" s="177" t="s">
        <v>55</v>
      </c>
      <c r="B21" s="177">
        <f>IF(ISNUMBER(VALUE(SUBSTITUTE(実質収支比率等に係る経年分析!F$49,"▲","-"))),ROUND(VALUE(SUBSTITUTE(実質収支比率等に係る経年分析!F$49,"▲","-")),2),NA())</f>
        <v>-1.2</v>
      </c>
      <c r="C21" s="177">
        <f>IF(ISNUMBER(VALUE(SUBSTITUTE(実質収支比率等に係る経年分析!G$49,"▲","-"))),ROUND(VALUE(SUBSTITUTE(実質収支比率等に係る経年分析!G$49,"▲","-")),2),NA())</f>
        <v>1.25</v>
      </c>
      <c r="D21" s="177">
        <f>IF(ISNUMBER(VALUE(SUBSTITUTE(実質収支比率等に係る経年分析!H$49,"▲","-"))),ROUND(VALUE(SUBSTITUTE(実質収支比率等に係る経年分析!H$49,"▲","-")),2),NA())</f>
        <v>-4.0199999999999996</v>
      </c>
      <c r="E21" s="177">
        <f>IF(ISNUMBER(VALUE(SUBSTITUTE(実質収支比率等に係る経年分析!I$49,"▲","-"))),ROUND(VALUE(SUBSTITUTE(実質収支比率等に係る経年分析!I$49,"▲","-")),2),NA())</f>
        <v>-3.81</v>
      </c>
      <c r="F21" s="177">
        <f>IF(ISNUMBER(VALUE(SUBSTITUTE(実質収支比率等に係る経年分析!J$49,"▲","-"))),ROUND(VALUE(SUBSTITUTE(実質収支比率等に係る経年分析!J$49,"▲","-")),2),NA())</f>
        <v>4.49</v>
      </c>
    </row>
    <row r="24" spans="1:11" x14ac:dyDescent="0.15">
      <c r="A24" s="147" t="s">
        <v>56</v>
      </c>
    </row>
    <row r="25" spans="1:11" x14ac:dyDescent="0.15">
      <c r="A25" s="178"/>
      <c r="B25" s="178" t="str">
        <f>連結実質赤字比率に係る赤字・黒字の構成分析!F$33</f>
        <v>H26</v>
      </c>
      <c r="C25" s="178"/>
      <c r="D25" s="178" t="str">
        <f>連結実質赤字比率に係る赤字・黒字の構成分析!G$33</f>
        <v>H27</v>
      </c>
      <c r="E25" s="178"/>
      <c r="F25" s="178" t="str">
        <f>連結実質赤字比率に係る赤字・黒字の構成分析!H$33</f>
        <v>H28</v>
      </c>
      <c r="G25" s="178"/>
      <c r="H25" s="178" t="str">
        <f>連結実質赤字比率に係る赤字・黒字の構成分析!I$33</f>
        <v>H29</v>
      </c>
      <c r="I25" s="178"/>
      <c r="J25" s="178" t="str">
        <f>連結実質赤字比率に係る赤字・黒字の構成分析!J$33</f>
        <v>H30</v>
      </c>
      <c r="K25" s="178"/>
    </row>
    <row r="26" spans="1:11" x14ac:dyDescent="0.15">
      <c r="A26" s="178"/>
      <c r="B26" s="178" t="s">
        <v>57</v>
      </c>
      <c r="C26" s="178" t="s">
        <v>58</v>
      </c>
      <c r="D26" s="178" t="s">
        <v>57</v>
      </c>
      <c r="E26" s="178" t="s">
        <v>58</v>
      </c>
      <c r="F26" s="178" t="s">
        <v>57</v>
      </c>
      <c r="G26" s="178" t="s">
        <v>58</v>
      </c>
      <c r="H26" s="178" t="s">
        <v>57</v>
      </c>
      <c r="I26" s="178" t="s">
        <v>58</v>
      </c>
      <c r="J26" s="178" t="s">
        <v>57</v>
      </c>
      <c r="K26" s="178" t="s">
        <v>58</v>
      </c>
    </row>
    <row r="27" spans="1:11" x14ac:dyDescent="0.15">
      <c r="A27" s="178" t="str">
        <f>IF(連結実質赤字比率に係る赤字・黒字の構成分析!C$43="",NA(),連結実質赤字比率に係る赤字・黒字の構成分析!C$43)</f>
        <v>その他会計（黒字）</v>
      </c>
      <c r="B27" s="178" t="e">
        <f>IF(ROUND(VALUE(SUBSTITUTE(連結実質赤字比率に係る赤字・黒字の構成分析!F$43,"▲", "-")), 2) &lt; 0, ABS(ROUND(VALUE(SUBSTITUTE(連結実質赤字比率に係る赤字・黒字の構成分析!F$43,"▲", "-")), 2)), NA())</f>
        <v>#N/A</v>
      </c>
      <c r="C27" s="178">
        <f>IF(ROUND(VALUE(SUBSTITUTE(連結実質赤字比率に係る赤字・黒字の構成分析!F$43,"▲", "-")), 2) &gt;= 0, ABS(ROUND(VALUE(SUBSTITUTE(連結実質赤字比率に係る赤字・黒字の構成分析!F$43,"▲", "-")), 2)), NA())</f>
        <v>0.43</v>
      </c>
      <c r="D27" s="178" t="e">
        <f>IF(ROUND(VALUE(SUBSTITUTE(連結実質赤字比率に係る赤字・黒字の構成分析!G$43,"▲", "-")), 2) &lt; 0, ABS(ROUND(VALUE(SUBSTITUTE(連結実質赤字比率に係る赤字・黒字の構成分析!G$43,"▲", "-")), 2)), NA())</f>
        <v>#N/A</v>
      </c>
      <c r="E27" s="178">
        <f>IF(ROUND(VALUE(SUBSTITUTE(連結実質赤字比率に係る赤字・黒字の構成分析!G$43,"▲", "-")), 2) &gt;= 0, ABS(ROUND(VALUE(SUBSTITUTE(連結実質赤字比率に係る赤字・黒字の構成分析!G$43,"▲", "-")), 2)), NA())</f>
        <v>0.46</v>
      </c>
      <c r="F27" s="178" t="e">
        <f>IF(ROUND(VALUE(SUBSTITUTE(連結実質赤字比率に係る赤字・黒字の構成分析!H$43,"▲", "-")), 2) &lt; 0, ABS(ROUND(VALUE(SUBSTITUTE(連結実質赤字比率に係る赤字・黒字の構成分析!H$43,"▲", "-")), 2)), NA())</f>
        <v>#N/A</v>
      </c>
      <c r="G27" s="178">
        <f>IF(ROUND(VALUE(SUBSTITUTE(連結実質赤字比率に係る赤字・黒字の構成分析!H$43,"▲", "-")), 2) &gt;= 0, ABS(ROUND(VALUE(SUBSTITUTE(連結実質赤字比率に係る赤字・黒字の構成分析!H$43,"▲", "-")), 2)), NA())</f>
        <v>0.45</v>
      </c>
      <c r="H27" s="178" t="e">
        <f>IF(ROUND(VALUE(SUBSTITUTE(連結実質赤字比率に係る赤字・黒字の構成分析!I$43,"▲", "-")), 2) &lt; 0, ABS(ROUND(VALUE(SUBSTITUTE(連結実質赤字比率に係る赤字・黒字の構成分析!I$43,"▲", "-")), 2)), NA())</f>
        <v>#N/A</v>
      </c>
      <c r="I27" s="178">
        <f>IF(ROUND(VALUE(SUBSTITUTE(連結実質赤字比率に係る赤字・黒字の構成分析!I$43,"▲", "-")), 2) &gt;= 0, ABS(ROUND(VALUE(SUBSTITUTE(連結実質赤字比率に係る赤字・黒字の構成分析!I$43,"▲", "-")), 2)), NA())</f>
        <v>0</v>
      </c>
      <c r="J27" s="178" t="e">
        <f>IF(ROUND(VALUE(SUBSTITUTE(連結実質赤字比率に係る赤字・黒字の構成分析!J$43,"▲", "-")), 2) &lt; 0, ABS(ROUND(VALUE(SUBSTITUTE(連結実質赤字比率に係る赤字・黒字の構成分析!J$43,"▲", "-")), 2)), NA())</f>
        <v>#N/A</v>
      </c>
      <c r="K27" s="178">
        <f>IF(ROUND(VALUE(SUBSTITUTE(連結実質赤字比率に係る赤字・黒字の構成分析!J$43,"▲", "-")), 2) &gt;= 0, ABS(ROUND(VALUE(SUBSTITUTE(連結実質赤字比率に係る赤字・黒字の構成分析!J$43,"▲", "-")), 2)), NA())</f>
        <v>0</v>
      </c>
    </row>
    <row r="28" spans="1:11" x14ac:dyDescent="0.15">
      <c r="A28" s="178" t="str">
        <f>IF(連結実質赤字比率に係る赤字・黒字の構成分析!C$42="",NA(),連結実質赤字比率に係る赤字・黒字の構成分析!C$42)</f>
        <v>その他会計（赤字）</v>
      </c>
      <c r="B28" s="178" t="e">
        <f>IF(ROUND(VALUE(SUBSTITUTE(連結実質赤字比率に係る赤字・黒字の構成分析!F$42,"▲", "-")), 2) &lt; 0, ABS(ROUND(VALUE(SUBSTITUTE(連結実質赤字比率に係る赤字・黒字の構成分析!F$42,"▲", "-")), 2)), NA())</f>
        <v>#VALUE!</v>
      </c>
      <c r="C28" s="178" t="e">
        <f>IF(ROUND(VALUE(SUBSTITUTE(連結実質赤字比率に係る赤字・黒字の構成分析!F$42,"▲", "-")), 2) &gt;= 0, ABS(ROUND(VALUE(SUBSTITUTE(連結実質赤字比率に係る赤字・黒字の構成分析!F$42,"▲", "-")), 2)), NA())</f>
        <v>#VALUE!</v>
      </c>
      <c r="D28" s="178" t="e">
        <f>IF(ROUND(VALUE(SUBSTITUTE(連結実質赤字比率に係る赤字・黒字の構成分析!G$42,"▲", "-")), 2) &lt; 0, ABS(ROUND(VALUE(SUBSTITUTE(連結実質赤字比率に係る赤字・黒字の構成分析!G$42,"▲", "-")), 2)), NA())</f>
        <v>#VALUE!</v>
      </c>
      <c r="E28" s="178" t="e">
        <f>IF(ROUND(VALUE(SUBSTITUTE(連結実質赤字比率に係る赤字・黒字の構成分析!G$42,"▲", "-")), 2) &gt;= 0, ABS(ROUND(VALUE(SUBSTITUTE(連結実質赤字比率に係る赤字・黒字の構成分析!G$42,"▲", "-")), 2)), NA())</f>
        <v>#VALUE!</v>
      </c>
      <c r="F28" s="178" t="e">
        <f>IF(ROUND(VALUE(SUBSTITUTE(連結実質赤字比率に係る赤字・黒字の構成分析!H$42,"▲", "-")), 2) &lt; 0, ABS(ROUND(VALUE(SUBSTITUTE(連結実質赤字比率に係る赤字・黒字の構成分析!H$42,"▲", "-")), 2)), NA())</f>
        <v>#VALUE!</v>
      </c>
      <c r="G28" s="178" t="e">
        <f>IF(ROUND(VALUE(SUBSTITUTE(連結実質赤字比率に係る赤字・黒字の構成分析!H$42,"▲", "-")), 2) &gt;= 0, ABS(ROUND(VALUE(SUBSTITUTE(連結実質赤字比率に係る赤字・黒字の構成分析!H$42,"▲", "-")), 2)), NA())</f>
        <v>#VALUE!</v>
      </c>
      <c r="H28" s="178" t="e">
        <f>IF(ROUND(VALUE(SUBSTITUTE(連結実質赤字比率に係る赤字・黒字の構成分析!I$42,"▲", "-")), 2) &lt; 0, ABS(ROUND(VALUE(SUBSTITUTE(連結実質赤字比率に係る赤字・黒字の構成分析!I$42,"▲", "-")), 2)), NA())</f>
        <v>#VALUE!</v>
      </c>
      <c r="I28" s="178" t="e">
        <f>IF(ROUND(VALUE(SUBSTITUTE(連結実質赤字比率に係る赤字・黒字の構成分析!I$42,"▲", "-")), 2) &gt;= 0, ABS(ROUND(VALUE(SUBSTITUTE(連結実質赤字比率に係る赤字・黒字の構成分析!I$42,"▲", "-")), 2)), NA())</f>
        <v>#VALUE!</v>
      </c>
      <c r="J28" s="178" t="e">
        <f>IF(ROUND(VALUE(SUBSTITUTE(連結実質赤字比率に係る赤字・黒字の構成分析!J$42,"▲", "-")), 2) &lt; 0, ABS(ROUND(VALUE(SUBSTITUTE(連結実質赤字比率に係る赤字・黒字の構成分析!J$42,"▲", "-")), 2)), NA())</f>
        <v>#VALUE!</v>
      </c>
      <c r="K28" s="178" t="e">
        <f>IF(ROUND(VALUE(SUBSTITUTE(連結実質赤字比率に係る赤字・黒字の構成分析!J$42,"▲", "-")), 2) &gt;= 0, ABS(ROUND(VALUE(SUBSTITUTE(連結実質赤字比率に係る赤字・黒字の構成分析!J$42,"▲", "-")), 2)), NA())</f>
        <v>#VALUE!</v>
      </c>
    </row>
    <row r="29" spans="1:11" x14ac:dyDescent="0.15">
      <c r="A29" s="178" t="str">
        <f>IF(連結実質赤字比率に係る赤字・黒字の構成分析!C$41="",NA(),連結実質赤字比率に係る赤字・黒字の構成分析!C$41)</f>
        <v>後期高齢者医療事業会計</v>
      </c>
      <c r="B29" s="178" t="e">
        <f>IF(ROUND(VALUE(SUBSTITUTE(連結実質赤字比率に係る赤字・黒字の構成分析!F$41,"▲", "-")), 2) &lt; 0, ABS(ROUND(VALUE(SUBSTITUTE(連結実質赤字比率に係る赤字・黒字の構成分析!F$41,"▲", "-")), 2)), NA())</f>
        <v>#N/A</v>
      </c>
      <c r="C29" s="178">
        <f>IF(ROUND(VALUE(SUBSTITUTE(連結実質赤字比率に係る赤字・黒字の構成分析!F$41,"▲", "-")), 2) &gt;= 0, ABS(ROUND(VALUE(SUBSTITUTE(連結実質赤字比率に係る赤字・黒字の構成分析!F$41,"▲", "-")), 2)), NA())</f>
        <v>0</v>
      </c>
      <c r="D29" s="178" t="e">
        <f>IF(ROUND(VALUE(SUBSTITUTE(連結実質赤字比率に係る赤字・黒字の構成分析!G$41,"▲", "-")), 2) &lt; 0, ABS(ROUND(VALUE(SUBSTITUTE(連結実質赤字比率に係る赤字・黒字の構成分析!G$41,"▲", "-")), 2)), NA())</f>
        <v>#N/A</v>
      </c>
      <c r="E29" s="178">
        <f>IF(ROUND(VALUE(SUBSTITUTE(連結実質赤字比率に係る赤字・黒字の構成分析!G$41,"▲", "-")), 2) &gt;= 0, ABS(ROUND(VALUE(SUBSTITUTE(連結実質赤字比率に係る赤字・黒字の構成分析!G$41,"▲", "-")), 2)), NA())</f>
        <v>0</v>
      </c>
      <c r="F29" s="178" t="e">
        <f>IF(ROUND(VALUE(SUBSTITUTE(連結実質赤字比率に係る赤字・黒字の構成分析!H$41,"▲", "-")), 2) &lt; 0, ABS(ROUND(VALUE(SUBSTITUTE(連結実質赤字比率に係る赤字・黒字の構成分析!H$41,"▲", "-")), 2)), NA())</f>
        <v>#N/A</v>
      </c>
      <c r="G29" s="178">
        <f>IF(ROUND(VALUE(SUBSTITUTE(連結実質赤字比率に係る赤字・黒字の構成分析!H$41,"▲", "-")), 2) &gt;= 0, ABS(ROUND(VALUE(SUBSTITUTE(連結実質赤字比率に係る赤字・黒字の構成分析!H$41,"▲", "-")), 2)), NA())</f>
        <v>0</v>
      </c>
      <c r="H29" s="178" t="e">
        <f>IF(ROUND(VALUE(SUBSTITUTE(連結実質赤字比率に係る赤字・黒字の構成分析!I$41,"▲", "-")), 2) &lt; 0, ABS(ROUND(VALUE(SUBSTITUTE(連結実質赤字比率に係る赤字・黒字の構成分析!I$41,"▲", "-")), 2)), NA())</f>
        <v>#N/A</v>
      </c>
      <c r="I29" s="178">
        <f>IF(ROUND(VALUE(SUBSTITUTE(連結実質赤字比率に係る赤字・黒字の構成分析!I$41,"▲", "-")), 2) &gt;= 0, ABS(ROUND(VALUE(SUBSTITUTE(連結実質赤字比率に係る赤字・黒字の構成分析!I$41,"▲", "-")), 2)), NA())</f>
        <v>0.03</v>
      </c>
      <c r="J29" s="178" t="e">
        <f>IF(ROUND(VALUE(SUBSTITUTE(連結実質赤字比率に係る赤字・黒字の構成分析!J$41,"▲", "-")), 2) &lt; 0, ABS(ROUND(VALUE(SUBSTITUTE(連結実質赤字比率に係る赤字・黒字の構成分析!J$41,"▲", "-")), 2)), NA())</f>
        <v>#N/A</v>
      </c>
      <c r="K29" s="178">
        <f>IF(ROUND(VALUE(SUBSTITUTE(連結実質赤字比率に係る赤字・黒字の構成分析!J$41,"▲", "-")), 2) &gt;= 0, ABS(ROUND(VALUE(SUBSTITUTE(連結実質赤字比率に係る赤字・黒字の構成分析!J$41,"▲", "-")), 2)), NA())</f>
        <v>0.02</v>
      </c>
    </row>
    <row r="30" spans="1:11" x14ac:dyDescent="0.15">
      <c r="A30" s="178" t="str">
        <f>IF(連結実質赤字比率に係る赤字・黒字の構成分析!C$40="",NA(),連結実質赤字比率に係る赤字・黒字の構成分析!C$40)</f>
        <v>介護保険事業会計</v>
      </c>
      <c r="B30" s="178" t="e">
        <f>IF(ROUND(VALUE(SUBSTITUTE(連結実質赤字比率に係る赤字・黒字の構成分析!F$40,"▲", "-")), 2) &lt; 0, ABS(ROUND(VALUE(SUBSTITUTE(連結実質赤字比率に係る赤字・黒字の構成分析!F$40,"▲", "-")), 2)), NA())</f>
        <v>#N/A</v>
      </c>
      <c r="C30" s="178">
        <f>IF(ROUND(VALUE(SUBSTITUTE(連結実質赤字比率に係る赤字・黒字の構成分析!F$40,"▲", "-")), 2) &gt;= 0, ABS(ROUND(VALUE(SUBSTITUTE(連結実質赤字比率に係る赤字・黒字の構成分析!F$40,"▲", "-")), 2)), NA())</f>
        <v>0.38</v>
      </c>
      <c r="D30" s="178" t="e">
        <f>IF(ROUND(VALUE(SUBSTITUTE(連結実質赤字比率に係る赤字・黒字の構成分析!G$40,"▲", "-")), 2) &lt; 0, ABS(ROUND(VALUE(SUBSTITUTE(連結実質赤字比率に係る赤字・黒字の構成分析!G$40,"▲", "-")), 2)), NA())</f>
        <v>#N/A</v>
      </c>
      <c r="E30" s="178">
        <f>IF(ROUND(VALUE(SUBSTITUTE(連結実質赤字比率に係る赤字・黒字の構成分析!G$40,"▲", "-")), 2) &gt;= 0, ABS(ROUND(VALUE(SUBSTITUTE(連結実質赤字比率に係る赤字・黒字の構成分析!G$40,"▲", "-")), 2)), NA())</f>
        <v>0.42</v>
      </c>
      <c r="F30" s="178" t="e">
        <f>IF(ROUND(VALUE(SUBSTITUTE(連結実質赤字比率に係る赤字・黒字の構成分析!H$40,"▲", "-")), 2) &lt; 0, ABS(ROUND(VALUE(SUBSTITUTE(連結実質赤字比率に係る赤字・黒字の構成分析!H$40,"▲", "-")), 2)), NA())</f>
        <v>#N/A</v>
      </c>
      <c r="G30" s="178">
        <f>IF(ROUND(VALUE(SUBSTITUTE(連結実質赤字比率に係る赤字・黒字の構成分析!H$40,"▲", "-")), 2) &gt;= 0, ABS(ROUND(VALUE(SUBSTITUTE(連結実質赤字比率に係る赤字・黒字の構成分析!H$40,"▲", "-")), 2)), NA())</f>
        <v>0.41</v>
      </c>
      <c r="H30" s="178" t="e">
        <f>IF(ROUND(VALUE(SUBSTITUTE(連結実質赤字比率に係る赤字・黒字の構成分析!I$40,"▲", "-")), 2) &lt; 0, ABS(ROUND(VALUE(SUBSTITUTE(連結実質赤字比率に係る赤字・黒字の構成分析!I$40,"▲", "-")), 2)), NA())</f>
        <v>#N/A</v>
      </c>
      <c r="I30" s="178">
        <f>IF(ROUND(VALUE(SUBSTITUTE(連結実質赤字比率に係る赤字・黒字の構成分析!I$40,"▲", "-")), 2) &gt;= 0, ABS(ROUND(VALUE(SUBSTITUTE(連結実質赤字比率に係る赤字・黒字の構成分析!I$40,"▲", "-")), 2)), NA())</f>
        <v>0.33</v>
      </c>
      <c r="J30" s="178" t="e">
        <f>IF(ROUND(VALUE(SUBSTITUTE(連結実質赤字比率に係る赤字・黒字の構成分析!J$40,"▲", "-")), 2) &lt; 0, ABS(ROUND(VALUE(SUBSTITUTE(連結実質赤字比率に係る赤字・黒字の構成分析!J$40,"▲", "-")), 2)), NA())</f>
        <v>#N/A</v>
      </c>
      <c r="K30" s="178">
        <f>IF(ROUND(VALUE(SUBSTITUTE(連結実質赤字比率に係る赤字・黒字の構成分析!J$40,"▲", "-")), 2) &gt;= 0, ABS(ROUND(VALUE(SUBSTITUTE(連結実質赤字比率に係る赤字・黒字の構成分析!J$40,"▲", "-")), 2)), NA())</f>
        <v>0.08</v>
      </c>
    </row>
    <row r="31" spans="1:11" x14ac:dyDescent="0.15">
      <c r="A31" s="178" t="str">
        <f>IF(連結実質赤字比率に係る赤字・黒字の構成分析!C$39="",NA(),連結実質赤字比率に係る赤字・黒字の構成分析!C$39)</f>
        <v>国民健康保険事業会計</v>
      </c>
      <c r="B31" s="178" t="e">
        <f>IF(ROUND(VALUE(SUBSTITUTE(連結実質赤字比率に係る赤字・黒字の構成分析!F$39,"▲", "-")), 2) &lt; 0, ABS(ROUND(VALUE(SUBSTITUTE(連結実質赤字比率に係る赤字・黒字の構成分析!F$39,"▲", "-")), 2)), NA())</f>
        <v>#N/A</v>
      </c>
      <c r="C31" s="178">
        <f>IF(ROUND(VALUE(SUBSTITUTE(連結実質赤字比率に係る赤字・黒字の構成分析!F$39,"▲", "-")), 2) &gt;= 0, ABS(ROUND(VALUE(SUBSTITUTE(連結実質赤字比率に係る赤字・黒字の構成分析!F$39,"▲", "-")), 2)), NA())</f>
        <v>1</v>
      </c>
      <c r="D31" s="178" t="e">
        <f>IF(ROUND(VALUE(SUBSTITUTE(連結実質赤字比率に係る赤字・黒字の構成分析!G$39,"▲", "-")), 2) &lt; 0, ABS(ROUND(VALUE(SUBSTITUTE(連結実質赤字比率に係る赤字・黒字の構成分析!G$39,"▲", "-")), 2)), NA())</f>
        <v>#N/A</v>
      </c>
      <c r="E31" s="178">
        <f>IF(ROUND(VALUE(SUBSTITUTE(連結実質赤字比率に係る赤字・黒字の構成分析!G$39,"▲", "-")), 2) &gt;= 0, ABS(ROUND(VALUE(SUBSTITUTE(連結実質赤字比率に係る赤字・黒字の構成分析!G$39,"▲", "-")), 2)), NA())</f>
        <v>0.79</v>
      </c>
      <c r="F31" s="178" t="e">
        <f>IF(ROUND(VALUE(SUBSTITUTE(連結実質赤字比率に係る赤字・黒字の構成分析!H$39,"▲", "-")), 2) &lt; 0, ABS(ROUND(VALUE(SUBSTITUTE(連結実質赤字比率に係る赤字・黒字の構成分析!H$39,"▲", "-")), 2)), NA())</f>
        <v>#N/A</v>
      </c>
      <c r="G31" s="178">
        <f>IF(ROUND(VALUE(SUBSTITUTE(連結実質赤字比率に係る赤字・黒字の構成分析!H$39,"▲", "-")), 2) &gt;= 0, ABS(ROUND(VALUE(SUBSTITUTE(連結実質赤字比率に係る赤字・黒字の構成分析!H$39,"▲", "-")), 2)), NA())</f>
        <v>1.28</v>
      </c>
      <c r="H31" s="178" t="e">
        <f>IF(ROUND(VALUE(SUBSTITUTE(連結実質赤字比率に係る赤字・黒字の構成分析!I$39,"▲", "-")), 2) &lt; 0, ABS(ROUND(VALUE(SUBSTITUTE(連結実質赤字比率に係る赤字・黒字の構成分析!I$39,"▲", "-")), 2)), NA())</f>
        <v>#N/A</v>
      </c>
      <c r="I31" s="178">
        <f>IF(ROUND(VALUE(SUBSTITUTE(連結実質赤字比率に係る赤字・黒字の構成分析!I$39,"▲", "-")), 2) &gt;= 0, ABS(ROUND(VALUE(SUBSTITUTE(連結実質赤字比率に係る赤字・黒字の構成分析!I$39,"▲", "-")), 2)), NA())</f>
        <v>2.35</v>
      </c>
      <c r="J31" s="178" t="e">
        <f>IF(ROUND(VALUE(SUBSTITUTE(連結実質赤字比率に係る赤字・黒字の構成分析!J$39,"▲", "-")), 2) &lt; 0, ABS(ROUND(VALUE(SUBSTITUTE(連結実質赤字比率に係る赤字・黒字の構成分析!J$39,"▲", "-")), 2)), NA())</f>
        <v>#N/A</v>
      </c>
      <c r="K31" s="178">
        <f>IF(ROUND(VALUE(SUBSTITUTE(連結実質赤字比率に係る赤字・黒字の構成分析!J$39,"▲", "-")), 2) &gt;= 0, ABS(ROUND(VALUE(SUBSTITUTE(連結実質赤字比率に係る赤字・黒字の構成分析!J$39,"▲", "-")), 2)), NA())</f>
        <v>0.46</v>
      </c>
    </row>
    <row r="32" spans="1:11" x14ac:dyDescent="0.15">
      <c r="A32" s="178" t="str">
        <f>IF(連結実質赤字比率に係る赤字・黒字の構成分析!C$38="",NA(),連結実質赤字比率に係る赤字・黒字の構成分析!C$38)</f>
        <v>工業用水道事業会計</v>
      </c>
      <c r="B32" s="178" t="e">
        <f>IF(ROUND(VALUE(SUBSTITUTE(連結実質赤字比率に係る赤字・黒字の構成分析!F$38,"▲", "-")), 2) &lt; 0, ABS(ROUND(VALUE(SUBSTITUTE(連結実質赤字比率に係る赤字・黒字の構成分析!F$38,"▲", "-")), 2)), NA())</f>
        <v>#N/A</v>
      </c>
      <c r="C32" s="178">
        <f>IF(ROUND(VALUE(SUBSTITUTE(連結実質赤字比率に係る赤字・黒字の構成分析!F$38,"▲", "-")), 2) &gt;= 0, ABS(ROUND(VALUE(SUBSTITUTE(連結実質赤字比率に係る赤字・黒字の構成分析!F$38,"▲", "-")), 2)), NA())</f>
        <v>1.0900000000000001</v>
      </c>
      <c r="D32" s="178" t="e">
        <f>IF(ROUND(VALUE(SUBSTITUTE(連結実質赤字比率に係る赤字・黒字の構成分析!G$38,"▲", "-")), 2) &lt; 0, ABS(ROUND(VALUE(SUBSTITUTE(連結実質赤字比率に係る赤字・黒字の構成分析!G$38,"▲", "-")), 2)), NA())</f>
        <v>#N/A</v>
      </c>
      <c r="E32" s="178">
        <f>IF(ROUND(VALUE(SUBSTITUTE(連結実質赤字比率に係る赤字・黒字の構成分析!G$38,"▲", "-")), 2) &gt;= 0, ABS(ROUND(VALUE(SUBSTITUTE(連結実質赤字比率に係る赤字・黒字の構成分析!G$38,"▲", "-")), 2)), NA())</f>
        <v>1.0900000000000001</v>
      </c>
      <c r="F32" s="178" t="e">
        <f>IF(ROUND(VALUE(SUBSTITUTE(連結実質赤字比率に係る赤字・黒字の構成分析!H$38,"▲", "-")), 2) &lt; 0, ABS(ROUND(VALUE(SUBSTITUTE(連結実質赤字比率に係る赤字・黒字の構成分析!H$38,"▲", "-")), 2)), NA())</f>
        <v>#N/A</v>
      </c>
      <c r="G32" s="178">
        <f>IF(ROUND(VALUE(SUBSTITUTE(連結実質赤字比率に係る赤字・黒字の構成分析!H$38,"▲", "-")), 2) &gt;= 0, ABS(ROUND(VALUE(SUBSTITUTE(連結実質赤字比率に係る赤字・黒字の構成分析!H$38,"▲", "-")), 2)), NA())</f>
        <v>1.07</v>
      </c>
      <c r="H32" s="178" t="e">
        <f>IF(ROUND(VALUE(SUBSTITUTE(連結実質赤字比率に係る赤字・黒字の構成分析!I$38,"▲", "-")), 2) &lt; 0, ABS(ROUND(VALUE(SUBSTITUTE(連結実質赤字比率に係る赤字・黒字の構成分析!I$38,"▲", "-")), 2)), NA())</f>
        <v>#N/A</v>
      </c>
      <c r="I32" s="178">
        <f>IF(ROUND(VALUE(SUBSTITUTE(連結実質赤字比率に係る赤字・黒字の構成分析!I$38,"▲", "-")), 2) &gt;= 0, ABS(ROUND(VALUE(SUBSTITUTE(連結実質赤字比率に係る赤字・黒字の構成分析!I$38,"▲", "-")), 2)), NA())</f>
        <v>1.06</v>
      </c>
      <c r="J32" s="178" t="e">
        <f>IF(ROUND(VALUE(SUBSTITUTE(連結実質赤字比率に係る赤字・黒字の構成分析!J$38,"▲", "-")), 2) &lt; 0, ABS(ROUND(VALUE(SUBSTITUTE(連結実質赤字比率に係る赤字・黒字の構成分析!J$38,"▲", "-")), 2)), NA())</f>
        <v>#N/A</v>
      </c>
      <c r="K32" s="178">
        <f>IF(ROUND(VALUE(SUBSTITUTE(連結実質赤字比率に係る赤字・黒字の構成分析!J$38,"▲", "-")), 2) &gt;= 0, ABS(ROUND(VALUE(SUBSTITUTE(連結実質赤字比率に係る赤字・黒字の構成分析!J$38,"▲", "-")), 2)), NA())</f>
        <v>1.07</v>
      </c>
    </row>
    <row r="33" spans="1:16" x14ac:dyDescent="0.15">
      <c r="A33" s="178" t="str">
        <f>IF(連結実質赤字比率に係る赤字・黒字の構成分析!C$37="",NA(),連結実質赤字比率に係る赤字・黒字の構成分析!C$37)</f>
        <v>下水道事業会計</v>
      </c>
      <c r="B33" s="178" t="e">
        <f>IF(ROUND(VALUE(SUBSTITUTE(連結実質赤字比率に係る赤字・黒字の構成分析!F$37,"▲", "-")), 2) &lt; 0, ABS(ROUND(VALUE(SUBSTITUTE(連結実質赤字比率に係る赤字・黒字の構成分析!F$37,"▲", "-")), 2)), NA())</f>
        <v>#N/A</v>
      </c>
      <c r="C33" s="178">
        <f>IF(ROUND(VALUE(SUBSTITUTE(連結実質赤字比率に係る赤字・黒字の構成分析!F$37,"▲", "-")), 2) &gt;= 0, ABS(ROUND(VALUE(SUBSTITUTE(連結実質赤字比率に係る赤字・黒字の構成分析!F$37,"▲", "-")), 2)), NA())</f>
        <v>0.71</v>
      </c>
      <c r="D33" s="178" t="e">
        <f>IF(ROUND(VALUE(SUBSTITUTE(連結実質赤字比率に係る赤字・黒字の構成分析!G$37,"▲", "-")), 2) &lt; 0, ABS(ROUND(VALUE(SUBSTITUTE(連結実質赤字比率に係る赤字・黒字の構成分析!G$37,"▲", "-")), 2)), NA())</f>
        <v>#N/A</v>
      </c>
      <c r="E33" s="178">
        <f>IF(ROUND(VALUE(SUBSTITUTE(連結実質赤字比率に係る赤字・黒字の構成分析!G$37,"▲", "-")), 2) &gt;= 0, ABS(ROUND(VALUE(SUBSTITUTE(連結実質赤字比率に係る赤字・黒字の構成分析!G$37,"▲", "-")), 2)), NA())</f>
        <v>1.23</v>
      </c>
      <c r="F33" s="178" t="e">
        <f>IF(ROUND(VALUE(SUBSTITUTE(連結実質赤字比率に係る赤字・黒字の構成分析!H$37,"▲", "-")), 2) &lt; 0, ABS(ROUND(VALUE(SUBSTITUTE(連結実質赤字比率に係る赤字・黒字の構成分析!H$37,"▲", "-")), 2)), NA())</f>
        <v>#N/A</v>
      </c>
      <c r="G33" s="178">
        <f>IF(ROUND(VALUE(SUBSTITUTE(連結実質赤字比率に係る赤字・黒字の構成分析!H$37,"▲", "-")), 2) &gt;= 0, ABS(ROUND(VALUE(SUBSTITUTE(連結実質赤字比率に係る赤字・黒字の構成分析!H$37,"▲", "-")), 2)), NA())</f>
        <v>1.91</v>
      </c>
      <c r="H33" s="178" t="e">
        <f>IF(ROUND(VALUE(SUBSTITUTE(連結実質赤字比率に係る赤字・黒字の構成分析!I$37,"▲", "-")), 2) &lt; 0, ABS(ROUND(VALUE(SUBSTITUTE(連結実質赤字比率に係る赤字・黒字の構成分析!I$37,"▲", "-")), 2)), NA())</f>
        <v>#N/A</v>
      </c>
      <c r="I33" s="178">
        <f>IF(ROUND(VALUE(SUBSTITUTE(連結実質赤字比率に係る赤字・黒字の構成分析!I$37,"▲", "-")), 2) &gt;= 0, ABS(ROUND(VALUE(SUBSTITUTE(連結実質赤字比率に係る赤字・黒字の構成分析!I$37,"▲", "-")), 2)), NA())</f>
        <v>2.36</v>
      </c>
      <c r="J33" s="178" t="e">
        <f>IF(ROUND(VALUE(SUBSTITUTE(連結実質赤字比率に係る赤字・黒字の構成分析!J$37,"▲", "-")), 2) &lt; 0, ABS(ROUND(VALUE(SUBSTITUTE(連結実質赤字比率に係る赤字・黒字の構成分析!J$37,"▲", "-")), 2)), NA())</f>
        <v>#N/A</v>
      </c>
      <c r="K33" s="178">
        <f>IF(ROUND(VALUE(SUBSTITUTE(連結実質赤字比率に係る赤字・黒字の構成分析!J$37,"▲", "-")), 2) &gt;= 0, ABS(ROUND(VALUE(SUBSTITUTE(連結実質赤字比率に係る赤字・黒字の構成分析!J$37,"▲", "-")), 2)), NA())</f>
        <v>2.58</v>
      </c>
    </row>
    <row r="34" spans="1:16" x14ac:dyDescent="0.15">
      <c r="A34" s="178" t="str">
        <f>IF(連結実質赤字比率に係る赤字・黒字の構成分析!C$36="",NA(),連結実質赤字比率に係る赤字・黒字の構成分析!C$36)</f>
        <v>高岡市民病院事業会計</v>
      </c>
      <c r="B34" s="178" t="e">
        <f>IF(ROUND(VALUE(SUBSTITUTE(連結実質赤字比率に係る赤字・黒字の構成分析!F$36,"▲", "-")), 2) &lt; 0, ABS(ROUND(VALUE(SUBSTITUTE(連結実質赤字比率に係る赤字・黒字の構成分析!F$36,"▲", "-")), 2)), NA())</f>
        <v>#N/A</v>
      </c>
      <c r="C34" s="178">
        <f>IF(ROUND(VALUE(SUBSTITUTE(連結実質赤字比率に係る赤字・黒字の構成分析!F$36,"▲", "-")), 2) &gt;= 0, ABS(ROUND(VALUE(SUBSTITUTE(連結実質赤字比率に係る赤字・黒字の構成分析!F$36,"▲", "-")), 2)), NA())</f>
        <v>5.2</v>
      </c>
      <c r="D34" s="178" t="e">
        <f>IF(ROUND(VALUE(SUBSTITUTE(連結実質赤字比率に係る赤字・黒字の構成分析!G$36,"▲", "-")), 2) &lt; 0, ABS(ROUND(VALUE(SUBSTITUTE(連結実質赤字比率に係る赤字・黒字の構成分析!G$36,"▲", "-")), 2)), NA())</f>
        <v>#N/A</v>
      </c>
      <c r="E34" s="178">
        <f>IF(ROUND(VALUE(SUBSTITUTE(連結実質赤字比率に係る赤字・黒字の構成分析!G$36,"▲", "-")), 2) &gt;= 0, ABS(ROUND(VALUE(SUBSTITUTE(連結実質赤字比率に係る赤字・黒字の構成分析!G$36,"▲", "-")), 2)), NA())</f>
        <v>4.9800000000000004</v>
      </c>
      <c r="F34" s="178" t="e">
        <f>IF(ROUND(VALUE(SUBSTITUTE(連結実質赤字比率に係る赤字・黒字の構成分析!H$36,"▲", "-")), 2) &lt; 0, ABS(ROUND(VALUE(SUBSTITUTE(連結実質赤字比率に係る赤字・黒字の構成分析!H$36,"▲", "-")), 2)), NA())</f>
        <v>#N/A</v>
      </c>
      <c r="G34" s="178">
        <f>IF(ROUND(VALUE(SUBSTITUTE(連結実質赤字比率に係る赤字・黒字の構成分析!H$36,"▲", "-")), 2) &gt;= 0, ABS(ROUND(VALUE(SUBSTITUTE(連結実質赤字比率に係る赤字・黒字の構成分析!H$36,"▲", "-")), 2)), NA())</f>
        <v>5.19</v>
      </c>
      <c r="H34" s="178" t="e">
        <f>IF(ROUND(VALUE(SUBSTITUTE(連結実質赤字比率に係る赤字・黒字の構成分析!I$36,"▲", "-")), 2) &lt; 0, ABS(ROUND(VALUE(SUBSTITUTE(連結実質赤字比率に係る赤字・黒字の構成分析!I$36,"▲", "-")), 2)), NA())</f>
        <v>#N/A</v>
      </c>
      <c r="I34" s="178">
        <f>IF(ROUND(VALUE(SUBSTITUTE(連結実質赤字比率に係る赤字・黒字の構成分析!I$36,"▲", "-")), 2) &gt;= 0, ABS(ROUND(VALUE(SUBSTITUTE(連結実質赤字比率に係る赤字・黒字の構成分析!I$36,"▲", "-")), 2)), NA())</f>
        <v>4.17</v>
      </c>
      <c r="J34" s="178" t="e">
        <f>IF(ROUND(VALUE(SUBSTITUTE(連結実質赤字比率に係る赤字・黒字の構成分析!J$36,"▲", "-")), 2) &lt; 0, ABS(ROUND(VALUE(SUBSTITUTE(連結実質赤字比率に係る赤字・黒字の構成分析!J$36,"▲", "-")), 2)), NA())</f>
        <v>#N/A</v>
      </c>
      <c r="K34" s="178">
        <f>IF(ROUND(VALUE(SUBSTITUTE(連結実質赤字比率に係る赤字・黒字の構成分析!J$36,"▲", "-")), 2) &gt;= 0, ABS(ROUND(VALUE(SUBSTITUTE(連結実質赤字比率に係る赤字・黒字の構成分析!J$36,"▲", "-")), 2)), NA())</f>
        <v>3.66</v>
      </c>
    </row>
    <row r="35" spans="1:16" x14ac:dyDescent="0.15">
      <c r="A35" s="178" t="str">
        <f>IF(連結実質赤字比率に係る赤字・黒字の構成分析!C$35="",NA(),連結実質赤字比率に係る赤字・黒字の構成分析!C$35)</f>
        <v>一般会計</v>
      </c>
      <c r="B35" s="178" t="e">
        <f>IF(ROUND(VALUE(SUBSTITUTE(連結実質赤字比率に係る赤字・黒字の構成分析!F$35,"▲", "-")), 2) &lt; 0, ABS(ROUND(VALUE(SUBSTITUTE(連結実質赤字比率に係る赤字・黒字の構成分析!F$35,"▲", "-")), 2)), NA())</f>
        <v>#N/A</v>
      </c>
      <c r="C35" s="178">
        <f>IF(ROUND(VALUE(SUBSTITUTE(連結実質赤字比率に係る赤字・黒字の構成分析!F$35,"▲", "-")), 2) &gt;= 0, ABS(ROUND(VALUE(SUBSTITUTE(連結実質赤字比率に係る赤字・黒字の構成分析!F$35,"▲", "-")), 2)), NA())</f>
        <v>1.32</v>
      </c>
      <c r="D35" s="178" t="e">
        <f>IF(ROUND(VALUE(SUBSTITUTE(連結実質赤字比率に係る赤字・黒字の構成分析!G$35,"▲", "-")), 2) &lt; 0, ABS(ROUND(VALUE(SUBSTITUTE(連結実質赤字比率に係る赤字・黒字の構成分析!G$35,"▲", "-")), 2)), NA())</f>
        <v>#N/A</v>
      </c>
      <c r="E35" s="178">
        <f>IF(ROUND(VALUE(SUBSTITUTE(連結実質赤字比率に係る赤字・黒字の構成分析!G$35,"▲", "-")), 2) &gt;= 0, ABS(ROUND(VALUE(SUBSTITUTE(連結実質赤字比率に係る赤字・黒字の構成分析!G$35,"▲", "-")), 2)), NA())</f>
        <v>2.54</v>
      </c>
      <c r="F35" s="178" t="e">
        <f>IF(ROUND(VALUE(SUBSTITUTE(連結実質赤字比率に係る赤字・黒字の構成分析!H$35,"▲", "-")), 2) &lt; 0, ABS(ROUND(VALUE(SUBSTITUTE(連結実質赤字比率に係る赤字・黒字の構成分析!H$35,"▲", "-")), 2)), NA())</f>
        <v>#N/A</v>
      </c>
      <c r="G35" s="178">
        <f>IF(ROUND(VALUE(SUBSTITUTE(連結実質赤字比率に係る赤字・黒字の構成分析!H$35,"▲", "-")), 2) &gt;= 0, ABS(ROUND(VALUE(SUBSTITUTE(連結実質赤字比率に係る赤字・黒字の構成分析!H$35,"▲", "-")), 2)), NA())</f>
        <v>1.06</v>
      </c>
      <c r="H35" s="178" t="e">
        <f>IF(ROUND(VALUE(SUBSTITUTE(連結実質赤字比率に係る赤字・黒字の構成分析!I$35,"▲", "-")), 2) &lt; 0, ABS(ROUND(VALUE(SUBSTITUTE(連結実質赤字比率に係る赤字・黒字の構成分析!I$35,"▲", "-")), 2)), NA())</f>
        <v>#N/A</v>
      </c>
      <c r="I35" s="178">
        <f>IF(ROUND(VALUE(SUBSTITUTE(連結実質赤字比率に係る赤字・黒字の構成分析!I$35,"▲", "-")), 2) &gt;= 0, ABS(ROUND(VALUE(SUBSTITUTE(連結実質赤字比率に係る赤字・黒字の構成分析!I$35,"▲", "-")), 2)), NA())</f>
        <v>1.0900000000000001</v>
      </c>
      <c r="J35" s="178" t="e">
        <f>IF(ROUND(VALUE(SUBSTITUTE(連結実質赤字比率に係る赤字・黒字の構成分析!J$35,"▲", "-")), 2) &lt; 0, ABS(ROUND(VALUE(SUBSTITUTE(連結実質赤字比率に係る赤字・黒字の構成分析!J$35,"▲", "-")), 2)), NA())</f>
        <v>#N/A</v>
      </c>
      <c r="K35" s="178">
        <f>IF(ROUND(VALUE(SUBSTITUTE(連結実質赤字比率に係る赤字・黒字の構成分析!J$35,"▲", "-")), 2) &gt;= 0, ABS(ROUND(VALUE(SUBSTITUTE(連結実質赤字比率に係る赤字・黒字の構成分析!J$35,"▲", "-")), 2)), NA())</f>
        <v>4.55</v>
      </c>
    </row>
    <row r="36" spans="1:16" x14ac:dyDescent="0.15">
      <c r="A36" s="178" t="str">
        <f>IF(連結実質赤字比率に係る赤字・黒字の構成分析!C$34="",NA(),連結実質赤字比率に係る赤字・黒字の構成分析!C$34)</f>
        <v>水道事業会計</v>
      </c>
      <c r="B36" s="178" t="e">
        <f>IF(ROUND(VALUE(SUBSTITUTE(連結実質赤字比率に係る赤字・黒字の構成分析!F$34,"▲", "-")), 2) &lt; 0, ABS(ROUND(VALUE(SUBSTITUTE(連結実質赤字比率に係る赤字・黒字の構成分析!F$34,"▲", "-")), 2)), NA())</f>
        <v>#N/A</v>
      </c>
      <c r="C36" s="178">
        <f>IF(ROUND(VALUE(SUBSTITUTE(連結実質赤字比率に係る赤字・黒字の構成分析!F$34,"▲", "-")), 2) &gt;= 0, ABS(ROUND(VALUE(SUBSTITUTE(連結実質赤字比率に係る赤字・黒字の構成分析!F$34,"▲", "-")), 2)), NA())</f>
        <v>4.76</v>
      </c>
      <c r="D36" s="178" t="e">
        <f>IF(ROUND(VALUE(SUBSTITUTE(連結実質赤字比率に係る赤字・黒字の構成分析!G$34,"▲", "-")), 2) &lt; 0, ABS(ROUND(VALUE(SUBSTITUTE(連結実質赤字比率に係る赤字・黒字の構成分析!G$34,"▲", "-")), 2)), NA())</f>
        <v>#N/A</v>
      </c>
      <c r="E36" s="178">
        <f>IF(ROUND(VALUE(SUBSTITUTE(連結実質赤字比率に係る赤字・黒字の構成分析!G$34,"▲", "-")), 2) &gt;= 0, ABS(ROUND(VALUE(SUBSTITUTE(連結実質赤字比率に係る赤字・黒字の構成分析!G$34,"▲", "-")), 2)), NA())</f>
        <v>4.6900000000000004</v>
      </c>
      <c r="F36" s="178" t="e">
        <f>IF(ROUND(VALUE(SUBSTITUTE(連結実質赤字比率に係る赤字・黒字の構成分析!H$34,"▲", "-")), 2) &lt; 0, ABS(ROUND(VALUE(SUBSTITUTE(連結実質赤字比率に係る赤字・黒字の構成分析!H$34,"▲", "-")), 2)), NA())</f>
        <v>#N/A</v>
      </c>
      <c r="G36" s="178">
        <f>IF(ROUND(VALUE(SUBSTITUTE(連結実質赤字比率に係る赤字・黒字の構成分析!H$34,"▲", "-")), 2) &gt;= 0, ABS(ROUND(VALUE(SUBSTITUTE(連結実質赤字比率に係る赤字・黒字の構成分析!H$34,"▲", "-")), 2)), NA())</f>
        <v>4.41</v>
      </c>
      <c r="H36" s="178" t="e">
        <f>IF(ROUND(VALUE(SUBSTITUTE(連結実質赤字比率に係る赤字・黒字の構成分析!I$34,"▲", "-")), 2) &lt; 0, ABS(ROUND(VALUE(SUBSTITUTE(連結実質赤字比率に係る赤字・黒字の構成分析!I$34,"▲", "-")), 2)), NA())</f>
        <v>#N/A</v>
      </c>
      <c r="I36" s="178">
        <f>IF(ROUND(VALUE(SUBSTITUTE(連結実質赤字比率に係る赤字・黒字の構成分析!I$34,"▲", "-")), 2) &gt;= 0, ABS(ROUND(VALUE(SUBSTITUTE(連結実質赤字比率に係る赤字・黒字の構成分析!I$34,"▲", "-")), 2)), NA())</f>
        <v>4.88</v>
      </c>
      <c r="J36" s="178" t="e">
        <f>IF(ROUND(VALUE(SUBSTITUTE(連結実質赤字比率に係る赤字・黒字の構成分析!J$34,"▲", "-")), 2) &lt; 0, ABS(ROUND(VALUE(SUBSTITUTE(連結実質赤字比率に係る赤字・黒字の構成分析!J$34,"▲", "-")), 2)), NA())</f>
        <v>#N/A</v>
      </c>
      <c r="K36" s="178">
        <f>IF(ROUND(VALUE(SUBSTITUTE(連結実質赤字比率に係る赤字・黒字の構成分析!J$34,"▲", "-")), 2) &gt;= 0, ABS(ROUND(VALUE(SUBSTITUTE(連結実質赤字比率に係る赤字・黒字の構成分析!J$34,"▲", "-")), 2)), NA())</f>
        <v>4.99</v>
      </c>
    </row>
    <row r="39" spans="1:16" x14ac:dyDescent="0.15">
      <c r="A39" s="147" t="s">
        <v>59</v>
      </c>
    </row>
    <row r="40" spans="1:16" x14ac:dyDescent="0.15">
      <c r="A40" s="179"/>
      <c r="B40" s="179" t="str">
        <f>'実質公債費比率（分子）の構造'!K$44</f>
        <v>H26</v>
      </c>
      <c r="C40" s="179"/>
      <c r="D40" s="179"/>
      <c r="E40" s="179" t="str">
        <f>'実質公債費比率（分子）の構造'!L$44</f>
        <v>H27</v>
      </c>
      <c r="F40" s="179"/>
      <c r="G40" s="179"/>
      <c r="H40" s="179" t="str">
        <f>'実質公債費比率（分子）の構造'!M$44</f>
        <v>H28</v>
      </c>
      <c r="I40" s="179"/>
      <c r="J40" s="179"/>
      <c r="K40" s="179" t="str">
        <f>'実質公債費比率（分子）の構造'!N$44</f>
        <v>H29</v>
      </c>
      <c r="L40" s="179"/>
      <c r="M40" s="179"/>
      <c r="N40" s="179" t="str">
        <f>'実質公債費比率（分子）の構造'!O$44</f>
        <v>H30</v>
      </c>
      <c r="O40" s="179"/>
      <c r="P40" s="179"/>
    </row>
    <row r="41" spans="1:16" x14ac:dyDescent="0.15">
      <c r="A41" s="179"/>
      <c r="B41" s="179" t="s">
        <v>60</v>
      </c>
      <c r="C41" s="179"/>
      <c r="D41" s="179" t="s">
        <v>61</v>
      </c>
      <c r="E41" s="179" t="s">
        <v>60</v>
      </c>
      <c r="F41" s="179"/>
      <c r="G41" s="179" t="s">
        <v>61</v>
      </c>
      <c r="H41" s="179" t="s">
        <v>60</v>
      </c>
      <c r="I41" s="179"/>
      <c r="J41" s="179" t="s">
        <v>61</v>
      </c>
      <c r="K41" s="179" t="s">
        <v>60</v>
      </c>
      <c r="L41" s="179"/>
      <c r="M41" s="179" t="s">
        <v>61</v>
      </c>
      <c r="N41" s="179" t="s">
        <v>60</v>
      </c>
      <c r="O41" s="179"/>
      <c r="P41" s="179" t="s">
        <v>61</v>
      </c>
    </row>
    <row r="42" spans="1:16" x14ac:dyDescent="0.15">
      <c r="A42" s="179" t="s">
        <v>62</v>
      </c>
      <c r="B42" s="179"/>
      <c r="C42" s="179"/>
      <c r="D42" s="179">
        <f>'実質公債費比率（分子）の構造'!K$52</f>
        <v>7204</v>
      </c>
      <c r="E42" s="179"/>
      <c r="F42" s="179"/>
      <c r="G42" s="179">
        <f>'実質公債費比率（分子）の構造'!L$52</f>
        <v>7038</v>
      </c>
      <c r="H42" s="179"/>
      <c r="I42" s="179"/>
      <c r="J42" s="179">
        <f>'実質公債費比率（分子）の構造'!M$52</f>
        <v>7317</v>
      </c>
      <c r="K42" s="179"/>
      <c r="L42" s="179"/>
      <c r="M42" s="179">
        <f>'実質公債費比率（分子）の構造'!N$52</f>
        <v>7449</v>
      </c>
      <c r="N42" s="179"/>
      <c r="O42" s="179"/>
      <c r="P42" s="179">
        <f>'実質公債費比率（分子）の構造'!O$52</f>
        <v>7464</v>
      </c>
    </row>
    <row r="43" spans="1:16" x14ac:dyDescent="0.15">
      <c r="A43" s="179" t="s">
        <v>17</v>
      </c>
      <c r="B43" s="179">
        <f>'実質公債費比率（分子）の構造'!K$51</f>
        <v>8</v>
      </c>
      <c r="C43" s="179"/>
      <c r="D43" s="179"/>
      <c r="E43" s="179">
        <f>'実質公債費比率（分子）の構造'!L$51</f>
        <v>2</v>
      </c>
      <c r="F43" s="179"/>
      <c r="G43" s="179"/>
      <c r="H43" s="179">
        <f>'実質公債費比率（分子）の構造'!M$51</f>
        <v>1</v>
      </c>
      <c r="I43" s="179"/>
      <c r="J43" s="179"/>
      <c r="K43" s="179">
        <f>'実質公債費比率（分子）の構造'!N$51</f>
        <v>1</v>
      </c>
      <c r="L43" s="179"/>
      <c r="M43" s="179"/>
      <c r="N43" s="179">
        <f>'実質公債費比率（分子）の構造'!O$51</f>
        <v>1</v>
      </c>
      <c r="O43" s="179"/>
      <c r="P43" s="179"/>
    </row>
    <row r="44" spans="1:16" x14ac:dyDescent="0.15">
      <c r="A44" s="179" t="s">
        <v>63</v>
      </c>
      <c r="B44" s="179">
        <f>'実質公債費比率（分子）の構造'!K$50</f>
        <v>384</v>
      </c>
      <c r="C44" s="179"/>
      <c r="D44" s="179"/>
      <c r="E44" s="179">
        <f>'実質公債費比率（分子）の構造'!L$50</f>
        <v>385</v>
      </c>
      <c r="F44" s="179"/>
      <c r="G44" s="179"/>
      <c r="H44" s="179">
        <f>'実質公債費比率（分子）の構造'!M$50</f>
        <v>181</v>
      </c>
      <c r="I44" s="179"/>
      <c r="J44" s="179"/>
      <c r="K44" s="179">
        <f>'実質公債費比率（分子）の構造'!N$50</f>
        <v>150</v>
      </c>
      <c r="L44" s="179"/>
      <c r="M44" s="179"/>
      <c r="N44" s="179">
        <f>'実質公債費比率（分子）の構造'!O$50</f>
        <v>145</v>
      </c>
      <c r="O44" s="179"/>
      <c r="P44" s="179"/>
    </row>
    <row r="45" spans="1:16" x14ac:dyDescent="0.15">
      <c r="A45" s="179" t="s">
        <v>64</v>
      </c>
      <c r="B45" s="179">
        <f>'実質公債費比率（分子）の構造'!K$49</f>
        <v>76</v>
      </c>
      <c r="C45" s="179"/>
      <c r="D45" s="179"/>
      <c r="E45" s="179">
        <f>'実質公債費比率（分子）の構造'!L$49</f>
        <v>110</v>
      </c>
      <c r="F45" s="179"/>
      <c r="G45" s="179"/>
      <c r="H45" s="179">
        <f>'実質公債費比率（分子）の構造'!M$49</f>
        <v>119</v>
      </c>
      <c r="I45" s="179"/>
      <c r="J45" s="179"/>
      <c r="K45" s="179">
        <f>'実質公債費比率（分子）の構造'!N$49</f>
        <v>155</v>
      </c>
      <c r="L45" s="179"/>
      <c r="M45" s="179"/>
      <c r="N45" s="179">
        <f>'実質公債費比率（分子）の構造'!O$49</f>
        <v>206</v>
      </c>
      <c r="O45" s="179"/>
      <c r="P45" s="179"/>
    </row>
    <row r="46" spans="1:16" x14ac:dyDescent="0.15">
      <c r="A46" s="179" t="s">
        <v>65</v>
      </c>
      <c r="B46" s="179">
        <f>'実質公債費比率（分子）の構造'!K$48</f>
        <v>1901</v>
      </c>
      <c r="C46" s="179"/>
      <c r="D46" s="179"/>
      <c r="E46" s="179">
        <f>'実質公債費比率（分子）の構造'!L$48</f>
        <v>2220</v>
      </c>
      <c r="F46" s="179"/>
      <c r="G46" s="179"/>
      <c r="H46" s="179">
        <f>'実質公債費比率（分子）の構造'!M$48</f>
        <v>2143</v>
      </c>
      <c r="I46" s="179"/>
      <c r="J46" s="179"/>
      <c r="K46" s="179">
        <f>'実質公債費比率（分子）の構造'!N$48</f>
        <v>2143</v>
      </c>
      <c r="L46" s="179"/>
      <c r="M46" s="179"/>
      <c r="N46" s="179">
        <f>'実質公債費比率（分子）の構造'!O$48</f>
        <v>1804</v>
      </c>
      <c r="O46" s="179"/>
      <c r="P46" s="179"/>
    </row>
    <row r="47" spans="1:16" x14ac:dyDescent="0.15">
      <c r="A47" s="179" t="s">
        <v>66</v>
      </c>
      <c r="B47" s="179" t="str">
        <f>'実質公債費比率（分子）の構造'!K$47</f>
        <v>-</v>
      </c>
      <c r="C47" s="179"/>
      <c r="D47" s="179"/>
      <c r="E47" s="179" t="str">
        <f>'実質公債費比率（分子）の構造'!L$47</f>
        <v>-</v>
      </c>
      <c r="F47" s="179"/>
      <c r="G47" s="179"/>
      <c r="H47" s="179" t="str">
        <f>'実質公債費比率（分子）の構造'!M$47</f>
        <v>-</v>
      </c>
      <c r="I47" s="179"/>
      <c r="J47" s="179"/>
      <c r="K47" s="179" t="str">
        <f>'実質公債費比率（分子）の構造'!N$47</f>
        <v>-</v>
      </c>
      <c r="L47" s="179"/>
      <c r="M47" s="179"/>
      <c r="N47" s="179" t="str">
        <f>'実質公債費比率（分子）の構造'!O$47</f>
        <v>-</v>
      </c>
      <c r="O47" s="179"/>
      <c r="P47" s="179"/>
    </row>
    <row r="48" spans="1:16" x14ac:dyDescent="0.15">
      <c r="A48" s="179" t="s">
        <v>67</v>
      </c>
      <c r="B48" s="179" t="str">
        <f>'実質公債費比率（分子）の構造'!K$46</f>
        <v>-</v>
      </c>
      <c r="C48" s="179"/>
      <c r="D48" s="179"/>
      <c r="E48" s="179" t="str">
        <f>'実質公債費比率（分子）の構造'!L$46</f>
        <v>-</v>
      </c>
      <c r="F48" s="179"/>
      <c r="G48" s="179"/>
      <c r="H48" s="179" t="str">
        <f>'実質公債費比率（分子）の構造'!M$46</f>
        <v>-</v>
      </c>
      <c r="I48" s="179"/>
      <c r="J48" s="179"/>
      <c r="K48" s="179" t="str">
        <f>'実質公債費比率（分子）の構造'!N$46</f>
        <v>-</v>
      </c>
      <c r="L48" s="179"/>
      <c r="M48" s="179"/>
      <c r="N48" s="179" t="str">
        <f>'実質公債費比率（分子）の構造'!O$46</f>
        <v>-</v>
      </c>
      <c r="O48" s="179"/>
      <c r="P48" s="179"/>
    </row>
    <row r="49" spans="1:16" x14ac:dyDescent="0.15">
      <c r="A49" s="179" t="s">
        <v>68</v>
      </c>
      <c r="B49" s="179">
        <f>'実質公債費比率（分子）の構造'!K$45</f>
        <v>9460</v>
      </c>
      <c r="C49" s="179"/>
      <c r="D49" s="179"/>
      <c r="E49" s="179">
        <f>'実質公債費比率（分子）の構造'!L$45</f>
        <v>9528</v>
      </c>
      <c r="F49" s="179"/>
      <c r="G49" s="179"/>
      <c r="H49" s="179">
        <f>'実質公債費比率（分子）の構造'!M$45</f>
        <v>9820</v>
      </c>
      <c r="I49" s="179"/>
      <c r="J49" s="179"/>
      <c r="K49" s="179">
        <f>'実質公債費比率（分子）の構造'!N$45</f>
        <v>10163</v>
      </c>
      <c r="L49" s="179"/>
      <c r="M49" s="179"/>
      <c r="N49" s="179">
        <f>'実質公債費比率（分子）の構造'!O$45</f>
        <v>9064</v>
      </c>
      <c r="O49" s="179"/>
      <c r="P49" s="179"/>
    </row>
    <row r="50" spans="1:16" x14ac:dyDescent="0.15">
      <c r="A50" s="179" t="s">
        <v>69</v>
      </c>
      <c r="B50" s="179" t="e">
        <f>NA()</f>
        <v>#N/A</v>
      </c>
      <c r="C50" s="179">
        <f>IF(ISNUMBER('実質公債費比率（分子）の構造'!K$53),'実質公債費比率（分子）の構造'!K$53,NA())</f>
        <v>4625</v>
      </c>
      <c r="D50" s="179" t="e">
        <f>NA()</f>
        <v>#N/A</v>
      </c>
      <c r="E50" s="179" t="e">
        <f>NA()</f>
        <v>#N/A</v>
      </c>
      <c r="F50" s="179">
        <f>IF(ISNUMBER('実質公債費比率（分子）の構造'!L$53),'実質公債費比率（分子）の構造'!L$53,NA())</f>
        <v>5207</v>
      </c>
      <c r="G50" s="179" t="e">
        <f>NA()</f>
        <v>#N/A</v>
      </c>
      <c r="H50" s="179" t="e">
        <f>NA()</f>
        <v>#N/A</v>
      </c>
      <c r="I50" s="179">
        <f>IF(ISNUMBER('実質公債費比率（分子）の構造'!M$53),'実質公債費比率（分子）の構造'!M$53,NA())</f>
        <v>4947</v>
      </c>
      <c r="J50" s="179" t="e">
        <f>NA()</f>
        <v>#N/A</v>
      </c>
      <c r="K50" s="179" t="e">
        <f>NA()</f>
        <v>#N/A</v>
      </c>
      <c r="L50" s="179">
        <f>IF(ISNUMBER('実質公債費比率（分子）の構造'!N$53),'実質公債費比率（分子）の構造'!N$53,NA())</f>
        <v>5163</v>
      </c>
      <c r="M50" s="179" t="e">
        <f>NA()</f>
        <v>#N/A</v>
      </c>
      <c r="N50" s="179" t="e">
        <f>NA()</f>
        <v>#N/A</v>
      </c>
      <c r="O50" s="179">
        <f>IF(ISNUMBER('実質公債費比率（分子）の構造'!O$53),'実質公債費比率（分子）の構造'!O$53,NA())</f>
        <v>3756</v>
      </c>
      <c r="P50" s="179" t="e">
        <f>NA()</f>
        <v>#N/A</v>
      </c>
    </row>
    <row r="53" spans="1:16" x14ac:dyDescent="0.15">
      <c r="A53" s="147" t="s">
        <v>70</v>
      </c>
    </row>
    <row r="54" spans="1:16" x14ac:dyDescent="0.15">
      <c r="A54" s="178"/>
      <c r="B54" s="178" t="str">
        <f>'将来負担比率（分子）の構造'!I$40</f>
        <v>H26</v>
      </c>
      <c r="C54" s="178"/>
      <c r="D54" s="178"/>
      <c r="E54" s="178" t="str">
        <f>'将来負担比率（分子）の構造'!J$40</f>
        <v>H27</v>
      </c>
      <c r="F54" s="178"/>
      <c r="G54" s="178"/>
      <c r="H54" s="178" t="str">
        <f>'将来負担比率（分子）の構造'!K$40</f>
        <v>H28</v>
      </c>
      <c r="I54" s="178"/>
      <c r="J54" s="178"/>
      <c r="K54" s="178" t="str">
        <f>'将来負担比率（分子）の構造'!L$40</f>
        <v>H29</v>
      </c>
      <c r="L54" s="178"/>
      <c r="M54" s="178"/>
      <c r="N54" s="178" t="str">
        <f>'将来負担比率（分子）の構造'!M$40</f>
        <v>H30</v>
      </c>
      <c r="O54" s="178"/>
      <c r="P54" s="178"/>
    </row>
    <row r="55" spans="1:16" x14ac:dyDescent="0.15">
      <c r="A55" s="178"/>
      <c r="B55" s="178" t="s">
        <v>71</v>
      </c>
      <c r="C55" s="178"/>
      <c r="D55" s="178" t="s">
        <v>72</v>
      </c>
      <c r="E55" s="178" t="s">
        <v>71</v>
      </c>
      <c r="F55" s="178"/>
      <c r="G55" s="178" t="s">
        <v>72</v>
      </c>
      <c r="H55" s="178" t="s">
        <v>71</v>
      </c>
      <c r="I55" s="178"/>
      <c r="J55" s="178" t="s">
        <v>72</v>
      </c>
      <c r="K55" s="178" t="s">
        <v>71</v>
      </c>
      <c r="L55" s="178"/>
      <c r="M55" s="178" t="s">
        <v>72</v>
      </c>
      <c r="N55" s="178" t="s">
        <v>71</v>
      </c>
      <c r="O55" s="178"/>
      <c r="P55" s="178" t="s">
        <v>72</v>
      </c>
    </row>
    <row r="56" spans="1:16" x14ac:dyDescent="0.15">
      <c r="A56" s="178" t="s">
        <v>42</v>
      </c>
      <c r="B56" s="178"/>
      <c r="C56" s="178"/>
      <c r="D56" s="178">
        <f>'将来負担比率（分子）の構造'!I$52</f>
        <v>96934</v>
      </c>
      <c r="E56" s="178"/>
      <c r="F56" s="178"/>
      <c r="G56" s="178">
        <f>'将来負担比率（分子）の構造'!J$52</f>
        <v>96762</v>
      </c>
      <c r="H56" s="178"/>
      <c r="I56" s="178"/>
      <c r="J56" s="178">
        <f>'将来負担比率（分子）の構造'!K$52</f>
        <v>94052</v>
      </c>
      <c r="K56" s="178"/>
      <c r="L56" s="178"/>
      <c r="M56" s="178">
        <f>'将来負担比率（分子）の構造'!L$52</f>
        <v>89574</v>
      </c>
      <c r="N56" s="178"/>
      <c r="O56" s="178"/>
      <c r="P56" s="178">
        <f>'将来負担比率（分子）の構造'!M$52</f>
        <v>87376</v>
      </c>
    </row>
    <row r="57" spans="1:16" x14ac:dyDescent="0.15">
      <c r="A57" s="178" t="s">
        <v>41</v>
      </c>
      <c r="B57" s="178"/>
      <c r="C57" s="178"/>
      <c r="D57" s="178">
        <f>'将来負担比率（分子）の構造'!I$51</f>
        <v>2302</v>
      </c>
      <c r="E57" s="178"/>
      <c r="F57" s="178"/>
      <c r="G57" s="178">
        <f>'将来負担比率（分子）の構造'!J$51</f>
        <v>2160</v>
      </c>
      <c r="H57" s="178"/>
      <c r="I57" s="178"/>
      <c r="J57" s="178">
        <f>'将来負担比率（分子）の構造'!K$51</f>
        <v>2182</v>
      </c>
      <c r="K57" s="178"/>
      <c r="L57" s="178"/>
      <c r="M57" s="178">
        <f>'将来負担比率（分子）の構造'!L$51</f>
        <v>2384</v>
      </c>
      <c r="N57" s="178"/>
      <c r="O57" s="178"/>
      <c r="P57" s="178">
        <f>'将来負担比率（分子）の構造'!M$51</f>
        <v>2230</v>
      </c>
    </row>
    <row r="58" spans="1:16" x14ac:dyDescent="0.15">
      <c r="A58" s="178" t="s">
        <v>40</v>
      </c>
      <c r="B58" s="178"/>
      <c r="C58" s="178"/>
      <c r="D58" s="178">
        <f>'将来負担比率（分子）の構造'!I$50</f>
        <v>5026</v>
      </c>
      <c r="E58" s="178"/>
      <c r="F58" s="178"/>
      <c r="G58" s="178">
        <f>'将来負担比率（分子）の構造'!J$50</f>
        <v>5416</v>
      </c>
      <c r="H58" s="178"/>
      <c r="I58" s="178"/>
      <c r="J58" s="178">
        <f>'将来負担比率（分子）の構造'!K$50</f>
        <v>4897</v>
      </c>
      <c r="K58" s="178"/>
      <c r="L58" s="178"/>
      <c r="M58" s="178">
        <f>'将来負担比率（分子）の構造'!L$50</f>
        <v>3942</v>
      </c>
      <c r="N58" s="178"/>
      <c r="O58" s="178"/>
      <c r="P58" s="178">
        <f>'将来負担比率（分子）の構造'!M$50</f>
        <v>3408</v>
      </c>
    </row>
    <row r="59" spans="1:16" x14ac:dyDescent="0.15">
      <c r="A59" s="178" t="s">
        <v>38</v>
      </c>
      <c r="B59" s="178" t="str">
        <f>'将来負担比率（分子）の構造'!I$49</f>
        <v>-</v>
      </c>
      <c r="C59" s="178"/>
      <c r="D59" s="178"/>
      <c r="E59" s="178" t="str">
        <f>'将来負担比率（分子）の構造'!J$49</f>
        <v>-</v>
      </c>
      <c r="F59" s="178"/>
      <c r="G59" s="178"/>
      <c r="H59" s="178" t="str">
        <f>'将来負担比率（分子）の構造'!K$49</f>
        <v>-</v>
      </c>
      <c r="I59" s="178"/>
      <c r="J59" s="178"/>
      <c r="K59" s="178" t="str">
        <f>'将来負担比率（分子）の構造'!L$49</f>
        <v>-</v>
      </c>
      <c r="L59" s="178"/>
      <c r="M59" s="178"/>
      <c r="N59" s="178" t="str">
        <f>'将来負担比率（分子）の構造'!M$49</f>
        <v>-</v>
      </c>
      <c r="O59" s="178"/>
      <c r="P59" s="178"/>
    </row>
    <row r="60" spans="1:16" x14ac:dyDescent="0.15">
      <c r="A60" s="178" t="s">
        <v>37</v>
      </c>
      <c r="B60" s="178" t="str">
        <f>'将来負担比率（分子）の構造'!I$48</f>
        <v>-</v>
      </c>
      <c r="C60" s="178"/>
      <c r="D60" s="178"/>
      <c r="E60" s="178" t="str">
        <f>'将来負担比率（分子）の構造'!J$48</f>
        <v>-</v>
      </c>
      <c r="F60" s="178"/>
      <c r="G60" s="178"/>
      <c r="H60" s="178" t="str">
        <f>'将来負担比率（分子）の構造'!K$48</f>
        <v>-</v>
      </c>
      <c r="I60" s="178"/>
      <c r="J60" s="178"/>
      <c r="K60" s="178" t="str">
        <f>'将来負担比率（分子）の構造'!L$48</f>
        <v>-</v>
      </c>
      <c r="L60" s="178"/>
      <c r="M60" s="178"/>
      <c r="N60" s="178" t="str">
        <f>'将来負担比率（分子）の構造'!M$48</f>
        <v>-</v>
      </c>
      <c r="O60" s="178"/>
      <c r="P60" s="178"/>
    </row>
    <row r="61" spans="1:16" x14ac:dyDescent="0.15">
      <c r="A61" s="178" t="s">
        <v>35</v>
      </c>
      <c r="B61" s="178" t="str">
        <f>'将来負担比率（分子）の構造'!I$46</f>
        <v>-</v>
      </c>
      <c r="C61" s="178"/>
      <c r="D61" s="178"/>
      <c r="E61" s="178" t="str">
        <f>'将来負担比率（分子）の構造'!J$46</f>
        <v>-</v>
      </c>
      <c r="F61" s="178"/>
      <c r="G61" s="178"/>
      <c r="H61" s="178">
        <f>'将来負担比率（分子）の構造'!K$46</f>
        <v>56</v>
      </c>
      <c r="I61" s="178"/>
      <c r="J61" s="178"/>
      <c r="K61" s="178">
        <f>'将来負担比率（分子）の構造'!L$46</f>
        <v>56</v>
      </c>
      <c r="L61" s="178"/>
      <c r="M61" s="178"/>
      <c r="N61" s="178">
        <f>'将来負担比率（分子）の構造'!M$46</f>
        <v>56</v>
      </c>
      <c r="O61" s="178"/>
      <c r="P61" s="178"/>
    </row>
    <row r="62" spans="1:16" x14ac:dyDescent="0.15">
      <c r="A62" s="178" t="s">
        <v>34</v>
      </c>
      <c r="B62" s="178">
        <f>'将来負担比率（分子）の構造'!I$45</f>
        <v>13306</v>
      </c>
      <c r="C62" s="178"/>
      <c r="D62" s="178"/>
      <c r="E62" s="178">
        <f>'将来負担比率（分子）の構造'!J$45</f>
        <v>12247</v>
      </c>
      <c r="F62" s="178"/>
      <c r="G62" s="178"/>
      <c r="H62" s="178">
        <f>'将来負担比率（分子）の構造'!K$45</f>
        <v>11562</v>
      </c>
      <c r="I62" s="178"/>
      <c r="J62" s="178"/>
      <c r="K62" s="178">
        <f>'将来負担比率（分子）の構造'!L$45</f>
        <v>10512</v>
      </c>
      <c r="L62" s="178"/>
      <c r="M62" s="178"/>
      <c r="N62" s="178">
        <f>'将来負担比率（分子）の構造'!M$45</f>
        <v>9602</v>
      </c>
      <c r="O62" s="178"/>
      <c r="P62" s="178"/>
    </row>
    <row r="63" spans="1:16" x14ac:dyDescent="0.15">
      <c r="A63" s="178" t="s">
        <v>33</v>
      </c>
      <c r="B63" s="178">
        <f>'将来負担比率（分子）の構造'!I$44</f>
        <v>2184</v>
      </c>
      <c r="C63" s="178"/>
      <c r="D63" s="178"/>
      <c r="E63" s="178">
        <f>'将来負担比率（分子）の構造'!J$44</f>
        <v>2099</v>
      </c>
      <c r="F63" s="178"/>
      <c r="G63" s="178"/>
      <c r="H63" s="178">
        <f>'将来負担比率（分子）の構造'!K$44</f>
        <v>1981</v>
      </c>
      <c r="I63" s="178"/>
      <c r="J63" s="178"/>
      <c r="K63" s="178">
        <f>'将来負担比率（分子）の構造'!L$44</f>
        <v>1859</v>
      </c>
      <c r="L63" s="178"/>
      <c r="M63" s="178"/>
      <c r="N63" s="178">
        <f>'将来負担比率（分子）の構造'!M$44</f>
        <v>1699</v>
      </c>
      <c r="O63" s="178"/>
      <c r="P63" s="178"/>
    </row>
    <row r="64" spans="1:16" x14ac:dyDescent="0.15">
      <c r="A64" s="178" t="s">
        <v>32</v>
      </c>
      <c r="B64" s="178">
        <f>'将来負担比率（分子）の構造'!I$43</f>
        <v>29834</v>
      </c>
      <c r="C64" s="178"/>
      <c r="D64" s="178"/>
      <c r="E64" s="178">
        <f>'将来負担比率（分子）の構造'!J$43</f>
        <v>30562</v>
      </c>
      <c r="F64" s="178"/>
      <c r="G64" s="178"/>
      <c r="H64" s="178">
        <f>'将来負担比率（分子）の構造'!K$43</f>
        <v>29424</v>
      </c>
      <c r="I64" s="178"/>
      <c r="J64" s="178"/>
      <c r="K64" s="178">
        <f>'将来負担比率（分子）の構造'!L$43</f>
        <v>25768</v>
      </c>
      <c r="L64" s="178"/>
      <c r="M64" s="178"/>
      <c r="N64" s="178">
        <f>'将来負担比率（分子）の構造'!M$43</f>
        <v>23358</v>
      </c>
      <c r="O64" s="178"/>
      <c r="P64" s="178"/>
    </row>
    <row r="65" spans="1:16" x14ac:dyDescent="0.15">
      <c r="A65" s="178" t="s">
        <v>31</v>
      </c>
      <c r="B65" s="178">
        <f>'将来負担比率（分子）の構造'!I$42</f>
        <v>1814</v>
      </c>
      <c r="C65" s="178"/>
      <c r="D65" s="178"/>
      <c r="E65" s="178">
        <f>'将来負担比率（分子）の構造'!J$42</f>
        <v>2014</v>
      </c>
      <c r="F65" s="178"/>
      <c r="G65" s="178"/>
      <c r="H65" s="178">
        <f>'将来負担比率（分子）の構造'!K$42</f>
        <v>1216</v>
      </c>
      <c r="I65" s="178"/>
      <c r="J65" s="178"/>
      <c r="K65" s="178">
        <f>'将来負担比率（分子）の構造'!L$42</f>
        <v>1116</v>
      </c>
      <c r="L65" s="178"/>
      <c r="M65" s="178"/>
      <c r="N65" s="178">
        <f>'将来負担比率（分子）の構造'!M$42</f>
        <v>1137</v>
      </c>
      <c r="O65" s="178"/>
      <c r="P65" s="178"/>
    </row>
    <row r="66" spans="1:16" x14ac:dyDescent="0.15">
      <c r="A66" s="178" t="s">
        <v>30</v>
      </c>
      <c r="B66" s="178">
        <f>'将来負担比率（分子）の構造'!I$41</f>
        <v>111378</v>
      </c>
      <c r="C66" s="178"/>
      <c r="D66" s="178"/>
      <c r="E66" s="178">
        <f>'将来負担比率（分子）の構造'!J$41</f>
        <v>111729</v>
      </c>
      <c r="F66" s="178"/>
      <c r="G66" s="178"/>
      <c r="H66" s="178">
        <f>'将来負担比率（分子）の構造'!K$41</f>
        <v>112793</v>
      </c>
      <c r="I66" s="178"/>
      <c r="J66" s="178"/>
      <c r="K66" s="178">
        <f>'将来負担比率（分子）の構造'!L$41</f>
        <v>112865</v>
      </c>
      <c r="L66" s="178"/>
      <c r="M66" s="178"/>
      <c r="N66" s="178">
        <f>'将来負担比率（分子）の構造'!M$41</f>
        <v>111152</v>
      </c>
      <c r="O66" s="178"/>
      <c r="P66" s="178"/>
    </row>
    <row r="67" spans="1:16" x14ac:dyDescent="0.15">
      <c r="A67" s="178" t="s">
        <v>73</v>
      </c>
      <c r="B67" s="178" t="e">
        <f>NA()</f>
        <v>#N/A</v>
      </c>
      <c r="C67" s="178">
        <f>IF(ISNUMBER('将来負担比率（分子）の構造'!I$53), IF('将来負担比率（分子）の構造'!I$53 &lt; 0, 0, '将来負担比率（分子）の構造'!I$53), NA())</f>
        <v>54254</v>
      </c>
      <c r="D67" s="178" t="e">
        <f>NA()</f>
        <v>#N/A</v>
      </c>
      <c r="E67" s="178" t="e">
        <f>NA()</f>
        <v>#N/A</v>
      </c>
      <c r="F67" s="178">
        <f>IF(ISNUMBER('将来負担比率（分子）の構造'!J$53), IF('将来負担比率（分子）の構造'!J$53 &lt; 0, 0, '将来負担比率（分子）の構造'!J$53), NA())</f>
        <v>54314</v>
      </c>
      <c r="G67" s="178" t="e">
        <f>NA()</f>
        <v>#N/A</v>
      </c>
      <c r="H67" s="178" t="e">
        <f>NA()</f>
        <v>#N/A</v>
      </c>
      <c r="I67" s="178">
        <f>IF(ISNUMBER('将来負担比率（分子）の構造'!K$53), IF('将来負担比率（分子）の構造'!K$53 &lt; 0, 0, '将来負担比率（分子）の構造'!K$53), NA())</f>
        <v>55900</v>
      </c>
      <c r="J67" s="178" t="e">
        <f>NA()</f>
        <v>#N/A</v>
      </c>
      <c r="K67" s="178" t="e">
        <f>NA()</f>
        <v>#N/A</v>
      </c>
      <c r="L67" s="178">
        <f>IF(ISNUMBER('将来負担比率（分子）の構造'!L$53), IF('将来負担比率（分子）の構造'!L$53 &lt; 0, 0, '将来負担比率（分子）の構造'!L$53), NA())</f>
        <v>56277</v>
      </c>
      <c r="M67" s="178" t="e">
        <f>NA()</f>
        <v>#N/A</v>
      </c>
      <c r="N67" s="178" t="e">
        <f>NA()</f>
        <v>#N/A</v>
      </c>
      <c r="O67" s="178">
        <f>IF(ISNUMBER('将来負担比率（分子）の構造'!M$53), IF('将来負担比率（分子）の構造'!M$53 &lt; 0, 0, '将来負担比率（分子）の構造'!M$53), NA())</f>
        <v>53991</v>
      </c>
      <c r="P67" s="178" t="e">
        <f>NA()</f>
        <v>#N/A</v>
      </c>
    </row>
    <row r="70" spans="1:16" x14ac:dyDescent="0.15">
      <c r="A70" s="180" t="s">
        <v>74</v>
      </c>
      <c r="B70" s="180"/>
      <c r="C70" s="180"/>
      <c r="D70" s="180"/>
      <c r="E70" s="180"/>
      <c r="F70" s="180"/>
    </row>
    <row r="71" spans="1:16" x14ac:dyDescent="0.15">
      <c r="A71" s="181"/>
      <c r="B71" s="181" t="str">
        <f>基金残高に係る経年分析!F54</f>
        <v>H28</v>
      </c>
      <c r="C71" s="181" t="str">
        <f>基金残高に係る経年分析!G54</f>
        <v>H29</v>
      </c>
      <c r="D71" s="181" t="str">
        <f>基金残高に係る経年分析!H54</f>
        <v>H30</v>
      </c>
    </row>
    <row r="72" spans="1:16" x14ac:dyDescent="0.15">
      <c r="A72" s="181" t="s">
        <v>75</v>
      </c>
      <c r="B72" s="182">
        <f>基金残高に係る経年分析!F55</f>
        <v>1614</v>
      </c>
      <c r="C72" s="182">
        <f>基金残高に係る経年分析!G55</f>
        <v>351</v>
      </c>
      <c r="D72" s="182">
        <f>基金残高に係る経年分析!H55</f>
        <v>571</v>
      </c>
    </row>
    <row r="73" spans="1:16" x14ac:dyDescent="0.15">
      <c r="A73" s="181" t="s">
        <v>76</v>
      </c>
      <c r="B73" s="182">
        <f>基金残高に係る経年分析!F56</f>
        <v>451</v>
      </c>
      <c r="C73" s="182">
        <f>基金残高に係る経年分析!G56</f>
        <v>451</v>
      </c>
      <c r="D73" s="182">
        <f>基金残高に係る経年分析!H56</f>
        <v>451</v>
      </c>
    </row>
    <row r="74" spans="1:16" x14ac:dyDescent="0.15">
      <c r="A74" s="181" t="s">
        <v>77</v>
      </c>
      <c r="B74" s="182">
        <f>基金残高に係る経年分析!F57</f>
        <v>2864</v>
      </c>
      <c r="C74" s="182">
        <f>基金残高に係る経年分析!G57</f>
        <v>2803</v>
      </c>
      <c r="D74" s="182">
        <f>基金残高に係る経年分析!H57</f>
        <v>1993</v>
      </c>
    </row>
  </sheetData>
  <sheetProtection algorithmName="SHA-512" hashValue="kroW9/LGOlgs93XREAc5iVFMshhT0NVY2MO83Q3ReuXYTG284Bu1PZDptrP2st6pacnh/AlxuMuhQlTJpigWjQ==" saltValue="LPBF1a6p5oQkSoyycsN9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3" customWidth="1"/>
    <col min="96" max="133" width="1.625" style="239" customWidth="1"/>
    <col min="134" max="143" width="1.625" style="223" customWidth="1"/>
    <col min="144" max="16384" width="0" style="223" hidden="1"/>
  </cols>
  <sheetData>
    <row r="1" spans="2:143" ht="22.5" customHeight="1" thickBot="1" x14ac:dyDescent="0.2">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794" t="s">
        <v>215</v>
      </c>
      <c r="DI1" s="795"/>
      <c r="DJ1" s="795"/>
      <c r="DK1" s="795"/>
      <c r="DL1" s="795"/>
      <c r="DM1" s="795"/>
      <c r="DN1" s="796"/>
      <c r="DO1" s="223"/>
      <c r="DP1" s="794" t="s">
        <v>216</v>
      </c>
      <c r="DQ1" s="795"/>
      <c r="DR1" s="795"/>
      <c r="DS1" s="795"/>
      <c r="DT1" s="795"/>
      <c r="DU1" s="795"/>
      <c r="DV1" s="795"/>
      <c r="DW1" s="795"/>
      <c r="DX1" s="795"/>
      <c r="DY1" s="795"/>
      <c r="DZ1" s="795"/>
      <c r="EA1" s="795"/>
      <c r="EB1" s="795"/>
      <c r="EC1" s="796"/>
      <c r="ED1" s="221"/>
      <c r="EE1" s="221"/>
      <c r="EF1" s="221"/>
      <c r="EG1" s="221"/>
      <c r="EH1" s="221"/>
      <c r="EI1" s="221"/>
      <c r="EJ1" s="221"/>
      <c r="EK1" s="221"/>
      <c r="EL1" s="221"/>
      <c r="EM1" s="221"/>
    </row>
    <row r="2" spans="2:143" ht="22.5" customHeight="1" x14ac:dyDescent="0.15">
      <c r="B2" s="224" t="s">
        <v>217</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15">
      <c r="B3" s="736" t="s">
        <v>218</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6" t="s">
        <v>219</v>
      </c>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8"/>
      <c r="CD3" s="779" t="s">
        <v>220</v>
      </c>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1"/>
    </row>
    <row r="4" spans="2:143" ht="11.25" customHeight="1" x14ac:dyDescent="0.15">
      <c r="B4" s="736" t="s">
        <v>1</v>
      </c>
      <c r="C4" s="737"/>
      <c r="D4" s="737"/>
      <c r="E4" s="737"/>
      <c r="F4" s="737"/>
      <c r="G4" s="737"/>
      <c r="H4" s="737"/>
      <c r="I4" s="737"/>
      <c r="J4" s="737"/>
      <c r="K4" s="737"/>
      <c r="L4" s="737"/>
      <c r="M4" s="737"/>
      <c r="N4" s="737"/>
      <c r="O4" s="737"/>
      <c r="P4" s="737"/>
      <c r="Q4" s="738"/>
      <c r="R4" s="736" t="s">
        <v>221</v>
      </c>
      <c r="S4" s="737"/>
      <c r="T4" s="737"/>
      <c r="U4" s="737"/>
      <c r="V4" s="737"/>
      <c r="W4" s="737"/>
      <c r="X4" s="737"/>
      <c r="Y4" s="738"/>
      <c r="Z4" s="736" t="s">
        <v>222</v>
      </c>
      <c r="AA4" s="737"/>
      <c r="AB4" s="737"/>
      <c r="AC4" s="738"/>
      <c r="AD4" s="736" t="s">
        <v>223</v>
      </c>
      <c r="AE4" s="737"/>
      <c r="AF4" s="737"/>
      <c r="AG4" s="737"/>
      <c r="AH4" s="737"/>
      <c r="AI4" s="737"/>
      <c r="AJ4" s="737"/>
      <c r="AK4" s="738"/>
      <c r="AL4" s="736" t="s">
        <v>222</v>
      </c>
      <c r="AM4" s="737"/>
      <c r="AN4" s="737"/>
      <c r="AO4" s="738"/>
      <c r="AP4" s="797" t="s">
        <v>224</v>
      </c>
      <c r="AQ4" s="797"/>
      <c r="AR4" s="797"/>
      <c r="AS4" s="797"/>
      <c r="AT4" s="797"/>
      <c r="AU4" s="797"/>
      <c r="AV4" s="797"/>
      <c r="AW4" s="797"/>
      <c r="AX4" s="797"/>
      <c r="AY4" s="797"/>
      <c r="AZ4" s="797"/>
      <c r="BA4" s="797"/>
      <c r="BB4" s="797"/>
      <c r="BC4" s="797"/>
      <c r="BD4" s="797"/>
      <c r="BE4" s="797"/>
      <c r="BF4" s="797"/>
      <c r="BG4" s="797" t="s">
        <v>225</v>
      </c>
      <c r="BH4" s="797"/>
      <c r="BI4" s="797"/>
      <c r="BJ4" s="797"/>
      <c r="BK4" s="797"/>
      <c r="BL4" s="797"/>
      <c r="BM4" s="797"/>
      <c r="BN4" s="797"/>
      <c r="BO4" s="797" t="s">
        <v>222</v>
      </c>
      <c r="BP4" s="797"/>
      <c r="BQ4" s="797"/>
      <c r="BR4" s="797"/>
      <c r="BS4" s="797" t="s">
        <v>226</v>
      </c>
      <c r="BT4" s="797"/>
      <c r="BU4" s="797"/>
      <c r="BV4" s="797"/>
      <c r="BW4" s="797"/>
      <c r="BX4" s="797"/>
      <c r="BY4" s="797"/>
      <c r="BZ4" s="797"/>
      <c r="CA4" s="797"/>
      <c r="CB4" s="797"/>
      <c r="CD4" s="779" t="s">
        <v>227</v>
      </c>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1"/>
    </row>
    <row r="5" spans="2:143" s="227" customFormat="1" ht="11.25" customHeight="1" x14ac:dyDescent="0.15">
      <c r="B5" s="761" t="s">
        <v>228</v>
      </c>
      <c r="C5" s="762"/>
      <c r="D5" s="762"/>
      <c r="E5" s="762"/>
      <c r="F5" s="762"/>
      <c r="G5" s="762"/>
      <c r="H5" s="762"/>
      <c r="I5" s="762"/>
      <c r="J5" s="762"/>
      <c r="K5" s="762"/>
      <c r="L5" s="762"/>
      <c r="M5" s="762"/>
      <c r="N5" s="762"/>
      <c r="O5" s="762"/>
      <c r="P5" s="762"/>
      <c r="Q5" s="763"/>
      <c r="R5" s="727">
        <v>25961173</v>
      </c>
      <c r="S5" s="728"/>
      <c r="T5" s="728"/>
      <c r="U5" s="728"/>
      <c r="V5" s="728"/>
      <c r="W5" s="728"/>
      <c r="X5" s="728"/>
      <c r="Y5" s="774"/>
      <c r="Z5" s="792">
        <v>37.799999999999997</v>
      </c>
      <c r="AA5" s="792"/>
      <c r="AB5" s="792"/>
      <c r="AC5" s="792"/>
      <c r="AD5" s="793">
        <v>25961173</v>
      </c>
      <c r="AE5" s="793"/>
      <c r="AF5" s="793"/>
      <c r="AG5" s="793"/>
      <c r="AH5" s="793"/>
      <c r="AI5" s="793"/>
      <c r="AJ5" s="793"/>
      <c r="AK5" s="793"/>
      <c r="AL5" s="775">
        <v>67.900000000000006</v>
      </c>
      <c r="AM5" s="744"/>
      <c r="AN5" s="744"/>
      <c r="AO5" s="776"/>
      <c r="AP5" s="761" t="s">
        <v>229</v>
      </c>
      <c r="AQ5" s="762"/>
      <c r="AR5" s="762"/>
      <c r="AS5" s="762"/>
      <c r="AT5" s="762"/>
      <c r="AU5" s="762"/>
      <c r="AV5" s="762"/>
      <c r="AW5" s="762"/>
      <c r="AX5" s="762"/>
      <c r="AY5" s="762"/>
      <c r="AZ5" s="762"/>
      <c r="BA5" s="762"/>
      <c r="BB5" s="762"/>
      <c r="BC5" s="762"/>
      <c r="BD5" s="762"/>
      <c r="BE5" s="762"/>
      <c r="BF5" s="763"/>
      <c r="BG5" s="668">
        <v>25954256</v>
      </c>
      <c r="BH5" s="669"/>
      <c r="BI5" s="669"/>
      <c r="BJ5" s="669"/>
      <c r="BK5" s="669"/>
      <c r="BL5" s="669"/>
      <c r="BM5" s="669"/>
      <c r="BN5" s="670"/>
      <c r="BO5" s="724">
        <v>100</v>
      </c>
      <c r="BP5" s="724"/>
      <c r="BQ5" s="724"/>
      <c r="BR5" s="724"/>
      <c r="BS5" s="725">
        <v>1941394</v>
      </c>
      <c r="BT5" s="725"/>
      <c r="BU5" s="725"/>
      <c r="BV5" s="725"/>
      <c r="BW5" s="725"/>
      <c r="BX5" s="725"/>
      <c r="BY5" s="725"/>
      <c r="BZ5" s="725"/>
      <c r="CA5" s="725"/>
      <c r="CB5" s="766"/>
      <c r="CD5" s="779" t="s">
        <v>224</v>
      </c>
      <c r="CE5" s="780"/>
      <c r="CF5" s="780"/>
      <c r="CG5" s="780"/>
      <c r="CH5" s="780"/>
      <c r="CI5" s="780"/>
      <c r="CJ5" s="780"/>
      <c r="CK5" s="780"/>
      <c r="CL5" s="780"/>
      <c r="CM5" s="780"/>
      <c r="CN5" s="780"/>
      <c r="CO5" s="780"/>
      <c r="CP5" s="780"/>
      <c r="CQ5" s="781"/>
      <c r="CR5" s="779" t="s">
        <v>230</v>
      </c>
      <c r="CS5" s="780"/>
      <c r="CT5" s="780"/>
      <c r="CU5" s="780"/>
      <c r="CV5" s="780"/>
      <c r="CW5" s="780"/>
      <c r="CX5" s="780"/>
      <c r="CY5" s="781"/>
      <c r="CZ5" s="779" t="s">
        <v>222</v>
      </c>
      <c r="DA5" s="780"/>
      <c r="DB5" s="780"/>
      <c r="DC5" s="781"/>
      <c r="DD5" s="779" t="s">
        <v>231</v>
      </c>
      <c r="DE5" s="780"/>
      <c r="DF5" s="780"/>
      <c r="DG5" s="780"/>
      <c r="DH5" s="780"/>
      <c r="DI5" s="780"/>
      <c r="DJ5" s="780"/>
      <c r="DK5" s="780"/>
      <c r="DL5" s="780"/>
      <c r="DM5" s="780"/>
      <c r="DN5" s="780"/>
      <c r="DO5" s="780"/>
      <c r="DP5" s="781"/>
      <c r="DQ5" s="779" t="s">
        <v>232</v>
      </c>
      <c r="DR5" s="780"/>
      <c r="DS5" s="780"/>
      <c r="DT5" s="780"/>
      <c r="DU5" s="780"/>
      <c r="DV5" s="780"/>
      <c r="DW5" s="780"/>
      <c r="DX5" s="780"/>
      <c r="DY5" s="780"/>
      <c r="DZ5" s="780"/>
      <c r="EA5" s="780"/>
      <c r="EB5" s="780"/>
      <c r="EC5" s="781"/>
    </row>
    <row r="6" spans="2:143" ht="11.25" customHeight="1" x14ac:dyDescent="0.15">
      <c r="B6" s="665" t="s">
        <v>233</v>
      </c>
      <c r="C6" s="666"/>
      <c r="D6" s="666"/>
      <c r="E6" s="666"/>
      <c r="F6" s="666"/>
      <c r="G6" s="666"/>
      <c r="H6" s="666"/>
      <c r="I6" s="666"/>
      <c r="J6" s="666"/>
      <c r="K6" s="666"/>
      <c r="L6" s="666"/>
      <c r="M6" s="666"/>
      <c r="N6" s="666"/>
      <c r="O6" s="666"/>
      <c r="P6" s="666"/>
      <c r="Q6" s="667"/>
      <c r="R6" s="668">
        <v>572084</v>
      </c>
      <c r="S6" s="669"/>
      <c r="T6" s="669"/>
      <c r="U6" s="669"/>
      <c r="V6" s="669"/>
      <c r="W6" s="669"/>
      <c r="X6" s="669"/>
      <c r="Y6" s="670"/>
      <c r="Z6" s="724">
        <v>0.8</v>
      </c>
      <c r="AA6" s="724"/>
      <c r="AB6" s="724"/>
      <c r="AC6" s="724"/>
      <c r="AD6" s="725">
        <v>572084</v>
      </c>
      <c r="AE6" s="725"/>
      <c r="AF6" s="725"/>
      <c r="AG6" s="725"/>
      <c r="AH6" s="725"/>
      <c r="AI6" s="725"/>
      <c r="AJ6" s="725"/>
      <c r="AK6" s="725"/>
      <c r="AL6" s="671">
        <v>1.5</v>
      </c>
      <c r="AM6" s="672"/>
      <c r="AN6" s="672"/>
      <c r="AO6" s="726"/>
      <c r="AP6" s="665" t="s">
        <v>234</v>
      </c>
      <c r="AQ6" s="666"/>
      <c r="AR6" s="666"/>
      <c r="AS6" s="666"/>
      <c r="AT6" s="666"/>
      <c r="AU6" s="666"/>
      <c r="AV6" s="666"/>
      <c r="AW6" s="666"/>
      <c r="AX6" s="666"/>
      <c r="AY6" s="666"/>
      <c r="AZ6" s="666"/>
      <c r="BA6" s="666"/>
      <c r="BB6" s="666"/>
      <c r="BC6" s="666"/>
      <c r="BD6" s="666"/>
      <c r="BE6" s="666"/>
      <c r="BF6" s="667"/>
      <c r="BG6" s="668">
        <v>25954256</v>
      </c>
      <c r="BH6" s="669"/>
      <c r="BI6" s="669"/>
      <c r="BJ6" s="669"/>
      <c r="BK6" s="669"/>
      <c r="BL6" s="669"/>
      <c r="BM6" s="669"/>
      <c r="BN6" s="670"/>
      <c r="BO6" s="724">
        <v>100</v>
      </c>
      <c r="BP6" s="724"/>
      <c r="BQ6" s="724"/>
      <c r="BR6" s="724"/>
      <c r="BS6" s="725">
        <v>1941394</v>
      </c>
      <c r="BT6" s="725"/>
      <c r="BU6" s="725"/>
      <c r="BV6" s="725"/>
      <c r="BW6" s="725"/>
      <c r="BX6" s="725"/>
      <c r="BY6" s="725"/>
      <c r="BZ6" s="725"/>
      <c r="CA6" s="725"/>
      <c r="CB6" s="766"/>
      <c r="CD6" s="733" t="s">
        <v>235</v>
      </c>
      <c r="CE6" s="734"/>
      <c r="CF6" s="734"/>
      <c r="CG6" s="734"/>
      <c r="CH6" s="734"/>
      <c r="CI6" s="734"/>
      <c r="CJ6" s="734"/>
      <c r="CK6" s="734"/>
      <c r="CL6" s="734"/>
      <c r="CM6" s="734"/>
      <c r="CN6" s="734"/>
      <c r="CO6" s="734"/>
      <c r="CP6" s="734"/>
      <c r="CQ6" s="735"/>
      <c r="CR6" s="668">
        <v>432844</v>
      </c>
      <c r="CS6" s="669"/>
      <c r="CT6" s="669"/>
      <c r="CU6" s="669"/>
      <c r="CV6" s="669"/>
      <c r="CW6" s="669"/>
      <c r="CX6" s="669"/>
      <c r="CY6" s="670"/>
      <c r="CZ6" s="775">
        <v>0.6</v>
      </c>
      <c r="DA6" s="744"/>
      <c r="DB6" s="744"/>
      <c r="DC6" s="778"/>
      <c r="DD6" s="656" t="s">
        <v>236</v>
      </c>
      <c r="DE6" s="669"/>
      <c r="DF6" s="669"/>
      <c r="DG6" s="669"/>
      <c r="DH6" s="669"/>
      <c r="DI6" s="669"/>
      <c r="DJ6" s="669"/>
      <c r="DK6" s="669"/>
      <c r="DL6" s="669"/>
      <c r="DM6" s="669"/>
      <c r="DN6" s="669"/>
      <c r="DO6" s="669"/>
      <c r="DP6" s="670"/>
      <c r="DQ6" s="656">
        <v>432844</v>
      </c>
      <c r="DR6" s="669"/>
      <c r="DS6" s="669"/>
      <c r="DT6" s="669"/>
      <c r="DU6" s="669"/>
      <c r="DV6" s="669"/>
      <c r="DW6" s="669"/>
      <c r="DX6" s="669"/>
      <c r="DY6" s="669"/>
      <c r="DZ6" s="669"/>
      <c r="EA6" s="669"/>
      <c r="EB6" s="669"/>
      <c r="EC6" s="705"/>
    </row>
    <row r="7" spans="2:143" ht="11.25" customHeight="1" x14ac:dyDescent="0.15">
      <c r="B7" s="665" t="s">
        <v>237</v>
      </c>
      <c r="C7" s="666"/>
      <c r="D7" s="666"/>
      <c r="E7" s="666"/>
      <c r="F7" s="666"/>
      <c r="G7" s="666"/>
      <c r="H7" s="666"/>
      <c r="I7" s="666"/>
      <c r="J7" s="666"/>
      <c r="K7" s="666"/>
      <c r="L7" s="666"/>
      <c r="M7" s="666"/>
      <c r="N7" s="666"/>
      <c r="O7" s="666"/>
      <c r="P7" s="666"/>
      <c r="Q7" s="667"/>
      <c r="R7" s="668">
        <v>44857</v>
      </c>
      <c r="S7" s="669"/>
      <c r="T7" s="669"/>
      <c r="U7" s="669"/>
      <c r="V7" s="669"/>
      <c r="W7" s="669"/>
      <c r="X7" s="669"/>
      <c r="Y7" s="670"/>
      <c r="Z7" s="724">
        <v>0.1</v>
      </c>
      <c r="AA7" s="724"/>
      <c r="AB7" s="724"/>
      <c r="AC7" s="724"/>
      <c r="AD7" s="725">
        <v>44857</v>
      </c>
      <c r="AE7" s="725"/>
      <c r="AF7" s="725"/>
      <c r="AG7" s="725"/>
      <c r="AH7" s="725"/>
      <c r="AI7" s="725"/>
      <c r="AJ7" s="725"/>
      <c r="AK7" s="725"/>
      <c r="AL7" s="671">
        <v>0.1</v>
      </c>
      <c r="AM7" s="672"/>
      <c r="AN7" s="672"/>
      <c r="AO7" s="726"/>
      <c r="AP7" s="665" t="s">
        <v>238</v>
      </c>
      <c r="AQ7" s="666"/>
      <c r="AR7" s="666"/>
      <c r="AS7" s="666"/>
      <c r="AT7" s="666"/>
      <c r="AU7" s="666"/>
      <c r="AV7" s="666"/>
      <c r="AW7" s="666"/>
      <c r="AX7" s="666"/>
      <c r="AY7" s="666"/>
      <c r="AZ7" s="666"/>
      <c r="BA7" s="666"/>
      <c r="BB7" s="666"/>
      <c r="BC7" s="666"/>
      <c r="BD7" s="666"/>
      <c r="BE7" s="666"/>
      <c r="BF7" s="667"/>
      <c r="BG7" s="668">
        <v>11026637</v>
      </c>
      <c r="BH7" s="669"/>
      <c r="BI7" s="669"/>
      <c r="BJ7" s="669"/>
      <c r="BK7" s="669"/>
      <c r="BL7" s="669"/>
      <c r="BM7" s="669"/>
      <c r="BN7" s="670"/>
      <c r="BO7" s="724">
        <v>42.5</v>
      </c>
      <c r="BP7" s="724"/>
      <c r="BQ7" s="724"/>
      <c r="BR7" s="724"/>
      <c r="BS7" s="725">
        <v>296960</v>
      </c>
      <c r="BT7" s="725"/>
      <c r="BU7" s="725"/>
      <c r="BV7" s="725"/>
      <c r="BW7" s="725"/>
      <c r="BX7" s="725"/>
      <c r="BY7" s="725"/>
      <c r="BZ7" s="725"/>
      <c r="CA7" s="725"/>
      <c r="CB7" s="766"/>
      <c r="CD7" s="706" t="s">
        <v>239</v>
      </c>
      <c r="CE7" s="703"/>
      <c r="CF7" s="703"/>
      <c r="CG7" s="703"/>
      <c r="CH7" s="703"/>
      <c r="CI7" s="703"/>
      <c r="CJ7" s="703"/>
      <c r="CK7" s="703"/>
      <c r="CL7" s="703"/>
      <c r="CM7" s="703"/>
      <c r="CN7" s="703"/>
      <c r="CO7" s="703"/>
      <c r="CP7" s="703"/>
      <c r="CQ7" s="704"/>
      <c r="CR7" s="668">
        <v>5339536</v>
      </c>
      <c r="CS7" s="669"/>
      <c r="CT7" s="669"/>
      <c r="CU7" s="669"/>
      <c r="CV7" s="669"/>
      <c r="CW7" s="669"/>
      <c r="CX7" s="669"/>
      <c r="CY7" s="670"/>
      <c r="CZ7" s="724">
        <v>8</v>
      </c>
      <c r="DA7" s="724"/>
      <c r="DB7" s="724"/>
      <c r="DC7" s="724"/>
      <c r="DD7" s="656">
        <v>166374</v>
      </c>
      <c r="DE7" s="669"/>
      <c r="DF7" s="669"/>
      <c r="DG7" s="669"/>
      <c r="DH7" s="669"/>
      <c r="DI7" s="669"/>
      <c r="DJ7" s="669"/>
      <c r="DK7" s="669"/>
      <c r="DL7" s="669"/>
      <c r="DM7" s="669"/>
      <c r="DN7" s="669"/>
      <c r="DO7" s="669"/>
      <c r="DP7" s="670"/>
      <c r="DQ7" s="656">
        <v>4263675</v>
      </c>
      <c r="DR7" s="669"/>
      <c r="DS7" s="669"/>
      <c r="DT7" s="669"/>
      <c r="DU7" s="669"/>
      <c r="DV7" s="669"/>
      <c r="DW7" s="669"/>
      <c r="DX7" s="669"/>
      <c r="DY7" s="669"/>
      <c r="DZ7" s="669"/>
      <c r="EA7" s="669"/>
      <c r="EB7" s="669"/>
      <c r="EC7" s="705"/>
    </row>
    <row r="8" spans="2:143" ht="11.25" customHeight="1" x14ac:dyDescent="0.15">
      <c r="B8" s="665" t="s">
        <v>240</v>
      </c>
      <c r="C8" s="666"/>
      <c r="D8" s="666"/>
      <c r="E8" s="666"/>
      <c r="F8" s="666"/>
      <c r="G8" s="666"/>
      <c r="H8" s="666"/>
      <c r="I8" s="666"/>
      <c r="J8" s="666"/>
      <c r="K8" s="666"/>
      <c r="L8" s="666"/>
      <c r="M8" s="666"/>
      <c r="N8" s="666"/>
      <c r="O8" s="666"/>
      <c r="P8" s="666"/>
      <c r="Q8" s="667"/>
      <c r="R8" s="668">
        <v>100355</v>
      </c>
      <c r="S8" s="669"/>
      <c r="T8" s="669"/>
      <c r="U8" s="669"/>
      <c r="V8" s="669"/>
      <c r="W8" s="669"/>
      <c r="X8" s="669"/>
      <c r="Y8" s="670"/>
      <c r="Z8" s="724">
        <v>0.1</v>
      </c>
      <c r="AA8" s="724"/>
      <c r="AB8" s="724"/>
      <c r="AC8" s="724"/>
      <c r="AD8" s="725">
        <v>100355</v>
      </c>
      <c r="AE8" s="725"/>
      <c r="AF8" s="725"/>
      <c r="AG8" s="725"/>
      <c r="AH8" s="725"/>
      <c r="AI8" s="725"/>
      <c r="AJ8" s="725"/>
      <c r="AK8" s="725"/>
      <c r="AL8" s="671">
        <v>0.3</v>
      </c>
      <c r="AM8" s="672"/>
      <c r="AN8" s="672"/>
      <c r="AO8" s="726"/>
      <c r="AP8" s="665" t="s">
        <v>241</v>
      </c>
      <c r="AQ8" s="666"/>
      <c r="AR8" s="666"/>
      <c r="AS8" s="666"/>
      <c r="AT8" s="666"/>
      <c r="AU8" s="666"/>
      <c r="AV8" s="666"/>
      <c r="AW8" s="666"/>
      <c r="AX8" s="666"/>
      <c r="AY8" s="666"/>
      <c r="AZ8" s="666"/>
      <c r="BA8" s="666"/>
      <c r="BB8" s="666"/>
      <c r="BC8" s="666"/>
      <c r="BD8" s="666"/>
      <c r="BE8" s="666"/>
      <c r="BF8" s="667"/>
      <c r="BG8" s="668">
        <v>316520</v>
      </c>
      <c r="BH8" s="669"/>
      <c r="BI8" s="669"/>
      <c r="BJ8" s="669"/>
      <c r="BK8" s="669"/>
      <c r="BL8" s="669"/>
      <c r="BM8" s="669"/>
      <c r="BN8" s="670"/>
      <c r="BO8" s="724">
        <v>1.2</v>
      </c>
      <c r="BP8" s="724"/>
      <c r="BQ8" s="724"/>
      <c r="BR8" s="724"/>
      <c r="BS8" s="656" t="s">
        <v>236</v>
      </c>
      <c r="BT8" s="669"/>
      <c r="BU8" s="669"/>
      <c r="BV8" s="669"/>
      <c r="BW8" s="669"/>
      <c r="BX8" s="669"/>
      <c r="BY8" s="669"/>
      <c r="BZ8" s="669"/>
      <c r="CA8" s="669"/>
      <c r="CB8" s="705"/>
      <c r="CD8" s="706" t="s">
        <v>242</v>
      </c>
      <c r="CE8" s="703"/>
      <c r="CF8" s="703"/>
      <c r="CG8" s="703"/>
      <c r="CH8" s="703"/>
      <c r="CI8" s="703"/>
      <c r="CJ8" s="703"/>
      <c r="CK8" s="703"/>
      <c r="CL8" s="703"/>
      <c r="CM8" s="703"/>
      <c r="CN8" s="703"/>
      <c r="CO8" s="703"/>
      <c r="CP8" s="703"/>
      <c r="CQ8" s="704"/>
      <c r="CR8" s="668">
        <v>22333574</v>
      </c>
      <c r="CS8" s="669"/>
      <c r="CT8" s="669"/>
      <c r="CU8" s="669"/>
      <c r="CV8" s="669"/>
      <c r="CW8" s="669"/>
      <c r="CX8" s="669"/>
      <c r="CY8" s="670"/>
      <c r="CZ8" s="724">
        <v>33.5</v>
      </c>
      <c r="DA8" s="724"/>
      <c r="DB8" s="724"/>
      <c r="DC8" s="724"/>
      <c r="DD8" s="656">
        <v>722324</v>
      </c>
      <c r="DE8" s="669"/>
      <c r="DF8" s="669"/>
      <c r="DG8" s="669"/>
      <c r="DH8" s="669"/>
      <c r="DI8" s="669"/>
      <c r="DJ8" s="669"/>
      <c r="DK8" s="669"/>
      <c r="DL8" s="669"/>
      <c r="DM8" s="669"/>
      <c r="DN8" s="669"/>
      <c r="DO8" s="669"/>
      <c r="DP8" s="670"/>
      <c r="DQ8" s="656">
        <v>11066268</v>
      </c>
      <c r="DR8" s="669"/>
      <c r="DS8" s="669"/>
      <c r="DT8" s="669"/>
      <c r="DU8" s="669"/>
      <c r="DV8" s="669"/>
      <c r="DW8" s="669"/>
      <c r="DX8" s="669"/>
      <c r="DY8" s="669"/>
      <c r="DZ8" s="669"/>
      <c r="EA8" s="669"/>
      <c r="EB8" s="669"/>
      <c r="EC8" s="705"/>
    </row>
    <row r="9" spans="2:143" ht="11.25" customHeight="1" x14ac:dyDescent="0.15">
      <c r="B9" s="665" t="s">
        <v>243</v>
      </c>
      <c r="C9" s="666"/>
      <c r="D9" s="666"/>
      <c r="E9" s="666"/>
      <c r="F9" s="666"/>
      <c r="G9" s="666"/>
      <c r="H9" s="666"/>
      <c r="I9" s="666"/>
      <c r="J9" s="666"/>
      <c r="K9" s="666"/>
      <c r="L9" s="666"/>
      <c r="M9" s="666"/>
      <c r="N9" s="666"/>
      <c r="O9" s="666"/>
      <c r="P9" s="666"/>
      <c r="Q9" s="667"/>
      <c r="R9" s="668">
        <v>83418</v>
      </c>
      <c r="S9" s="669"/>
      <c r="T9" s="669"/>
      <c r="U9" s="669"/>
      <c r="V9" s="669"/>
      <c r="W9" s="669"/>
      <c r="X9" s="669"/>
      <c r="Y9" s="670"/>
      <c r="Z9" s="724">
        <v>0.1</v>
      </c>
      <c r="AA9" s="724"/>
      <c r="AB9" s="724"/>
      <c r="AC9" s="724"/>
      <c r="AD9" s="725">
        <v>83418</v>
      </c>
      <c r="AE9" s="725"/>
      <c r="AF9" s="725"/>
      <c r="AG9" s="725"/>
      <c r="AH9" s="725"/>
      <c r="AI9" s="725"/>
      <c r="AJ9" s="725"/>
      <c r="AK9" s="725"/>
      <c r="AL9" s="671">
        <v>0.2</v>
      </c>
      <c r="AM9" s="672"/>
      <c r="AN9" s="672"/>
      <c r="AO9" s="726"/>
      <c r="AP9" s="665" t="s">
        <v>244</v>
      </c>
      <c r="AQ9" s="666"/>
      <c r="AR9" s="666"/>
      <c r="AS9" s="666"/>
      <c r="AT9" s="666"/>
      <c r="AU9" s="666"/>
      <c r="AV9" s="666"/>
      <c r="AW9" s="666"/>
      <c r="AX9" s="666"/>
      <c r="AY9" s="666"/>
      <c r="AZ9" s="666"/>
      <c r="BA9" s="666"/>
      <c r="BB9" s="666"/>
      <c r="BC9" s="666"/>
      <c r="BD9" s="666"/>
      <c r="BE9" s="666"/>
      <c r="BF9" s="667"/>
      <c r="BG9" s="668">
        <v>8662056</v>
      </c>
      <c r="BH9" s="669"/>
      <c r="BI9" s="669"/>
      <c r="BJ9" s="669"/>
      <c r="BK9" s="669"/>
      <c r="BL9" s="669"/>
      <c r="BM9" s="669"/>
      <c r="BN9" s="670"/>
      <c r="BO9" s="724">
        <v>33.4</v>
      </c>
      <c r="BP9" s="724"/>
      <c r="BQ9" s="724"/>
      <c r="BR9" s="724"/>
      <c r="BS9" s="656" t="s">
        <v>245</v>
      </c>
      <c r="BT9" s="669"/>
      <c r="BU9" s="669"/>
      <c r="BV9" s="669"/>
      <c r="BW9" s="669"/>
      <c r="BX9" s="669"/>
      <c r="BY9" s="669"/>
      <c r="BZ9" s="669"/>
      <c r="CA9" s="669"/>
      <c r="CB9" s="705"/>
      <c r="CD9" s="706" t="s">
        <v>246</v>
      </c>
      <c r="CE9" s="703"/>
      <c r="CF9" s="703"/>
      <c r="CG9" s="703"/>
      <c r="CH9" s="703"/>
      <c r="CI9" s="703"/>
      <c r="CJ9" s="703"/>
      <c r="CK9" s="703"/>
      <c r="CL9" s="703"/>
      <c r="CM9" s="703"/>
      <c r="CN9" s="703"/>
      <c r="CO9" s="703"/>
      <c r="CP9" s="703"/>
      <c r="CQ9" s="704"/>
      <c r="CR9" s="668">
        <v>5859167</v>
      </c>
      <c r="CS9" s="669"/>
      <c r="CT9" s="669"/>
      <c r="CU9" s="669"/>
      <c r="CV9" s="669"/>
      <c r="CW9" s="669"/>
      <c r="CX9" s="669"/>
      <c r="CY9" s="670"/>
      <c r="CZ9" s="724">
        <v>8.8000000000000007</v>
      </c>
      <c r="DA9" s="724"/>
      <c r="DB9" s="724"/>
      <c r="DC9" s="724"/>
      <c r="DD9" s="656">
        <v>595755</v>
      </c>
      <c r="DE9" s="669"/>
      <c r="DF9" s="669"/>
      <c r="DG9" s="669"/>
      <c r="DH9" s="669"/>
      <c r="DI9" s="669"/>
      <c r="DJ9" s="669"/>
      <c r="DK9" s="669"/>
      <c r="DL9" s="669"/>
      <c r="DM9" s="669"/>
      <c r="DN9" s="669"/>
      <c r="DO9" s="669"/>
      <c r="DP9" s="670"/>
      <c r="DQ9" s="656">
        <v>4505292</v>
      </c>
      <c r="DR9" s="669"/>
      <c r="DS9" s="669"/>
      <c r="DT9" s="669"/>
      <c r="DU9" s="669"/>
      <c r="DV9" s="669"/>
      <c r="DW9" s="669"/>
      <c r="DX9" s="669"/>
      <c r="DY9" s="669"/>
      <c r="DZ9" s="669"/>
      <c r="EA9" s="669"/>
      <c r="EB9" s="669"/>
      <c r="EC9" s="705"/>
    </row>
    <row r="10" spans="2:143" ht="11.25" customHeight="1" x14ac:dyDescent="0.15">
      <c r="B10" s="665" t="s">
        <v>247</v>
      </c>
      <c r="C10" s="666"/>
      <c r="D10" s="666"/>
      <c r="E10" s="666"/>
      <c r="F10" s="666"/>
      <c r="G10" s="666"/>
      <c r="H10" s="666"/>
      <c r="I10" s="666"/>
      <c r="J10" s="666"/>
      <c r="K10" s="666"/>
      <c r="L10" s="666"/>
      <c r="M10" s="666"/>
      <c r="N10" s="666"/>
      <c r="O10" s="666"/>
      <c r="P10" s="666"/>
      <c r="Q10" s="667"/>
      <c r="R10" s="668" t="s">
        <v>140</v>
      </c>
      <c r="S10" s="669"/>
      <c r="T10" s="669"/>
      <c r="U10" s="669"/>
      <c r="V10" s="669"/>
      <c r="W10" s="669"/>
      <c r="X10" s="669"/>
      <c r="Y10" s="670"/>
      <c r="Z10" s="724" t="s">
        <v>245</v>
      </c>
      <c r="AA10" s="724"/>
      <c r="AB10" s="724"/>
      <c r="AC10" s="724"/>
      <c r="AD10" s="725" t="s">
        <v>245</v>
      </c>
      <c r="AE10" s="725"/>
      <c r="AF10" s="725"/>
      <c r="AG10" s="725"/>
      <c r="AH10" s="725"/>
      <c r="AI10" s="725"/>
      <c r="AJ10" s="725"/>
      <c r="AK10" s="725"/>
      <c r="AL10" s="671" t="s">
        <v>236</v>
      </c>
      <c r="AM10" s="672"/>
      <c r="AN10" s="672"/>
      <c r="AO10" s="726"/>
      <c r="AP10" s="665" t="s">
        <v>248</v>
      </c>
      <c r="AQ10" s="666"/>
      <c r="AR10" s="666"/>
      <c r="AS10" s="666"/>
      <c r="AT10" s="666"/>
      <c r="AU10" s="666"/>
      <c r="AV10" s="666"/>
      <c r="AW10" s="666"/>
      <c r="AX10" s="666"/>
      <c r="AY10" s="666"/>
      <c r="AZ10" s="666"/>
      <c r="BA10" s="666"/>
      <c r="BB10" s="666"/>
      <c r="BC10" s="666"/>
      <c r="BD10" s="666"/>
      <c r="BE10" s="666"/>
      <c r="BF10" s="667"/>
      <c r="BG10" s="668">
        <v>545017</v>
      </c>
      <c r="BH10" s="669"/>
      <c r="BI10" s="669"/>
      <c r="BJ10" s="669"/>
      <c r="BK10" s="669"/>
      <c r="BL10" s="669"/>
      <c r="BM10" s="669"/>
      <c r="BN10" s="670"/>
      <c r="BO10" s="724">
        <v>2.1</v>
      </c>
      <c r="BP10" s="724"/>
      <c r="BQ10" s="724"/>
      <c r="BR10" s="724"/>
      <c r="BS10" s="656" t="s">
        <v>236</v>
      </c>
      <c r="BT10" s="669"/>
      <c r="BU10" s="669"/>
      <c r="BV10" s="669"/>
      <c r="BW10" s="669"/>
      <c r="BX10" s="669"/>
      <c r="BY10" s="669"/>
      <c r="BZ10" s="669"/>
      <c r="CA10" s="669"/>
      <c r="CB10" s="705"/>
      <c r="CD10" s="706" t="s">
        <v>249</v>
      </c>
      <c r="CE10" s="703"/>
      <c r="CF10" s="703"/>
      <c r="CG10" s="703"/>
      <c r="CH10" s="703"/>
      <c r="CI10" s="703"/>
      <c r="CJ10" s="703"/>
      <c r="CK10" s="703"/>
      <c r="CL10" s="703"/>
      <c r="CM10" s="703"/>
      <c r="CN10" s="703"/>
      <c r="CO10" s="703"/>
      <c r="CP10" s="703"/>
      <c r="CQ10" s="704"/>
      <c r="CR10" s="668">
        <v>180783</v>
      </c>
      <c r="CS10" s="669"/>
      <c r="CT10" s="669"/>
      <c r="CU10" s="669"/>
      <c r="CV10" s="669"/>
      <c r="CW10" s="669"/>
      <c r="CX10" s="669"/>
      <c r="CY10" s="670"/>
      <c r="CZ10" s="724">
        <v>0.3</v>
      </c>
      <c r="DA10" s="724"/>
      <c r="DB10" s="724"/>
      <c r="DC10" s="724"/>
      <c r="DD10" s="656" t="s">
        <v>245</v>
      </c>
      <c r="DE10" s="669"/>
      <c r="DF10" s="669"/>
      <c r="DG10" s="669"/>
      <c r="DH10" s="669"/>
      <c r="DI10" s="669"/>
      <c r="DJ10" s="669"/>
      <c r="DK10" s="669"/>
      <c r="DL10" s="669"/>
      <c r="DM10" s="669"/>
      <c r="DN10" s="669"/>
      <c r="DO10" s="669"/>
      <c r="DP10" s="670"/>
      <c r="DQ10" s="656">
        <v>60824</v>
      </c>
      <c r="DR10" s="669"/>
      <c r="DS10" s="669"/>
      <c r="DT10" s="669"/>
      <c r="DU10" s="669"/>
      <c r="DV10" s="669"/>
      <c r="DW10" s="669"/>
      <c r="DX10" s="669"/>
      <c r="DY10" s="669"/>
      <c r="DZ10" s="669"/>
      <c r="EA10" s="669"/>
      <c r="EB10" s="669"/>
      <c r="EC10" s="705"/>
    </row>
    <row r="11" spans="2:143" ht="11.25" customHeight="1" x14ac:dyDescent="0.15">
      <c r="B11" s="665" t="s">
        <v>250</v>
      </c>
      <c r="C11" s="666"/>
      <c r="D11" s="666"/>
      <c r="E11" s="666"/>
      <c r="F11" s="666"/>
      <c r="G11" s="666"/>
      <c r="H11" s="666"/>
      <c r="I11" s="666"/>
      <c r="J11" s="666"/>
      <c r="K11" s="666"/>
      <c r="L11" s="666"/>
      <c r="M11" s="666"/>
      <c r="N11" s="666"/>
      <c r="O11" s="666"/>
      <c r="P11" s="666"/>
      <c r="Q11" s="667"/>
      <c r="R11" s="668" t="s">
        <v>236</v>
      </c>
      <c r="S11" s="669"/>
      <c r="T11" s="669"/>
      <c r="U11" s="669"/>
      <c r="V11" s="669"/>
      <c r="W11" s="669"/>
      <c r="X11" s="669"/>
      <c r="Y11" s="670"/>
      <c r="Z11" s="724" t="s">
        <v>140</v>
      </c>
      <c r="AA11" s="724"/>
      <c r="AB11" s="724"/>
      <c r="AC11" s="724"/>
      <c r="AD11" s="725" t="s">
        <v>236</v>
      </c>
      <c r="AE11" s="725"/>
      <c r="AF11" s="725"/>
      <c r="AG11" s="725"/>
      <c r="AH11" s="725"/>
      <c r="AI11" s="725"/>
      <c r="AJ11" s="725"/>
      <c r="AK11" s="725"/>
      <c r="AL11" s="671" t="s">
        <v>236</v>
      </c>
      <c r="AM11" s="672"/>
      <c r="AN11" s="672"/>
      <c r="AO11" s="726"/>
      <c r="AP11" s="665" t="s">
        <v>251</v>
      </c>
      <c r="AQ11" s="666"/>
      <c r="AR11" s="666"/>
      <c r="AS11" s="666"/>
      <c r="AT11" s="666"/>
      <c r="AU11" s="666"/>
      <c r="AV11" s="666"/>
      <c r="AW11" s="666"/>
      <c r="AX11" s="666"/>
      <c r="AY11" s="666"/>
      <c r="AZ11" s="666"/>
      <c r="BA11" s="666"/>
      <c r="BB11" s="666"/>
      <c r="BC11" s="666"/>
      <c r="BD11" s="666"/>
      <c r="BE11" s="666"/>
      <c r="BF11" s="667"/>
      <c r="BG11" s="668">
        <v>1503044</v>
      </c>
      <c r="BH11" s="669"/>
      <c r="BI11" s="669"/>
      <c r="BJ11" s="669"/>
      <c r="BK11" s="669"/>
      <c r="BL11" s="669"/>
      <c r="BM11" s="669"/>
      <c r="BN11" s="670"/>
      <c r="BO11" s="724">
        <v>5.8</v>
      </c>
      <c r="BP11" s="724"/>
      <c r="BQ11" s="724"/>
      <c r="BR11" s="724"/>
      <c r="BS11" s="656">
        <v>296960</v>
      </c>
      <c r="BT11" s="669"/>
      <c r="BU11" s="669"/>
      <c r="BV11" s="669"/>
      <c r="BW11" s="669"/>
      <c r="BX11" s="669"/>
      <c r="BY11" s="669"/>
      <c r="BZ11" s="669"/>
      <c r="CA11" s="669"/>
      <c r="CB11" s="705"/>
      <c r="CD11" s="706" t="s">
        <v>252</v>
      </c>
      <c r="CE11" s="703"/>
      <c r="CF11" s="703"/>
      <c r="CG11" s="703"/>
      <c r="CH11" s="703"/>
      <c r="CI11" s="703"/>
      <c r="CJ11" s="703"/>
      <c r="CK11" s="703"/>
      <c r="CL11" s="703"/>
      <c r="CM11" s="703"/>
      <c r="CN11" s="703"/>
      <c r="CO11" s="703"/>
      <c r="CP11" s="703"/>
      <c r="CQ11" s="704"/>
      <c r="CR11" s="668">
        <v>1023859</v>
      </c>
      <c r="CS11" s="669"/>
      <c r="CT11" s="669"/>
      <c r="CU11" s="669"/>
      <c r="CV11" s="669"/>
      <c r="CW11" s="669"/>
      <c r="CX11" s="669"/>
      <c r="CY11" s="670"/>
      <c r="CZ11" s="724">
        <v>1.5</v>
      </c>
      <c r="DA11" s="724"/>
      <c r="DB11" s="724"/>
      <c r="DC11" s="724"/>
      <c r="DD11" s="656">
        <v>469951</v>
      </c>
      <c r="DE11" s="669"/>
      <c r="DF11" s="669"/>
      <c r="DG11" s="669"/>
      <c r="DH11" s="669"/>
      <c r="DI11" s="669"/>
      <c r="DJ11" s="669"/>
      <c r="DK11" s="669"/>
      <c r="DL11" s="669"/>
      <c r="DM11" s="669"/>
      <c r="DN11" s="669"/>
      <c r="DO11" s="669"/>
      <c r="DP11" s="670"/>
      <c r="DQ11" s="656">
        <v>534549</v>
      </c>
      <c r="DR11" s="669"/>
      <c r="DS11" s="669"/>
      <c r="DT11" s="669"/>
      <c r="DU11" s="669"/>
      <c r="DV11" s="669"/>
      <c r="DW11" s="669"/>
      <c r="DX11" s="669"/>
      <c r="DY11" s="669"/>
      <c r="DZ11" s="669"/>
      <c r="EA11" s="669"/>
      <c r="EB11" s="669"/>
      <c r="EC11" s="705"/>
    </row>
    <row r="12" spans="2:143" ht="11.25" customHeight="1" x14ac:dyDescent="0.15">
      <c r="B12" s="665" t="s">
        <v>253</v>
      </c>
      <c r="C12" s="666"/>
      <c r="D12" s="666"/>
      <c r="E12" s="666"/>
      <c r="F12" s="666"/>
      <c r="G12" s="666"/>
      <c r="H12" s="666"/>
      <c r="I12" s="666"/>
      <c r="J12" s="666"/>
      <c r="K12" s="666"/>
      <c r="L12" s="666"/>
      <c r="M12" s="666"/>
      <c r="N12" s="666"/>
      <c r="O12" s="666"/>
      <c r="P12" s="666"/>
      <c r="Q12" s="667"/>
      <c r="R12" s="668">
        <v>3366842</v>
      </c>
      <c r="S12" s="669"/>
      <c r="T12" s="669"/>
      <c r="U12" s="669"/>
      <c r="V12" s="669"/>
      <c r="W12" s="669"/>
      <c r="X12" s="669"/>
      <c r="Y12" s="670"/>
      <c r="Z12" s="724">
        <v>4.9000000000000004</v>
      </c>
      <c r="AA12" s="724"/>
      <c r="AB12" s="724"/>
      <c r="AC12" s="724"/>
      <c r="AD12" s="725">
        <v>3366842</v>
      </c>
      <c r="AE12" s="725"/>
      <c r="AF12" s="725"/>
      <c r="AG12" s="725"/>
      <c r="AH12" s="725"/>
      <c r="AI12" s="725"/>
      <c r="AJ12" s="725"/>
      <c r="AK12" s="725"/>
      <c r="AL12" s="671">
        <v>8.8000000000000007</v>
      </c>
      <c r="AM12" s="672"/>
      <c r="AN12" s="672"/>
      <c r="AO12" s="726"/>
      <c r="AP12" s="665" t="s">
        <v>254</v>
      </c>
      <c r="AQ12" s="666"/>
      <c r="AR12" s="666"/>
      <c r="AS12" s="666"/>
      <c r="AT12" s="666"/>
      <c r="AU12" s="666"/>
      <c r="AV12" s="666"/>
      <c r="AW12" s="666"/>
      <c r="AX12" s="666"/>
      <c r="AY12" s="666"/>
      <c r="AZ12" s="666"/>
      <c r="BA12" s="666"/>
      <c r="BB12" s="666"/>
      <c r="BC12" s="666"/>
      <c r="BD12" s="666"/>
      <c r="BE12" s="666"/>
      <c r="BF12" s="667"/>
      <c r="BG12" s="668">
        <v>13276825</v>
      </c>
      <c r="BH12" s="669"/>
      <c r="BI12" s="669"/>
      <c r="BJ12" s="669"/>
      <c r="BK12" s="669"/>
      <c r="BL12" s="669"/>
      <c r="BM12" s="669"/>
      <c r="BN12" s="670"/>
      <c r="BO12" s="724">
        <v>51.1</v>
      </c>
      <c r="BP12" s="724"/>
      <c r="BQ12" s="724"/>
      <c r="BR12" s="724"/>
      <c r="BS12" s="656">
        <v>1644434</v>
      </c>
      <c r="BT12" s="669"/>
      <c r="BU12" s="669"/>
      <c r="BV12" s="669"/>
      <c r="BW12" s="669"/>
      <c r="BX12" s="669"/>
      <c r="BY12" s="669"/>
      <c r="BZ12" s="669"/>
      <c r="CA12" s="669"/>
      <c r="CB12" s="705"/>
      <c r="CD12" s="706" t="s">
        <v>255</v>
      </c>
      <c r="CE12" s="703"/>
      <c r="CF12" s="703"/>
      <c r="CG12" s="703"/>
      <c r="CH12" s="703"/>
      <c r="CI12" s="703"/>
      <c r="CJ12" s="703"/>
      <c r="CK12" s="703"/>
      <c r="CL12" s="703"/>
      <c r="CM12" s="703"/>
      <c r="CN12" s="703"/>
      <c r="CO12" s="703"/>
      <c r="CP12" s="703"/>
      <c r="CQ12" s="704"/>
      <c r="CR12" s="668">
        <v>4440048</v>
      </c>
      <c r="CS12" s="669"/>
      <c r="CT12" s="669"/>
      <c r="CU12" s="669"/>
      <c r="CV12" s="669"/>
      <c r="CW12" s="669"/>
      <c r="CX12" s="669"/>
      <c r="CY12" s="670"/>
      <c r="CZ12" s="724">
        <v>6.7</v>
      </c>
      <c r="DA12" s="724"/>
      <c r="DB12" s="724"/>
      <c r="DC12" s="724"/>
      <c r="DD12" s="656">
        <v>419411</v>
      </c>
      <c r="DE12" s="669"/>
      <c r="DF12" s="669"/>
      <c r="DG12" s="669"/>
      <c r="DH12" s="669"/>
      <c r="DI12" s="669"/>
      <c r="DJ12" s="669"/>
      <c r="DK12" s="669"/>
      <c r="DL12" s="669"/>
      <c r="DM12" s="669"/>
      <c r="DN12" s="669"/>
      <c r="DO12" s="669"/>
      <c r="DP12" s="670"/>
      <c r="DQ12" s="656">
        <v>1298857</v>
      </c>
      <c r="DR12" s="669"/>
      <c r="DS12" s="669"/>
      <c r="DT12" s="669"/>
      <c r="DU12" s="669"/>
      <c r="DV12" s="669"/>
      <c r="DW12" s="669"/>
      <c r="DX12" s="669"/>
      <c r="DY12" s="669"/>
      <c r="DZ12" s="669"/>
      <c r="EA12" s="669"/>
      <c r="EB12" s="669"/>
      <c r="EC12" s="705"/>
    </row>
    <row r="13" spans="2:143" ht="11.25" customHeight="1" x14ac:dyDescent="0.15">
      <c r="B13" s="665" t="s">
        <v>256</v>
      </c>
      <c r="C13" s="666"/>
      <c r="D13" s="666"/>
      <c r="E13" s="666"/>
      <c r="F13" s="666"/>
      <c r="G13" s="666"/>
      <c r="H13" s="666"/>
      <c r="I13" s="666"/>
      <c r="J13" s="666"/>
      <c r="K13" s="666"/>
      <c r="L13" s="666"/>
      <c r="M13" s="666"/>
      <c r="N13" s="666"/>
      <c r="O13" s="666"/>
      <c r="P13" s="666"/>
      <c r="Q13" s="667"/>
      <c r="R13" s="668">
        <v>11491</v>
      </c>
      <c r="S13" s="669"/>
      <c r="T13" s="669"/>
      <c r="U13" s="669"/>
      <c r="V13" s="669"/>
      <c r="W13" s="669"/>
      <c r="X13" s="669"/>
      <c r="Y13" s="670"/>
      <c r="Z13" s="724">
        <v>0</v>
      </c>
      <c r="AA13" s="724"/>
      <c r="AB13" s="724"/>
      <c r="AC13" s="724"/>
      <c r="AD13" s="725">
        <v>11491</v>
      </c>
      <c r="AE13" s="725"/>
      <c r="AF13" s="725"/>
      <c r="AG13" s="725"/>
      <c r="AH13" s="725"/>
      <c r="AI13" s="725"/>
      <c r="AJ13" s="725"/>
      <c r="AK13" s="725"/>
      <c r="AL13" s="671">
        <v>0</v>
      </c>
      <c r="AM13" s="672"/>
      <c r="AN13" s="672"/>
      <c r="AO13" s="726"/>
      <c r="AP13" s="665" t="s">
        <v>257</v>
      </c>
      <c r="AQ13" s="666"/>
      <c r="AR13" s="666"/>
      <c r="AS13" s="666"/>
      <c r="AT13" s="666"/>
      <c r="AU13" s="666"/>
      <c r="AV13" s="666"/>
      <c r="AW13" s="666"/>
      <c r="AX13" s="666"/>
      <c r="AY13" s="666"/>
      <c r="AZ13" s="666"/>
      <c r="BA13" s="666"/>
      <c r="BB13" s="666"/>
      <c r="BC13" s="666"/>
      <c r="BD13" s="666"/>
      <c r="BE13" s="666"/>
      <c r="BF13" s="667"/>
      <c r="BG13" s="668">
        <v>13266751</v>
      </c>
      <c r="BH13" s="669"/>
      <c r="BI13" s="669"/>
      <c r="BJ13" s="669"/>
      <c r="BK13" s="669"/>
      <c r="BL13" s="669"/>
      <c r="BM13" s="669"/>
      <c r="BN13" s="670"/>
      <c r="BO13" s="724">
        <v>51.1</v>
      </c>
      <c r="BP13" s="724"/>
      <c r="BQ13" s="724"/>
      <c r="BR13" s="724"/>
      <c r="BS13" s="656">
        <v>1644434</v>
      </c>
      <c r="BT13" s="669"/>
      <c r="BU13" s="669"/>
      <c r="BV13" s="669"/>
      <c r="BW13" s="669"/>
      <c r="BX13" s="669"/>
      <c r="BY13" s="669"/>
      <c r="BZ13" s="669"/>
      <c r="CA13" s="669"/>
      <c r="CB13" s="705"/>
      <c r="CD13" s="706" t="s">
        <v>258</v>
      </c>
      <c r="CE13" s="703"/>
      <c r="CF13" s="703"/>
      <c r="CG13" s="703"/>
      <c r="CH13" s="703"/>
      <c r="CI13" s="703"/>
      <c r="CJ13" s="703"/>
      <c r="CK13" s="703"/>
      <c r="CL13" s="703"/>
      <c r="CM13" s="703"/>
      <c r="CN13" s="703"/>
      <c r="CO13" s="703"/>
      <c r="CP13" s="703"/>
      <c r="CQ13" s="704"/>
      <c r="CR13" s="668">
        <v>9978374</v>
      </c>
      <c r="CS13" s="669"/>
      <c r="CT13" s="669"/>
      <c r="CU13" s="669"/>
      <c r="CV13" s="669"/>
      <c r="CW13" s="669"/>
      <c r="CX13" s="669"/>
      <c r="CY13" s="670"/>
      <c r="CZ13" s="724">
        <v>15</v>
      </c>
      <c r="DA13" s="724"/>
      <c r="DB13" s="724"/>
      <c r="DC13" s="724"/>
      <c r="DD13" s="656">
        <v>5108312</v>
      </c>
      <c r="DE13" s="669"/>
      <c r="DF13" s="669"/>
      <c r="DG13" s="669"/>
      <c r="DH13" s="669"/>
      <c r="DI13" s="669"/>
      <c r="DJ13" s="669"/>
      <c r="DK13" s="669"/>
      <c r="DL13" s="669"/>
      <c r="DM13" s="669"/>
      <c r="DN13" s="669"/>
      <c r="DO13" s="669"/>
      <c r="DP13" s="670"/>
      <c r="DQ13" s="656">
        <v>4476795</v>
      </c>
      <c r="DR13" s="669"/>
      <c r="DS13" s="669"/>
      <c r="DT13" s="669"/>
      <c r="DU13" s="669"/>
      <c r="DV13" s="669"/>
      <c r="DW13" s="669"/>
      <c r="DX13" s="669"/>
      <c r="DY13" s="669"/>
      <c r="DZ13" s="669"/>
      <c r="EA13" s="669"/>
      <c r="EB13" s="669"/>
      <c r="EC13" s="705"/>
    </row>
    <row r="14" spans="2:143" ht="11.25" customHeight="1" x14ac:dyDescent="0.15">
      <c r="B14" s="665" t="s">
        <v>259</v>
      </c>
      <c r="C14" s="666"/>
      <c r="D14" s="666"/>
      <c r="E14" s="666"/>
      <c r="F14" s="666"/>
      <c r="G14" s="666"/>
      <c r="H14" s="666"/>
      <c r="I14" s="666"/>
      <c r="J14" s="666"/>
      <c r="K14" s="666"/>
      <c r="L14" s="666"/>
      <c r="M14" s="666"/>
      <c r="N14" s="666"/>
      <c r="O14" s="666"/>
      <c r="P14" s="666"/>
      <c r="Q14" s="667"/>
      <c r="R14" s="668" t="s">
        <v>245</v>
      </c>
      <c r="S14" s="669"/>
      <c r="T14" s="669"/>
      <c r="U14" s="669"/>
      <c r="V14" s="669"/>
      <c r="W14" s="669"/>
      <c r="X14" s="669"/>
      <c r="Y14" s="670"/>
      <c r="Z14" s="724" t="s">
        <v>236</v>
      </c>
      <c r="AA14" s="724"/>
      <c r="AB14" s="724"/>
      <c r="AC14" s="724"/>
      <c r="AD14" s="725" t="s">
        <v>245</v>
      </c>
      <c r="AE14" s="725"/>
      <c r="AF14" s="725"/>
      <c r="AG14" s="725"/>
      <c r="AH14" s="725"/>
      <c r="AI14" s="725"/>
      <c r="AJ14" s="725"/>
      <c r="AK14" s="725"/>
      <c r="AL14" s="671" t="s">
        <v>236</v>
      </c>
      <c r="AM14" s="672"/>
      <c r="AN14" s="672"/>
      <c r="AO14" s="726"/>
      <c r="AP14" s="665" t="s">
        <v>260</v>
      </c>
      <c r="AQ14" s="666"/>
      <c r="AR14" s="666"/>
      <c r="AS14" s="666"/>
      <c r="AT14" s="666"/>
      <c r="AU14" s="666"/>
      <c r="AV14" s="666"/>
      <c r="AW14" s="666"/>
      <c r="AX14" s="666"/>
      <c r="AY14" s="666"/>
      <c r="AZ14" s="666"/>
      <c r="BA14" s="666"/>
      <c r="BB14" s="666"/>
      <c r="BC14" s="666"/>
      <c r="BD14" s="666"/>
      <c r="BE14" s="666"/>
      <c r="BF14" s="667"/>
      <c r="BG14" s="668">
        <v>469583</v>
      </c>
      <c r="BH14" s="669"/>
      <c r="BI14" s="669"/>
      <c r="BJ14" s="669"/>
      <c r="BK14" s="669"/>
      <c r="BL14" s="669"/>
      <c r="BM14" s="669"/>
      <c r="BN14" s="670"/>
      <c r="BO14" s="724">
        <v>1.8</v>
      </c>
      <c r="BP14" s="724"/>
      <c r="BQ14" s="724"/>
      <c r="BR14" s="724"/>
      <c r="BS14" s="656" t="s">
        <v>140</v>
      </c>
      <c r="BT14" s="669"/>
      <c r="BU14" s="669"/>
      <c r="BV14" s="669"/>
      <c r="BW14" s="669"/>
      <c r="BX14" s="669"/>
      <c r="BY14" s="669"/>
      <c r="BZ14" s="669"/>
      <c r="CA14" s="669"/>
      <c r="CB14" s="705"/>
      <c r="CD14" s="706" t="s">
        <v>261</v>
      </c>
      <c r="CE14" s="703"/>
      <c r="CF14" s="703"/>
      <c r="CG14" s="703"/>
      <c r="CH14" s="703"/>
      <c r="CI14" s="703"/>
      <c r="CJ14" s="703"/>
      <c r="CK14" s="703"/>
      <c r="CL14" s="703"/>
      <c r="CM14" s="703"/>
      <c r="CN14" s="703"/>
      <c r="CO14" s="703"/>
      <c r="CP14" s="703"/>
      <c r="CQ14" s="704"/>
      <c r="CR14" s="668">
        <v>2844339</v>
      </c>
      <c r="CS14" s="669"/>
      <c r="CT14" s="669"/>
      <c r="CU14" s="669"/>
      <c r="CV14" s="669"/>
      <c r="CW14" s="669"/>
      <c r="CX14" s="669"/>
      <c r="CY14" s="670"/>
      <c r="CZ14" s="724">
        <v>4.3</v>
      </c>
      <c r="DA14" s="724"/>
      <c r="DB14" s="724"/>
      <c r="DC14" s="724"/>
      <c r="DD14" s="656">
        <v>640998</v>
      </c>
      <c r="DE14" s="669"/>
      <c r="DF14" s="669"/>
      <c r="DG14" s="669"/>
      <c r="DH14" s="669"/>
      <c r="DI14" s="669"/>
      <c r="DJ14" s="669"/>
      <c r="DK14" s="669"/>
      <c r="DL14" s="669"/>
      <c r="DM14" s="669"/>
      <c r="DN14" s="669"/>
      <c r="DO14" s="669"/>
      <c r="DP14" s="670"/>
      <c r="DQ14" s="656">
        <v>2150613</v>
      </c>
      <c r="DR14" s="669"/>
      <c r="DS14" s="669"/>
      <c r="DT14" s="669"/>
      <c r="DU14" s="669"/>
      <c r="DV14" s="669"/>
      <c r="DW14" s="669"/>
      <c r="DX14" s="669"/>
      <c r="DY14" s="669"/>
      <c r="DZ14" s="669"/>
      <c r="EA14" s="669"/>
      <c r="EB14" s="669"/>
      <c r="EC14" s="705"/>
    </row>
    <row r="15" spans="2:143" ht="11.25" customHeight="1" x14ac:dyDescent="0.15">
      <c r="B15" s="665" t="s">
        <v>262</v>
      </c>
      <c r="C15" s="666"/>
      <c r="D15" s="666"/>
      <c r="E15" s="666"/>
      <c r="F15" s="666"/>
      <c r="G15" s="666"/>
      <c r="H15" s="666"/>
      <c r="I15" s="666"/>
      <c r="J15" s="666"/>
      <c r="K15" s="666"/>
      <c r="L15" s="666"/>
      <c r="M15" s="666"/>
      <c r="N15" s="666"/>
      <c r="O15" s="666"/>
      <c r="P15" s="666"/>
      <c r="Q15" s="667"/>
      <c r="R15" s="668">
        <v>167242</v>
      </c>
      <c r="S15" s="669"/>
      <c r="T15" s="669"/>
      <c r="U15" s="669"/>
      <c r="V15" s="669"/>
      <c r="W15" s="669"/>
      <c r="X15" s="669"/>
      <c r="Y15" s="670"/>
      <c r="Z15" s="724">
        <v>0.2</v>
      </c>
      <c r="AA15" s="724"/>
      <c r="AB15" s="724"/>
      <c r="AC15" s="724"/>
      <c r="AD15" s="725">
        <v>167242</v>
      </c>
      <c r="AE15" s="725"/>
      <c r="AF15" s="725"/>
      <c r="AG15" s="725"/>
      <c r="AH15" s="725"/>
      <c r="AI15" s="725"/>
      <c r="AJ15" s="725"/>
      <c r="AK15" s="725"/>
      <c r="AL15" s="671">
        <v>0.4</v>
      </c>
      <c r="AM15" s="672"/>
      <c r="AN15" s="672"/>
      <c r="AO15" s="726"/>
      <c r="AP15" s="665" t="s">
        <v>263</v>
      </c>
      <c r="AQ15" s="666"/>
      <c r="AR15" s="666"/>
      <c r="AS15" s="666"/>
      <c r="AT15" s="666"/>
      <c r="AU15" s="666"/>
      <c r="AV15" s="666"/>
      <c r="AW15" s="666"/>
      <c r="AX15" s="666"/>
      <c r="AY15" s="666"/>
      <c r="AZ15" s="666"/>
      <c r="BA15" s="666"/>
      <c r="BB15" s="666"/>
      <c r="BC15" s="666"/>
      <c r="BD15" s="666"/>
      <c r="BE15" s="666"/>
      <c r="BF15" s="667"/>
      <c r="BG15" s="668">
        <v>1180967</v>
      </c>
      <c r="BH15" s="669"/>
      <c r="BI15" s="669"/>
      <c r="BJ15" s="669"/>
      <c r="BK15" s="669"/>
      <c r="BL15" s="669"/>
      <c r="BM15" s="669"/>
      <c r="BN15" s="670"/>
      <c r="BO15" s="724">
        <v>4.5</v>
      </c>
      <c r="BP15" s="724"/>
      <c r="BQ15" s="724"/>
      <c r="BR15" s="724"/>
      <c r="BS15" s="656" t="s">
        <v>245</v>
      </c>
      <c r="BT15" s="669"/>
      <c r="BU15" s="669"/>
      <c r="BV15" s="669"/>
      <c r="BW15" s="669"/>
      <c r="BX15" s="669"/>
      <c r="BY15" s="669"/>
      <c r="BZ15" s="669"/>
      <c r="CA15" s="669"/>
      <c r="CB15" s="705"/>
      <c r="CD15" s="706" t="s">
        <v>264</v>
      </c>
      <c r="CE15" s="703"/>
      <c r="CF15" s="703"/>
      <c r="CG15" s="703"/>
      <c r="CH15" s="703"/>
      <c r="CI15" s="703"/>
      <c r="CJ15" s="703"/>
      <c r="CK15" s="703"/>
      <c r="CL15" s="703"/>
      <c r="CM15" s="703"/>
      <c r="CN15" s="703"/>
      <c r="CO15" s="703"/>
      <c r="CP15" s="703"/>
      <c r="CQ15" s="704"/>
      <c r="CR15" s="668">
        <v>4769864</v>
      </c>
      <c r="CS15" s="669"/>
      <c r="CT15" s="669"/>
      <c r="CU15" s="669"/>
      <c r="CV15" s="669"/>
      <c r="CW15" s="669"/>
      <c r="CX15" s="669"/>
      <c r="CY15" s="670"/>
      <c r="CZ15" s="724">
        <v>7.2</v>
      </c>
      <c r="DA15" s="724"/>
      <c r="DB15" s="724"/>
      <c r="DC15" s="724"/>
      <c r="DD15" s="656">
        <v>510384</v>
      </c>
      <c r="DE15" s="669"/>
      <c r="DF15" s="669"/>
      <c r="DG15" s="669"/>
      <c r="DH15" s="669"/>
      <c r="DI15" s="669"/>
      <c r="DJ15" s="669"/>
      <c r="DK15" s="669"/>
      <c r="DL15" s="669"/>
      <c r="DM15" s="669"/>
      <c r="DN15" s="669"/>
      <c r="DO15" s="669"/>
      <c r="DP15" s="670"/>
      <c r="DQ15" s="656">
        <v>4081749</v>
      </c>
      <c r="DR15" s="669"/>
      <c r="DS15" s="669"/>
      <c r="DT15" s="669"/>
      <c r="DU15" s="669"/>
      <c r="DV15" s="669"/>
      <c r="DW15" s="669"/>
      <c r="DX15" s="669"/>
      <c r="DY15" s="669"/>
      <c r="DZ15" s="669"/>
      <c r="EA15" s="669"/>
      <c r="EB15" s="669"/>
      <c r="EC15" s="705"/>
    </row>
    <row r="16" spans="2:143" ht="11.25" customHeight="1" x14ac:dyDescent="0.15">
      <c r="B16" s="665" t="s">
        <v>265</v>
      </c>
      <c r="C16" s="666"/>
      <c r="D16" s="666"/>
      <c r="E16" s="666"/>
      <c r="F16" s="666"/>
      <c r="G16" s="666"/>
      <c r="H16" s="666"/>
      <c r="I16" s="666"/>
      <c r="J16" s="666"/>
      <c r="K16" s="666"/>
      <c r="L16" s="666"/>
      <c r="M16" s="666"/>
      <c r="N16" s="666"/>
      <c r="O16" s="666"/>
      <c r="P16" s="666"/>
      <c r="Q16" s="667"/>
      <c r="R16" s="668" t="s">
        <v>236</v>
      </c>
      <c r="S16" s="669"/>
      <c r="T16" s="669"/>
      <c r="U16" s="669"/>
      <c r="V16" s="669"/>
      <c r="W16" s="669"/>
      <c r="X16" s="669"/>
      <c r="Y16" s="670"/>
      <c r="Z16" s="724" t="s">
        <v>245</v>
      </c>
      <c r="AA16" s="724"/>
      <c r="AB16" s="724"/>
      <c r="AC16" s="724"/>
      <c r="AD16" s="725" t="s">
        <v>236</v>
      </c>
      <c r="AE16" s="725"/>
      <c r="AF16" s="725"/>
      <c r="AG16" s="725"/>
      <c r="AH16" s="725"/>
      <c r="AI16" s="725"/>
      <c r="AJ16" s="725"/>
      <c r="AK16" s="725"/>
      <c r="AL16" s="671" t="s">
        <v>236</v>
      </c>
      <c r="AM16" s="672"/>
      <c r="AN16" s="672"/>
      <c r="AO16" s="726"/>
      <c r="AP16" s="665" t="s">
        <v>266</v>
      </c>
      <c r="AQ16" s="666"/>
      <c r="AR16" s="666"/>
      <c r="AS16" s="666"/>
      <c r="AT16" s="666"/>
      <c r="AU16" s="666"/>
      <c r="AV16" s="666"/>
      <c r="AW16" s="666"/>
      <c r="AX16" s="666"/>
      <c r="AY16" s="666"/>
      <c r="AZ16" s="666"/>
      <c r="BA16" s="666"/>
      <c r="BB16" s="666"/>
      <c r="BC16" s="666"/>
      <c r="BD16" s="666"/>
      <c r="BE16" s="666"/>
      <c r="BF16" s="667"/>
      <c r="BG16" s="668">
        <v>244</v>
      </c>
      <c r="BH16" s="669"/>
      <c r="BI16" s="669"/>
      <c r="BJ16" s="669"/>
      <c r="BK16" s="669"/>
      <c r="BL16" s="669"/>
      <c r="BM16" s="669"/>
      <c r="BN16" s="670"/>
      <c r="BO16" s="724">
        <v>0</v>
      </c>
      <c r="BP16" s="724"/>
      <c r="BQ16" s="724"/>
      <c r="BR16" s="724"/>
      <c r="BS16" s="656" t="s">
        <v>245</v>
      </c>
      <c r="BT16" s="669"/>
      <c r="BU16" s="669"/>
      <c r="BV16" s="669"/>
      <c r="BW16" s="669"/>
      <c r="BX16" s="669"/>
      <c r="BY16" s="669"/>
      <c r="BZ16" s="669"/>
      <c r="CA16" s="669"/>
      <c r="CB16" s="705"/>
      <c r="CD16" s="706" t="s">
        <v>267</v>
      </c>
      <c r="CE16" s="703"/>
      <c r="CF16" s="703"/>
      <c r="CG16" s="703"/>
      <c r="CH16" s="703"/>
      <c r="CI16" s="703"/>
      <c r="CJ16" s="703"/>
      <c r="CK16" s="703"/>
      <c r="CL16" s="703"/>
      <c r="CM16" s="703"/>
      <c r="CN16" s="703"/>
      <c r="CO16" s="703"/>
      <c r="CP16" s="703"/>
      <c r="CQ16" s="704"/>
      <c r="CR16" s="668">
        <v>18761</v>
      </c>
      <c r="CS16" s="669"/>
      <c r="CT16" s="669"/>
      <c r="CU16" s="669"/>
      <c r="CV16" s="669"/>
      <c r="CW16" s="669"/>
      <c r="CX16" s="669"/>
      <c r="CY16" s="670"/>
      <c r="CZ16" s="724">
        <v>0</v>
      </c>
      <c r="DA16" s="724"/>
      <c r="DB16" s="724"/>
      <c r="DC16" s="724"/>
      <c r="DD16" s="656" t="s">
        <v>268</v>
      </c>
      <c r="DE16" s="669"/>
      <c r="DF16" s="669"/>
      <c r="DG16" s="669"/>
      <c r="DH16" s="669"/>
      <c r="DI16" s="669"/>
      <c r="DJ16" s="669"/>
      <c r="DK16" s="669"/>
      <c r="DL16" s="669"/>
      <c r="DM16" s="669"/>
      <c r="DN16" s="669"/>
      <c r="DO16" s="669"/>
      <c r="DP16" s="670"/>
      <c r="DQ16" s="656">
        <v>3112</v>
      </c>
      <c r="DR16" s="669"/>
      <c r="DS16" s="669"/>
      <c r="DT16" s="669"/>
      <c r="DU16" s="669"/>
      <c r="DV16" s="669"/>
      <c r="DW16" s="669"/>
      <c r="DX16" s="669"/>
      <c r="DY16" s="669"/>
      <c r="DZ16" s="669"/>
      <c r="EA16" s="669"/>
      <c r="EB16" s="669"/>
      <c r="EC16" s="705"/>
    </row>
    <row r="17" spans="2:133" ht="11.25" customHeight="1" x14ac:dyDescent="0.15">
      <c r="B17" s="665" t="s">
        <v>269</v>
      </c>
      <c r="C17" s="666"/>
      <c r="D17" s="666"/>
      <c r="E17" s="666"/>
      <c r="F17" s="666"/>
      <c r="G17" s="666"/>
      <c r="H17" s="666"/>
      <c r="I17" s="666"/>
      <c r="J17" s="666"/>
      <c r="K17" s="666"/>
      <c r="L17" s="666"/>
      <c r="M17" s="666"/>
      <c r="N17" s="666"/>
      <c r="O17" s="666"/>
      <c r="P17" s="666"/>
      <c r="Q17" s="667"/>
      <c r="R17" s="668">
        <v>106491</v>
      </c>
      <c r="S17" s="669"/>
      <c r="T17" s="669"/>
      <c r="U17" s="669"/>
      <c r="V17" s="669"/>
      <c r="W17" s="669"/>
      <c r="X17" s="669"/>
      <c r="Y17" s="670"/>
      <c r="Z17" s="724">
        <v>0.2</v>
      </c>
      <c r="AA17" s="724"/>
      <c r="AB17" s="724"/>
      <c r="AC17" s="724"/>
      <c r="AD17" s="725">
        <v>106491</v>
      </c>
      <c r="AE17" s="725"/>
      <c r="AF17" s="725"/>
      <c r="AG17" s="725"/>
      <c r="AH17" s="725"/>
      <c r="AI17" s="725"/>
      <c r="AJ17" s="725"/>
      <c r="AK17" s="725"/>
      <c r="AL17" s="671">
        <v>0.3</v>
      </c>
      <c r="AM17" s="672"/>
      <c r="AN17" s="672"/>
      <c r="AO17" s="726"/>
      <c r="AP17" s="665" t="s">
        <v>270</v>
      </c>
      <c r="AQ17" s="666"/>
      <c r="AR17" s="666"/>
      <c r="AS17" s="666"/>
      <c r="AT17" s="666"/>
      <c r="AU17" s="666"/>
      <c r="AV17" s="666"/>
      <c r="AW17" s="666"/>
      <c r="AX17" s="666"/>
      <c r="AY17" s="666"/>
      <c r="AZ17" s="666"/>
      <c r="BA17" s="666"/>
      <c r="BB17" s="666"/>
      <c r="BC17" s="666"/>
      <c r="BD17" s="666"/>
      <c r="BE17" s="666"/>
      <c r="BF17" s="667"/>
      <c r="BG17" s="668" t="s">
        <v>245</v>
      </c>
      <c r="BH17" s="669"/>
      <c r="BI17" s="669"/>
      <c r="BJ17" s="669"/>
      <c r="BK17" s="669"/>
      <c r="BL17" s="669"/>
      <c r="BM17" s="669"/>
      <c r="BN17" s="670"/>
      <c r="BO17" s="724" t="s">
        <v>236</v>
      </c>
      <c r="BP17" s="724"/>
      <c r="BQ17" s="724"/>
      <c r="BR17" s="724"/>
      <c r="BS17" s="656" t="s">
        <v>236</v>
      </c>
      <c r="BT17" s="669"/>
      <c r="BU17" s="669"/>
      <c r="BV17" s="669"/>
      <c r="BW17" s="669"/>
      <c r="BX17" s="669"/>
      <c r="BY17" s="669"/>
      <c r="BZ17" s="669"/>
      <c r="CA17" s="669"/>
      <c r="CB17" s="705"/>
      <c r="CD17" s="706" t="s">
        <v>271</v>
      </c>
      <c r="CE17" s="703"/>
      <c r="CF17" s="703"/>
      <c r="CG17" s="703"/>
      <c r="CH17" s="703"/>
      <c r="CI17" s="703"/>
      <c r="CJ17" s="703"/>
      <c r="CK17" s="703"/>
      <c r="CL17" s="703"/>
      <c r="CM17" s="703"/>
      <c r="CN17" s="703"/>
      <c r="CO17" s="703"/>
      <c r="CP17" s="703"/>
      <c r="CQ17" s="704"/>
      <c r="CR17" s="668">
        <v>9450336</v>
      </c>
      <c r="CS17" s="669"/>
      <c r="CT17" s="669"/>
      <c r="CU17" s="669"/>
      <c r="CV17" s="669"/>
      <c r="CW17" s="669"/>
      <c r="CX17" s="669"/>
      <c r="CY17" s="670"/>
      <c r="CZ17" s="724">
        <v>14.2</v>
      </c>
      <c r="DA17" s="724"/>
      <c r="DB17" s="724"/>
      <c r="DC17" s="724"/>
      <c r="DD17" s="656" t="s">
        <v>245</v>
      </c>
      <c r="DE17" s="669"/>
      <c r="DF17" s="669"/>
      <c r="DG17" s="669"/>
      <c r="DH17" s="669"/>
      <c r="DI17" s="669"/>
      <c r="DJ17" s="669"/>
      <c r="DK17" s="669"/>
      <c r="DL17" s="669"/>
      <c r="DM17" s="669"/>
      <c r="DN17" s="669"/>
      <c r="DO17" s="669"/>
      <c r="DP17" s="670"/>
      <c r="DQ17" s="656">
        <v>9233270</v>
      </c>
      <c r="DR17" s="669"/>
      <c r="DS17" s="669"/>
      <c r="DT17" s="669"/>
      <c r="DU17" s="669"/>
      <c r="DV17" s="669"/>
      <c r="DW17" s="669"/>
      <c r="DX17" s="669"/>
      <c r="DY17" s="669"/>
      <c r="DZ17" s="669"/>
      <c r="EA17" s="669"/>
      <c r="EB17" s="669"/>
      <c r="EC17" s="705"/>
    </row>
    <row r="18" spans="2:133" ht="11.25" customHeight="1" x14ac:dyDescent="0.15">
      <c r="B18" s="665" t="s">
        <v>272</v>
      </c>
      <c r="C18" s="666"/>
      <c r="D18" s="666"/>
      <c r="E18" s="666"/>
      <c r="F18" s="666"/>
      <c r="G18" s="666"/>
      <c r="H18" s="666"/>
      <c r="I18" s="666"/>
      <c r="J18" s="666"/>
      <c r="K18" s="666"/>
      <c r="L18" s="666"/>
      <c r="M18" s="666"/>
      <c r="N18" s="666"/>
      <c r="O18" s="666"/>
      <c r="P18" s="666"/>
      <c r="Q18" s="667"/>
      <c r="R18" s="668">
        <v>9084064</v>
      </c>
      <c r="S18" s="669"/>
      <c r="T18" s="669"/>
      <c r="U18" s="669"/>
      <c r="V18" s="669"/>
      <c r="W18" s="669"/>
      <c r="X18" s="669"/>
      <c r="Y18" s="670"/>
      <c r="Z18" s="724">
        <v>13.2</v>
      </c>
      <c r="AA18" s="724"/>
      <c r="AB18" s="724"/>
      <c r="AC18" s="724"/>
      <c r="AD18" s="725">
        <v>7503319</v>
      </c>
      <c r="AE18" s="725"/>
      <c r="AF18" s="725"/>
      <c r="AG18" s="725"/>
      <c r="AH18" s="725"/>
      <c r="AI18" s="725"/>
      <c r="AJ18" s="725"/>
      <c r="AK18" s="725"/>
      <c r="AL18" s="671">
        <v>19.600000000000001</v>
      </c>
      <c r="AM18" s="672"/>
      <c r="AN18" s="672"/>
      <c r="AO18" s="726"/>
      <c r="AP18" s="665" t="s">
        <v>273</v>
      </c>
      <c r="AQ18" s="666"/>
      <c r="AR18" s="666"/>
      <c r="AS18" s="666"/>
      <c r="AT18" s="666"/>
      <c r="AU18" s="666"/>
      <c r="AV18" s="666"/>
      <c r="AW18" s="666"/>
      <c r="AX18" s="666"/>
      <c r="AY18" s="666"/>
      <c r="AZ18" s="666"/>
      <c r="BA18" s="666"/>
      <c r="BB18" s="666"/>
      <c r="BC18" s="666"/>
      <c r="BD18" s="666"/>
      <c r="BE18" s="666"/>
      <c r="BF18" s="667"/>
      <c r="BG18" s="668" t="s">
        <v>245</v>
      </c>
      <c r="BH18" s="669"/>
      <c r="BI18" s="669"/>
      <c r="BJ18" s="669"/>
      <c r="BK18" s="669"/>
      <c r="BL18" s="669"/>
      <c r="BM18" s="669"/>
      <c r="BN18" s="670"/>
      <c r="BO18" s="724" t="s">
        <v>236</v>
      </c>
      <c r="BP18" s="724"/>
      <c r="BQ18" s="724"/>
      <c r="BR18" s="724"/>
      <c r="BS18" s="656" t="s">
        <v>245</v>
      </c>
      <c r="BT18" s="669"/>
      <c r="BU18" s="669"/>
      <c r="BV18" s="669"/>
      <c r="BW18" s="669"/>
      <c r="BX18" s="669"/>
      <c r="BY18" s="669"/>
      <c r="BZ18" s="669"/>
      <c r="CA18" s="669"/>
      <c r="CB18" s="705"/>
      <c r="CD18" s="706" t="s">
        <v>274</v>
      </c>
      <c r="CE18" s="703"/>
      <c r="CF18" s="703"/>
      <c r="CG18" s="703"/>
      <c r="CH18" s="703"/>
      <c r="CI18" s="703"/>
      <c r="CJ18" s="703"/>
      <c r="CK18" s="703"/>
      <c r="CL18" s="703"/>
      <c r="CM18" s="703"/>
      <c r="CN18" s="703"/>
      <c r="CO18" s="703"/>
      <c r="CP18" s="703"/>
      <c r="CQ18" s="704"/>
      <c r="CR18" s="668" t="s">
        <v>245</v>
      </c>
      <c r="CS18" s="669"/>
      <c r="CT18" s="669"/>
      <c r="CU18" s="669"/>
      <c r="CV18" s="669"/>
      <c r="CW18" s="669"/>
      <c r="CX18" s="669"/>
      <c r="CY18" s="670"/>
      <c r="CZ18" s="724" t="s">
        <v>245</v>
      </c>
      <c r="DA18" s="724"/>
      <c r="DB18" s="724"/>
      <c r="DC18" s="724"/>
      <c r="DD18" s="656" t="s">
        <v>236</v>
      </c>
      <c r="DE18" s="669"/>
      <c r="DF18" s="669"/>
      <c r="DG18" s="669"/>
      <c r="DH18" s="669"/>
      <c r="DI18" s="669"/>
      <c r="DJ18" s="669"/>
      <c r="DK18" s="669"/>
      <c r="DL18" s="669"/>
      <c r="DM18" s="669"/>
      <c r="DN18" s="669"/>
      <c r="DO18" s="669"/>
      <c r="DP18" s="670"/>
      <c r="DQ18" s="656" t="s">
        <v>245</v>
      </c>
      <c r="DR18" s="669"/>
      <c r="DS18" s="669"/>
      <c r="DT18" s="669"/>
      <c r="DU18" s="669"/>
      <c r="DV18" s="669"/>
      <c r="DW18" s="669"/>
      <c r="DX18" s="669"/>
      <c r="DY18" s="669"/>
      <c r="DZ18" s="669"/>
      <c r="EA18" s="669"/>
      <c r="EB18" s="669"/>
      <c r="EC18" s="705"/>
    </row>
    <row r="19" spans="2:133" ht="11.25" customHeight="1" x14ac:dyDescent="0.15">
      <c r="B19" s="665" t="s">
        <v>275</v>
      </c>
      <c r="C19" s="666"/>
      <c r="D19" s="666"/>
      <c r="E19" s="666"/>
      <c r="F19" s="666"/>
      <c r="G19" s="666"/>
      <c r="H19" s="666"/>
      <c r="I19" s="666"/>
      <c r="J19" s="666"/>
      <c r="K19" s="666"/>
      <c r="L19" s="666"/>
      <c r="M19" s="666"/>
      <c r="N19" s="666"/>
      <c r="O19" s="666"/>
      <c r="P19" s="666"/>
      <c r="Q19" s="667"/>
      <c r="R19" s="668">
        <v>7503319</v>
      </c>
      <c r="S19" s="669"/>
      <c r="T19" s="669"/>
      <c r="U19" s="669"/>
      <c r="V19" s="669"/>
      <c r="W19" s="669"/>
      <c r="X19" s="669"/>
      <c r="Y19" s="670"/>
      <c r="Z19" s="724">
        <v>10.9</v>
      </c>
      <c r="AA19" s="724"/>
      <c r="AB19" s="724"/>
      <c r="AC19" s="724"/>
      <c r="AD19" s="725">
        <v>7503319</v>
      </c>
      <c r="AE19" s="725"/>
      <c r="AF19" s="725"/>
      <c r="AG19" s="725"/>
      <c r="AH19" s="725"/>
      <c r="AI19" s="725"/>
      <c r="AJ19" s="725"/>
      <c r="AK19" s="725"/>
      <c r="AL19" s="671">
        <v>19.600000000000001</v>
      </c>
      <c r="AM19" s="672"/>
      <c r="AN19" s="672"/>
      <c r="AO19" s="726"/>
      <c r="AP19" s="665" t="s">
        <v>276</v>
      </c>
      <c r="AQ19" s="666"/>
      <c r="AR19" s="666"/>
      <c r="AS19" s="666"/>
      <c r="AT19" s="666"/>
      <c r="AU19" s="666"/>
      <c r="AV19" s="666"/>
      <c r="AW19" s="666"/>
      <c r="AX19" s="666"/>
      <c r="AY19" s="666"/>
      <c r="AZ19" s="666"/>
      <c r="BA19" s="666"/>
      <c r="BB19" s="666"/>
      <c r="BC19" s="666"/>
      <c r="BD19" s="666"/>
      <c r="BE19" s="666"/>
      <c r="BF19" s="667"/>
      <c r="BG19" s="668">
        <v>6917</v>
      </c>
      <c r="BH19" s="669"/>
      <c r="BI19" s="669"/>
      <c r="BJ19" s="669"/>
      <c r="BK19" s="669"/>
      <c r="BL19" s="669"/>
      <c r="BM19" s="669"/>
      <c r="BN19" s="670"/>
      <c r="BO19" s="724">
        <v>0</v>
      </c>
      <c r="BP19" s="724"/>
      <c r="BQ19" s="724"/>
      <c r="BR19" s="724"/>
      <c r="BS19" s="656" t="s">
        <v>245</v>
      </c>
      <c r="BT19" s="669"/>
      <c r="BU19" s="669"/>
      <c r="BV19" s="669"/>
      <c r="BW19" s="669"/>
      <c r="BX19" s="669"/>
      <c r="BY19" s="669"/>
      <c r="BZ19" s="669"/>
      <c r="CA19" s="669"/>
      <c r="CB19" s="705"/>
      <c r="CD19" s="706" t="s">
        <v>277</v>
      </c>
      <c r="CE19" s="703"/>
      <c r="CF19" s="703"/>
      <c r="CG19" s="703"/>
      <c r="CH19" s="703"/>
      <c r="CI19" s="703"/>
      <c r="CJ19" s="703"/>
      <c r="CK19" s="703"/>
      <c r="CL19" s="703"/>
      <c r="CM19" s="703"/>
      <c r="CN19" s="703"/>
      <c r="CO19" s="703"/>
      <c r="CP19" s="703"/>
      <c r="CQ19" s="704"/>
      <c r="CR19" s="668" t="s">
        <v>245</v>
      </c>
      <c r="CS19" s="669"/>
      <c r="CT19" s="669"/>
      <c r="CU19" s="669"/>
      <c r="CV19" s="669"/>
      <c r="CW19" s="669"/>
      <c r="CX19" s="669"/>
      <c r="CY19" s="670"/>
      <c r="CZ19" s="724" t="s">
        <v>236</v>
      </c>
      <c r="DA19" s="724"/>
      <c r="DB19" s="724"/>
      <c r="DC19" s="724"/>
      <c r="DD19" s="656" t="s">
        <v>236</v>
      </c>
      <c r="DE19" s="669"/>
      <c r="DF19" s="669"/>
      <c r="DG19" s="669"/>
      <c r="DH19" s="669"/>
      <c r="DI19" s="669"/>
      <c r="DJ19" s="669"/>
      <c r="DK19" s="669"/>
      <c r="DL19" s="669"/>
      <c r="DM19" s="669"/>
      <c r="DN19" s="669"/>
      <c r="DO19" s="669"/>
      <c r="DP19" s="670"/>
      <c r="DQ19" s="656" t="s">
        <v>236</v>
      </c>
      <c r="DR19" s="669"/>
      <c r="DS19" s="669"/>
      <c r="DT19" s="669"/>
      <c r="DU19" s="669"/>
      <c r="DV19" s="669"/>
      <c r="DW19" s="669"/>
      <c r="DX19" s="669"/>
      <c r="DY19" s="669"/>
      <c r="DZ19" s="669"/>
      <c r="EA19" s="669"/>
      <c r="EB19" s="669"/>
      <c r="EC19" s="705"/>
    </row>
    <row r="20" spans="2:133" ht="11.25" customHeight="1" x14ac:dyDescent="0.15">
      <c r="B20" s="665" t="s">
        <v>278</v>
      </c>
      <c r="C20" s="666"/>
      <c r="D20" s="666"/>
      <c r="E20" s="666"/>
      <c r="F20" s="666"/>
      <c r="G20" s="666"/>
      <c r="H20" s="666"/>
      <c r="I20" s="666"/>
      <c r="J20" s="666"/>
      <c r="K20" s="666"/>
      <c r="L20" s="666"/>
      <c r="M20" s="666"/>
      <c r="N20" s="666"/>
      <c r="O20" s="666"/>
      <c r="P20" s="666"/>
      <c r="Q20" s="667"/>
      <c r="R20" s="668">
        <v>1580552</v>
      </c>
      <c r="S20" s="669"/>
      <c r="T20" s="669"/>
      <c r="U20" s="669"/>
      <c r="V20" s="669"/>
      <c r="W20" s="669"/>
      <c r="X20" s="669"/>
      <c r="Y20" s="670"/>
      <c r="Z20" s="724">
        <v>2.2999999999999998</v>
      </c>
      <c r="AA20" s="724"/>
      <c r="AB20" s="724"/>
      <c r="AC20" s="724"/>
      <c r="AD20" s="725" t="s">
        <v>236</v>
      </c>
      <c r="AE20" s="725"/>
      <c r="AF20" s="725"/>
      <c r="AG20" s="725"/>
      <c r="AH20" s="725"/>
      <c r="AI20" s="725"/>
      <c r="AJ20" s="725"/>
      <c r="AK20" s="725"/>
      <c r="AL20" s="671" t="s">
        <v>245</v>
      </c>
      <c r="AM20" s="672"/>
      <c r="AN20" s="672"/>
      <c r="AO20" s="726"/>
      <c r="AP20" s="665" t="s">
        <v>279</v>
      </c>
      <c r="AQ20" s="666"/>
      <c r="AR20" s="666"/>
      <c r="AS20" s="666"/>
      <c r="AT20" s="666"/>
      <c r="AU20" s="666"/>
      <c r="AV20" s="666"/>
      <c r="AW20" s="666"/>
      <c r="AX20" s="666"/>
      <c r="AY20" s="666"/>
      <c r="AZ20" s="666"/>
      <c r="BA20" s="666"/>
      <c r="BB20" s="666"/>
      <c r="BC20" s="666"/>
      <c r="BD20" s="666"/>
      <c r="BE20" s="666"/>
      <c r="BF20" s="667"/>
      <c r="BG20" s="668">
        <v>6917</v>
      </c>
      <c r="BH20" s="669"/>
      <c r="BI20" s="669"/>
      <c r="BJ20" s="669"/>
      <c r="BK20" s="669"/>
      <c r="BL20" s="669"/>
      <c r="BM20" s="669"/>
      <c r="BN20" s="670"/>
      <c r="BO20" s="724">
        <v>0</v>
      </c>
      <c r="BP20" s="724"/>
      <c r="BQ20" s="724"/>
      <c r="BR20" s="724"/>
      <c r="BS20" s="656" t="s">
        <v>245</v>
      </c>
      <c r="BT20" s="669"/>
      <c r="BU20" s="669"/>
      <c r="BV20" s="669"/>
      <c r="BW20" s="669"/>
      <c r="BX20" s="669"/>
      <c r="BY20" s="669"/>
      <c r="BZ20" s="669"/>
      <c r="CA20" s="669"/>
      <c r="CB20" s="705"/>
      <c r="CD20" s="706" t="s">
        <v>280</v>
      </c>
      <c r="CE20" s="703"/>
      <c r="CF20" s="703"/>
      <c r="CG20" s="703"/>
      <c r="CH20" s="703"/>
      <c r="CI20" s="703"/>
      <c r="CJ20" s="703"/>
      <c r="CK20" s="703"/>
      <c r="CL20" s="703"/>
      <c r="CM20" s="703"/>
      <c r="CN20" s="703"/>
      <c r="CO20" s="703"/>
      <c r="CP20" s="703"/>
      <c r="CQ20" s="704"/>
      <c r="CR20" s="668">
        <v>66671485</v>
      </c>
      <c r="CS20" s="669"/>
      <c r="CT20" s="669"/>
      <c r="CU20" s="669"/>
      <c r="CV20" s="669"/>
      <c r="CW20" s="669"/>
      <c r="CX20" s="669"/>
      <c r="CY20" s="670"/>
      <c r="CZ20" s="724">
        <v>100</v>
      </c>
      <c r="DA20" s="724"/>
      <c r="DB20" s="724"/>
      <c r="DC20" s="724"/>
      <c r="DD20" s="656">
        <v>8633509</v>
      </c>
      <c r="DE20" s="669"/>
      <c r="DF20" s="669"/>
      <c r="DG20" s="669"/>
      <c r="DH20" s="669"/>
      <c r="DI20" s="669"/>
      <c r="DJ20" s="669"/>
      <c r="DK20" s="669"/>
      <c r="DL20" s="669"/>
      <c r="DM20" s="669"/>
      <c r="DN20" s="669"/>
      <c r="DO20" s="669"/>
      <c r="DP20" s="670"/>
      <c r="DQ20" s="656">
        <v>42107848</v>
      </c>
      <c r="DR20" s="669"/>
      <c r="DS20" s="669"/>
      <c r="DT20" s="669"/>
      <c r="DU20" s="669"/>
      <c r="DV20" s="669"/>
      <c r="DW20" s="669"/>
      <c r="DX20" s="669"/>
      <c r="DY20" s="669"/>
      <c r="DZ20" s="669"/>
      <c r="EA20" s="669"/>
      <c r="EB20" s="669"/>
      <c r="EC20" s="705"/>
    </row>
    <row r="21" spans="2:133" ht="11.25" customHeight="1" x14ac:dyDescent="0.15">
      <c r="B21" s="665" t="s">
        <v>281</v>
      </c>
      <c r="C21" s="666"/>
      <c r="D21" s="666"/>
      <c r="E21" s="666"/>
      <c r="F21" s="666"/>
      <c r="G21" s="666"/>
      <c r="H21" s="666"/>
      <c r="I21" s="666"/>
      <c r="J21" s="666"/>
      <c r="K21" s="666"/>
      <c r="L21" s="666"/>
      <c r="M21" s="666"/>
      <c r="N21" s="666"/>
      <c r="O21" s="666"/>
      <c r="P21" s="666"/>
      <c r="Q21" s="667"/>
      <c r="R21" s="668">
        <v>193</v>
      </c>
      <c r="S21" s="669"/>
      <c r="T21" s="669"/>
      <c r="U21" s="669"/>
      <c r="V21" s="669"/>
      <c r="W21" s="669"/>
      <c r="X21" s="669"/>
      <c r="Y21" s="670"/>
      <c r="Z21" s="724">
        <v>0</v>
      </c>
      <c r="AA21" s="724"/>
      <c r="AB21" s="724"/>
      <c r="AC21" s="724"/>
      <c r="AD21" s="725" t="s">
        <v>245</v>
      </c>
      <c r="AE21" s="725"/>
      <c r="AF21" s="725"/>
      <c r="AG21" s="725"/>
      <c r="AH21" s="725"/>
      <c r="AI21" s="725"/>
      <c r="AJ21" s="725"/>
      <c r="AK21" s="725"/>
      <c r="AL21" s="671" t="s">
        <v>236</v>
      </c>
      <c r="AM21" s="672"/>
      <c r="AN21" s="672"/>
      <c r="AO21" s="726"/>
      <c r="AP21" s="770" t="s">
        <v>282</v>
      </c>
      <c r="AQ21" s="777"/>
      <c r="AR21" s="777"/>
      <c r="AS21" s="777"/>
      <c r="AT21" s="777"/>
      <c r="AU21" s="777"/>
      <c r="AV21" s="777"/>
      <c r="AW21" s="777"/>
      <c r="AX21" s="777"/>
      <c r="AY21" s="777"/>
      <c r="AZ21" s="777"/>
      <c r="BA21" s="777"/>
      <c r="BB21" s="777"/>
      <c r="BC21" s="777"/>
      <c r="BD21" s="777"/>
      <c r="BE21" s="777"/>
      <c r="BF21" s="772"/>
      <c r="BG21" s="668">
        <v>6917</v>
      </c>
      <c r="BH21" s="669"/>
      <c r="BI21" s="669"/>
      <c r="BJ21" s="669"/>
      <c r="BK21" s="669"/>
      <c r="BL21" s="669"/>
      <c r="BM21" s="669"/>
      <c r="BN21" s="670"/>
      <c r="BO21" s="724">
        <v>0</v>
      </c>
      <c r="BP21" s="724"/>
      <c r="BQ21" s="724"/>
      <c r="BR21" s="724"/>
      <c r="BS21" s="656" t="s">
        <v>245</v>
      </c>
      <c r="BT21" s="669"/>
      <c r="BU21" s="669"/>
      <c r="BV21" s="669"/>
      <c r="BW21" s="669"/>
      <c r="BX21" s="669"/>
      <c r="BY21" s="669"/>
      <c r="BZ21" s="669"/>
      <c r="CA21" s="669"/>
      <c r="CB21" s="705"/>
      <c r="CD21" s="782"/>
      <c r="CE21" s="716"/>
      <c r="CF21" s="716"/>
      <c r="CG21" s="716"/>
      <c r="CH21" s="716"/>
      <c r="CI21" s="716"/>
      <c r="CJ21" s="716"/>
      <c r="CK21" s="716"/>
      <c r="CL21" s="716"/>
      <c r="CM21" s="716"/>
      <c r="CN21" s="716"/>
      <c r="CO21" s="716"/>
      <c r="CP21" s="716"/>
      <c r="CQ21" s="717"/>
      <c r="CR21" s="783"/>
      <c r="CS21" s="784"/>
      <c r="CT21" s="784"/>
      <c r="CU21" s="784"/>
      <c r="CV21" s="784"/>
      <c r="CW21" s="784"/>
      <c r="CX21" s="784"/>
      <c r="CY21" s="785"/>
      <c r="CZ21" s="786"/>
      <c r="DA21" s="786"/>
      <c r="DB21" s="786"/>
      <c r="DC21" s="786"/>
      <c r="DD21" s="787"/>
      <c r="DE21" s="784"/>
      <c r="DF21" s="784"/>
      <c r="DG21" s="784"/>
      <c r="DH21" s="784"/>
      <c r="DI21" s="784"/>
      <c r="DJ21" s="784"/>
      <c r="DK21" s="784"/>
      <c r="DL21" s="784"/>
      <c r="DM21" s="784"/>
      <c r="DN21" s="784"/>
      <c r="DO21" s="784"/>
      <c r="DP21" s="785"/>
      <c r="DQ21" s="787"/>
      <c r="DR21" s="784"/>
      <c r="DS21" s="784"/>
      <c r="DT21" s="784"/>
      <c r="DU21" s="784"/>
      <c r="DV21" s="784"/>
      <c r="DW21" s="784"/>
      <c r="DX21" s="784"/>
      <c r="DY21" s="784"/>
      <c r="DZ21" s="784"/>
      <c r="EA21" s="784"/>
      <c r="EB21" s="784"/>
      <c r="EC21" s="791"/>
    </row>
    <row r="22" spans="2:133" ht="11.25" customHeight="1" x14ac:dyDescent="0.15">
      <c r="B22" s="665" t="s">
        <v>283</v>
      </c>
      <c r="C22" s="666"/>
      <c r="D22" s="666"/>
      <c r="E22" s="666"/>
      <c r="F22" s="666"/>
      <c r="G22" s="666"/>
      <c r="H22" s="666"/>
      <c r="I22" s="666"/>
      <c r="J22" s="666"/>
      <c r="K22" s="666"/>
      <c r="L22" s="666"/>
      <c r="M22" s="666"/>
      <c r="N22" s="666"/>
      <c r="O22" s="666"/>
      <c r="P22" s="666"/>
      <c r="Q22" s="667"/>
      <c r="R22" s="668">
        <v>39498017</v>
      </c>
      <c r="S22" s="669"/>
      <c r="T22" s="669"/>
      <c r="U22" s="669"/>
      <c r="V22" s="669"/>
      <c r="W22" s="669"/>
      <c r="X22" s="669"/>
      <c r="Y22" s="670"/>
      <c r="Z22" s="724">
        <v>57.5</v>
      </c>
      <c r="AA22" s="724"/>
      <c r="AB22" s="724"/>
      <c r="AC22" s="724"/>
      <c r="AD22" s="725">
        <v>37917272</v>
      </c>
      <c r="AE22" s="725"/>
      <c r="AF22" s="725"/>
      <c r="AG22" s="725"/>
      <c r="AH22" s="725"/>
      <c r="AI22" s="725"/>
      <c r="AJ22" s="725"/>
      <c r="AK22" s="725"/>
      <c r="AL22" s="671">
        <v>99.2</v>
      </c>
      <c r="AM22" s="672"/>
      <c r="AN22" s="672"/>
      <c r="AO22" s="726"/>
      <c r="AP22" s="770" t="s">
        <v>284</v>
      </c>
      <c r="AQ22" s="777"/>
      <c r="AR22" s="777"/>
      <c r="AS22" s="777"/>
      <c r="AT22" s="777"/>
      <c r="AU22" s="777"/>
      <c r="AV22" s="777"/>
      <c r="AW22" s="777"/>
      <c r="AX22" s="777"/>
      <c r="AY22" s="777"/>
      <c r="AZ22" s="777"/>
      <c r="BA22" s="777"/>
      <c r="BB22" s="777"/>
      <c r="BC22" s="777"/>
      <c r="BD22" s="777"/>
      <c r="BE22" s="777"/>
      <c r="BF22" s="772"/>
      <c r="BG22" s="668" t="s">
        <v>140</v>
      </c>
      <c r="BH22" s="669"/>
      <c r="BI22" s="669"/>
      <c r="BJ22" s="669"/>
      <c r="BK22" s="669"/>
      <c r="BL22" s="669"/>
      <c r="BM22" s="669"/>
      <c r="BN22" s="670"/>
      <c r="BO22" s="724" t="s">
        <v>236</v>
      </c>
      <c r="BP22" s="724"/>
      <c r="BQ22" s="724"/>
      <c r="BR22" s="724"/>
      <c r="BS22" s="656" t="s">
        <v>268</v>
      </c>
      <c r="BT22" s="669"/>
      <c r="BU22" s="669"/>
      <c r="BV22" s="669"/>
      <c r="BW22" s="669"/>
      <c r="BX22" s="669"/>
      <c r="BY22" s="669"/>
      <c r="BZ22" s="669"/>
      <c r="CA22" s="669"/>
      <c r="CB22" s="705"/>
      <c r="CD22" s="779" t="s">
        <v>285</v>
      </c>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1"/>
    </row>
    <row r="23" spans="2:133" ht="11.25" customHeight="1" x14ac:dyDescent="0.15">
      <c r="B23" s="665" t="s">
        <v>286</v>
      </c>
      <c r="C23" s="666"/>
      <c r="D23" s="666"/>
      <c r="E23" s="666"/>
      <c r="F23" s="666"/>
      <c r="G23" s="666"/>
      <c r="H23" s="666"/>
      <c r="I23" s="666"/>
      <c r="J23" s="666"/>
      <c r="K23" s="666"/>
      <c r="L23" s="666"/>
      <c r="M23" s="666"/>
      <c r="N23" s="666"/>
      <c r="O23" s="666"/>
      <c r="P23" s="666"/>
      <c r="Q23" s="667"/>
      <c r="R23" s="668">
        <v>26120</v>
      </c>
      <c r="S23" s="669"/>
      <c r="T23" s="669"/>
      <c r="U23" s="669"/>
      <c r="V23" s="669"/>
      <c r="W23" s="669"/>
      <c r="X23" s="669"/>
      <c r="Y23" s="670"/>
      <c r="Z23" s="724">
        <v>0</v>
      </c>
      <c r="AA23" s="724"/>
      <c r="AB23" s="724"/>
      <c r="AC23" s="724"/>
      <c r="AD23" s="725">
        <v>26120</v>
      </c>
      <c r="AE23" s="725"/>
      <c r="AF23" s="725"/>
      <c r="AG23" s="725"/>
      <c r="AH23" s="725"/>
      <c r="AI23" s="725"/>
      <c r="AJ23" s="725"/>
      <c r="AK23" s="725"/>
      <c r="AL23" s="671">
        <v>0.1</v>
      </c>
      <c r="AM23" s="672"/>
      <c r="AN23" s="672"/>
      <c r="AO23" s="726"/>
      <c r="AP23" s="770" t="s">
        <v>287</v>
      </c>
      <c r="AQ23" s="777"/>
      <c r="AR23" s="777"/>
      <c r="AS23" s="777"/>
      <c r="AT23" s="777"/>
      <c r="AU23" s="777"/>
      <c r="AV23" s="777"/>
      <c r="AW23" s="777"/>
      <c r="AX23" s="777"/>
      <c r="AY23" s="777"/>
      <c r="AZ23" s="777"/>
      <c r="BA23" s="777"/>
      <c r="BB23" s="777"/>
      <c r="BC23" s="777"/>
      <c r="BD23" s="777"/>
      <c r="BE23" s="777"/>
      <c r="BF23" s="772"/>
      <c r="BG23" s="668" t="s">
        <v>245</v>
      </c>
      <c r="BH23" s="669"/>
      <c r="BI23" s="669"/>
      <c r="BJ23" s="669"/>
      <c r="BK23" s="669"/>
      <c r="BL23" s="669"/>
      <c r="BM23" s="669"/>
      <c r="BN23" s="670"/>
      <c r="BO23" s="724" t="s">
        <v>245</v>
      </c>
      <c r="BP23" s="724"/>
      <c r="BQ23" s="724"/>
      <c r="BR23" s="724"/>
      <c r="BS23" s="656" t="s">
        <v>140</v>
      </c>
      <c r="BT23" s="669"/>
      <c r="BU23" s="669"/>
      <c r="BV23" s="669"/>
      <c r="BW23" s="669"/>
      <c r="BX23" s="669"/>
      <c r="BY23" s="669"/>
      <c r="BZ23" s="669"/>
      <c r="CA23" s="669"/>
      <c r="CB23" s="705"/>
      <c r="CD23" s="779" t="s">
        <v>224</v>
      </c>
      <c r="CE23" s="780"/>
      <c r="CF23" s="780"/>
      <c r="CG23" s="780"/>
      <c r="CH23" s="780"/>
      <c r="CI23" s="780"/>
      <c r="CJ23" s="780"/>
      <c r="CK23" s="780"/>
      <c r="CL23" s="780"/>
      <c r="CM23" s="780"/>
      <c r="CN23" s="780"/>
      <c r="CO23" s="780"/>
      <c r="CP23" s="780"/>
      <c r="CQ23" s="781"/>
      <c r="CR23" s="779" t="s">
        <v>288</v>
      </c>
      <c r="CS23" s="780"/>
      <c r="CT23" s="780"/>
      <c r="CU23" s="780"/>
      <c r="CV23" s="780"/>
      <c r="CW23" s="780"/>
      <c r="CX23" s="780"/>
      <c r="CY23" s="781"/>
      <c r="CZ23" s="779" t="s">
        <v>289</v>
      </c>
      <c r="DA23" s="780"/>
      <c r="DB23" s="780"/>
      <c r="DC23" s="781"/>
      <c r="DD23" s="779" t="s">
        <v>290</v>
      </c>
      <c r="DE23" s="780"/>
      <c r="DF23" s="780"/>
      <c r="DG23" s="780"/>
      <c r="DH23" s="780"/>
      <c r="DI23" s="780"/>
      <c r="DJ23" s="780"/>
      <c r="DK23" s="781"/>
      <c r="DL23" s="788" t="s">
        <v>291</v>
      </c>
      <c r="DM23" s="789"/>
      <c r="DN23" s="789"/>
      <c r="DO23" s="789"/>
      <c r="DP23" s="789"/>
      <c r="DQ23" s="789"/>
      <c r="DR23" s="789"/>
      <c r="DS23" s="789"/>
      <c r="DT23" s="789"/>
      <c r="DU23" s="789"/>
      <c r="DV23" s="790"/>
      <c r="DW23" s="779" t="s">
        <v>292</v>
      </c>
      <c r="DX23" s="780"/>
      <c r="DY23" s="780"/>
      <c r="DZ23" s="780"/>
      <c r="EA23" s="780"/>
      <c r="EB23" s="780"/>
      <c r="EC23" s="781"/>
    </row>
    <row r="24" spans="2:133" ht="11.25" customHeight="1" x14ac:dyDescent="0.15">
      <c r="B24" s="665" t="s">
        <v>293</v>
      </c>
      <c r="C24" s="666"/>
      <c r="D24" s="666"/>
      <c r="E24" s="666"/>
      <c r="F24" s="666"/>
      <c r="G24" s="666"/>
      <c r="H24" s="666"/>
      <c r="I24" s="666"/>
      <c r="J24" s="666"/>
      <c r="K24" s="666"/>
      <c r="L24" s="666"/>
      <c r="M24" s="666"/>
      <c r="N24" s="666"/>
      <c r="O24" s="666"/>
      <c r="P24" s="666"/>
      <c r="Q24" s="667"/>
      <c r="R24" s="668">
        <v>1021996</v>
      </c>
      <c r="S24" s="669"/>
      <c r="T24" s="669"/>
      <c r="U24" s="669"/>
      <c r="V24" s="669"/>
      <c r="W24" s="669"/>
      <c r="X24" s="669"/>
      <c r="Y24" s="670"/>
      <c r="Z24" s="724">
        <v>1.5</v>
      </c>
      <c r="AA24" s="724"/>
      <c r="AB24" s="724"/>
      <c r="AC24" s="724"/>
      <c r="AD24" s="725" t="s">
        <v>245</v>
      </c>
      <c r="AE24" s="725"/>
      <c r="AF24" s="725"/>
      <c r="AG24" s="725"/>
      <c r="AH24" s="725"/>
      <c r="AI24" s="725"/>
      <c r="AJ24" s="725"/>
      <c r="AK24" s="725"/>
      <c r="AL24" s="671" t="s">
        <v>236</v>
      </c>
      <c r="AM24" s="672"/>
      <c r="AN24" s="672"/>
      <c r="AO24" s="726"/>
      <c r="AP24" s="770" t="s">
        <v>294</v>
      </c>
      <c r="AQ24" s="777"/>
      <c r="AR24" s="777"/>
      <c r="AS24" s="777"/>
      <c r="AT24" s="777"/>
      <c r="AU24" s="777"/>
      <c r="AV24" s="777"/>
      <c r="AW24" s="777"/>
      <c r="AX24" s="777"/>
      <c r="AY24" s="777"/>
      <c r="AZ24" s="777"/>
      <c r="BA24" s="777"/>
      <c r="BB24" s="777"/>
      <c r="BC24" s="777"/>
      <c r="BD24" s="777"/>
      <c r="BE24" s="777"/>
      <c r="BF24" s="772"/>
      <c r="BG24" s="668" t="s">
        <v>236</v>
      </c>
      <c r="BH24" s="669"/>
      <c r="BI24" s="669"/>
      <c r="BJ24" s="669"/>
      <c r="BK24" s="669"/>
      <c r="BL24" s="669"/>
      <c r="BM24" s="669"/>
      <c r="BN24" s="670"/>
      <c r="BO24" s="724" t="s">
        <v>236</v>
      </c>
      <c r="BP24" s="724"/>
      <c r="BQ24" s="724"/>
      <c r="BR24" s="724"/>
      <c r="BS24" s="656" t="s">
        <v>245</v>
      </c>
      <c r="BT24" s="669"/>
      <c r="BU24" s="669"/>
      <c r="BV24" s="669"/>
      <c r="BW24" s="669"/>
      <c r="BX24" s="669"/>
      <c r="BY24" s="669"/>
      <c r="BZ24" s="669"/>
      <c r="CA24" s="669"/>
      <c r="CB24" s="705"/>
      <c r="CD24" s="733" t="s">
        <v>295</v>
      </c>
      <c r="CE24" s="734"/>
      <c r="CF24" s="734"/>
      <c r="CG24" s="734"/>
      <c r="CH24" s="734"/>
      <c r="CI24" s="734"/>
      <c r="CJ24" s="734"/>
      <c r="CK24" s="734"/>
      <c r="CL24" s="734"/>
      <c r="CM24" s="734"/>
      <c r="CN24" s="734"/>
      <c r="CO24" s="734"/>
      <c r="CP24" s="734"/>
      <c r="CQ24" s="735"/>
      <c r="CR24" s="727">
        <v>32020836</v>
      </c>
      <c r="CS24" s="728"/>
      <c r="CT24" s="728"/>
      <c r="CU24" s="728"/>
      <c r="CV24" s="728"/>
      <c r="CW24" s="728"/>
      <c r="CX24" s="728"/>
      <c r="CY24" s="774"/>
      <c r="CZ24" s="775">
        <v>48</v>
      </c>
      <c r="DA24" s="744"/>
      <c r="DB24" s="744"/>
      <c r="DC24" s="778"/>
      <c r="DD24" s="773">
        <v>21933290</v>
      </c>
      <c r="DE24" s="728"/>
      <c r="DF24" s="728"/>
      <c r="DG24" s="728"/>
      <c r="DH24" s="728"/>
      <c r="DI24" s="728"/>
      <c r="DJ24" s="728"/>
      <c r="DK24" s="774"/>
      <c r="DL24" s="773">
        <v>21008238</v>
      </c>
      <c r="DM24" s="728"/>
      <c r="DN24" s="728"/>
      <c r="DO24" s="728"/>
      <c r="DP24" s="728"/>
      <c r="DQ24" s="728"/>
      <c r="DR24" s="728"/>
      <c r="DS24" s="728"/>
      <c r="DT24" s="728"/>
      <c r="DU24" s="728"/>
      <c r="DV24" s="774"/>
      <c r="DW24" s="775">
        <v>51.3</v>
      </c>
      <c r="DX24" s="744"/>
      <c r="DY24" s="744"/>
      <c r="DZ24" s="744"/>
      <c r="EA24" s="744"/>
      <c r="EB24" s="744"/>
      <c r="EC24" s="776"/>
    </row>
    <row r="25" spans="2:133" ht="11.25" customHeight="1" x14ac:dyDescent="0.15">
      <c r="B25" s="665" t="s">
        <v>296</v>
      </c>
      <c r="C25" s="666"/>
      <c r="D25" s="666"/>
      <c r="E25" s="666"/>
      <c r="F25" s="666"/>
      <c r="G25" s="666"/>
      <c r="H25" s="666"/>
      <c r="I25" s="666"/>
      <c r="J25" s="666"/>
      <c r="K25" s="666"/>
      <c r="L25" s="666"/>
      <c r="M25" s="666"/>
      <c r="N25" s="666"/>
      <c r="O25" s="666"/>
      <c r="P25" s="666"/>
      <c r="Q25" s="667"/>
      <c r="R25" s="668">
        <v>1356156</v>
      </c>
      <c r="S25" s="669"/>
      <c r="T25" s="669"/>
      <c r="U25" s="669"/>
      <c r="V25" s="669"/>
      <c r="W25" s="669"/>
      <c r="X25" s="669"/>
      <c r="Y25" s="670"/>
      <c r="Z25" s="724">
        <v>2</v>
      </c>
      <c r="AA25" s="724"/>
      <c r="AB25" s="724"/>
      <c r="AC25" s="724"/>
      <c r="AD25" s="725">
        <v>205274</v>
      </c>
      <c r="AE25" s="725"/>
      <c r="AF25" s="725"/>
      <c r="AG25" s="725"/>
      <c r="AH25" s="725"/>
      <c r="AI25" s="725"/>
      <c r="AJ25" s="725"/>
      <c r="AK25" s="725"/>
      <c r="AL25" s="671">
        <v>0.5</v>
      </c>
      <c r="AM25" s="672"/>
      <c r="AN25" s="672"/>
      <c r="AO25" s="726"/>
      <c r="AP25" s="770" t="s">
        <v>297</v>
      </c>
      <c r="AQ25" s="777"/>
      <c r="AR25" s="777"/>
      <c r="AS25" s="777"/>
      <c r="AT25" s="777"/>
      <c r="AU25" s="777"/>
      <c r="AV25" s="777"/>
      <c r="AW25" s="777"/>
      <c r="AX25" s="777"/>
      <c r="AY25" s="777"/>
      <c r="AZ25" s="777"/>
      <c r="BA25" s="777"/>
      <c r="BB25" s="777"/>
      <c r="BC25" s="777"/>
      <c r="BD25" s="777"/>
      <c r="BE25" s="777"/>
      <c r="BF25" s="772"/>
      <c r="BG25" s="668" t="s">
        <v>236</v>
      </c>
      <c r="BH25" s="669"/>
      <c r="BI25" s="669"/>
      <c r="BJ25" s="669"/>
      <c r="BK25" s="669"/>
      <c r="BL25" s="669"/>
      <c r="BM25" s="669"/>
      <c r="BN25" s="670"/>
      <c r="BO25" s="724" t="s">
        <v>245</v>
      </c>
      <c r="BP25" s="724"/>
      <c r="BQ25" s="724"/>
      <c r="BR25" s="724"/>
      <c r="BS25" s="656" t="s">
        <v>236</v>
      </c>
      <c r="BT25" s="669"/>
      <c r="BU25" s="669"/>
      <c r="BV25" s="669"/>
      <c r="BW25" s="669"/>
      <c r="BX25" s="669"/>
      <c r="BY25" s="669"/>
      <c r="BZ25" s="669"/>
      <c r="CA25" s="669"/>
      <c r="CB25" s="705"/>
      <c r="CD25" s="706" t="s">
        <v>298</v>
      </c>
      <c r="CE25" s="703"/>
      <c r="CF25" s="703"/>
      <c r="CG25" s="703"/>
      <c r="CH25" s="703"/>
      <c r="CI25" s="703"/>
      <c r="CJ25" s="703"/>
      <c r="CK25" s="703"/>
      <c r="CL25" s="703"/>
      <c r="CM25" s="703"/>
      <c r="CN25" s="703"/>
      <c r="CO25" s="703"/>
      <c r="CP25" s="703"/>
      <c r="CQ25" s="704"/>
      <c r="CR25" s="668">
        <v>9757358</v>
      </c>
      <c r="CS25" s="657"/>
      <c r="CT25" s="657"/>
      <c r="CU25" s="657"/>
      <c r="CV25" s="657"/>
      <c r="CW25" s="657"/>
      <c r="CX25" s="657"/>
      <c r="CY25" s="658"/>
      <c r="CZ25" s="671">
        <v>14.6</v>
      </c>
      <c r="DA25" s="696"/>
      <c r="DB25" s="696"/>
      <c r="DC25" s="697"/>
      <c r="DD25" s="656">
        <v>8555694</v>
      </c>
      <c r="DE25" s="657"/>
      <c r="DF25" s="657"/>
      <c r="DG25" s="657"/>
      <c r="DH25" s="657"/>
      <c r="DI25" s="657"/>
      <c r="DJ25" s="657"/>
      <c r="DK25" s="658"/>
      <c r="DL25" s="656">
        <v>8025576</v>
      </c>
      <c r="DM25" s="657"/>
      <c r="DN25" s="657"/>
      <c r="DO25" s="657"/>
      <c r="DP25" s="657"/>
      <c r="DQ25" s="657"/>
      <c r="DR25" s="657"/>
      <c r="DS25" s="657"/>
      <c r="DT25" s="657"/>
      <c r="DU25" s="657"/>
      <c r="DV25" s="658"/>
      <c r="DW25" s="671">
        <v>19.600000000000001</v>
      </c>
      <c r="DX25" s="696"/>
      <c r="DY25" s="696"/>
      <c r="DZ25" s="696"/>
      <c r="EA25" s="696"/>
      <c r="EB25" s="696"/>
      <c r="EC25" s="698"/>
    </row>
    <row r="26" spans="2:133" ht="11.25" customHeight="1" x14ac:dyDescent="0.15">
      <c r="B26" s="665" t="s">
        <v>299</v>
      </c>
      <c r="C26" s="666"/>
      <c r="D26" s="666"/>
      <c r="E26" s="666"/>
      <c r="F26" s="666"/>
      <c r="G26" s="666"/>
      <c r="H26" s="666"/>
      <c r="I26" s="666"/>
      <c r="J26" s="666"/>
      <c r="K26" s="666"/>
      <c r="L26" s="666"/>
      <c r="M26" s="666"/>
      <c r="N26" s="666"/>
      <c r="O26" s="666"/>
      <c r="P26" s="666"/>
      <c r="Q26" s="667"/>
      <c r="R26" s="668">
        <v>378012</v>
      </c>
      <c r="S26" s="669"/>
      <c r="T26" s="669"/>
      <c r="U26" s="669"/>
      <c r="V26" s="669"/>
      <c r="W26" s="669"/>
      <c r="X26" s="669"/>
      <c r="Y26" s="670"/>
      <c r="Z26" s="724">
        <v>0.6</v>
      </c>
      <c r="AA26" s="724"/>
      <c r="AB26" s="724"/>
      <c r="AC26" s="724"/>
      <c r="AD26" s="725" t="s">
        <v>236</v>
      </c>
      <c r="AE26" s="725"/>
      <c r="AF26" s="725"/>
      <c r="AG26" s="725"/>
      <c r="AH26" s="725"/>
      <c r="AI26" s="725"/>
      <c r="AJ26" s="725"/>
      <c r="AK26" s="725"/>
      <c r="AL26" s="671" t="s">
        <v>236</v>
      </c>
      <c r="AM26" s="672"/>
      <c r="AN26" s="672"/>
      <c r="AO26" s="726"/>
      <c r="AP26" s="770" t="s">
        <v>300</v>
      </c>
      <c r="AQ26" s="771"/>
      <c r="AR26" s="771"/>
      <c r="AS26" s="771"/>
      <c r="AT26" s="771"/>
      <c r="AU26" s="771"/>
      <c r="AV26" s="771"/>
      <c r="AW26" s="771"/>
      <c r="AX26" s="771"/>
      <c r="AY26" s="771"/>
      <c r="AZ26" s="771"/>
      <c r="BA26" s="771"/>
      <c r="BB26" s="771"/>
      <c r="BC26" s="771"/>
      <c r="BD26" s="771"/>
      <c r="BE26" s="771"/>
      <c r="BF26" s="772"/>
      <c r="BG26" s="668" t="s">
        <v>236</v>
      </c>
      <c r="BH26" s="669"/>
      <c r="BI26" s="669"/>
      <c r="BJ26" s="669"/>
      <c r="BK26" s="669"/>
      <c r="BL26" s="669"/>
      <c r="BM26" s="669"/>
      <c r="BN26" s="670"/>
      <c r="BO26" s="724" t="s">
        <v>236</v>
      </c>
      <c r="BP26" s="724"/>
      <c r="BQ26" s="724"/>
      <c r="BR26" s="724"/>
      <c r="BS26" s="656" t="s">
        <v>236</v>
      </c>
      <c r="BT26" s="669"/>
      <c r="BU26" s="669"/>
      <c r="BV26" s="669"/>
      <c r="BW26" s="669"/>
      <c r="BX26" s="669"/>
      <c r="BY26" s="669"/>
      <c r="BZ26" s="669"/>
      <c r="CA26" s="669"/>
      <c r="CB26" s="705"/>
      <c r="CD26" s="706" t="s">
        <v>301</v>
      </c>
      <c r="CE26" s="703"/>
      <c r="CF26" s="703"/>
      <c r="CG26" s="703"/>
      <c r="CH26" s="703"/>
      <c r="CI26" s="703"/>
      <c r="CJ26" s="703"/>
      <c r="CK26" s="703"/>
      <c r="CL26" s="703"/>
      <c r="CM26" s="703"/>
      <c r="CN26" s="703"/>
      <c r="CO26" s="703"/>
      <c r="CP26" s="703"/>
      <c r="CQ26" s="704"/>
      <c r="CR26" s="668">
        <v>6390504</v>
      </c>
      <c r="CS26" s="669"/>
      <c r="CT26" s="669"/>
      <c r="CU26" s="669"/>
      <c r="CV26" s="669"/>
      <c r="CW26" s="669"/>
      <c r="CX26" s="669"/>
      <c r="CY26" s="670"/>
      <c r="CZ26" s="671">
        <v>9.6</v>
      </c>
      <c r="DA26" s="696"/>
      <c r="DB26" s="696"/>
      <c r="DC26" s="697"/>
      <c r="DD26" s="656">
        <v>5422470</v>
      </c>
      <c r="DE26" s="669"/>
      <c r="DF26" s="669"/>
      <c r="DG26" s="669"/>
      <c r="DH26" s="669"/>
      <c r="DI26" s="669"/>
      <c r="DJ26" s="669"/>
      <c r="DK26" s="670"/>
      <c r="DL26" s="656" t="s">
        <v>140</v>
      </c>
      <c r="DM26" s="669"/>
      <c r="DN26" s="669"/>
      <c r="DO26" s="669"/>
      <c r="DP26" s="669"/>
      <c r="DQ26" s="669"/>
      <c r="DR26" s="669"/>
      <c r="DS26" s="669"/>
      <c r="DT26" s="669"/>
      <c r="DU26" s="669"/>
      <c r="DV26" s="670"/>
      <c r="DW26" s="671" t="s">
        <v>245</v>
      </c>
      <c r="DX26" s="696"/>
      <c r="DY26" s="696"/>
      <c r="DZ26" s="696"/>
      <c r="EA26" s="696"/>
      <c r="EB26" s="696"/>
      <c r="EC26" s="698"/>
    </row>
    <row r="27" spans="2:133" ht="11.25" customHeight="1" x14ac:dyDescent="0.15">
      <c r="B27" s="665" t="s">
        <v>302</v>
      </c>
      <c r="C27" s="666"/>
      <c r="D27" s="666"/>
      <c r="E27" s="666"/>
      <c r="F27" s="666"/>
      <c r="G27" s="666"/>
      <c r="H27" s="666"/>
      <c r="I27" s="666"/>
      <c r="J27" s="666"/>
      <c r="K27" s="666"/>
      <c r="L27" s="666"/>
      <c r="M27" s="666"/>
      <c r="N27" s="666"/>
      <c r="O27" s="666"/>
      <c r="P27" s="666"/>
      <c r="Q27" s="667"/>
      <c r="R27" s="668">
        <v>8692205</v>
      </c>
      <c r="S27" s="669"/>
      <c r="T27" s="669"/>
      <c r="U27" s="669"/>
      <c r="V27" s="669"/>
      <c r="W27" s="669"/>
      <c r="X27" s="669"/>
      <c r="Y27" s="670"/>
      <c r="Z27" s="724">
        <v>12.7</v>
      </c>
      <c r="AA27" s="724"/>
      <c r="AB27" s="724"/>
      <c r="AC27" s="724"/>
      <c r="AD27" s="725" t="s">
        <v>236</v>
      </c>
      <c r="AE27" s="725"/>
      <c r="AF27" s="725"/>
      <c r="AG27" s="725"/>
      <c r="AH27" s="725"/>
      <c r="AI27" s="725"/>
      <c r="AJ27" s="725"/>
      <c r="AK27" s="725"/>
      <c r="AL27" s="671" t="s">
        <v>245</v>
      </c>
      <c r="AM27" s="672"/>
      <c r="AN27" s="672"/>
      <c r="AO27" s="726"/>
      <c r="AP27" s="665" t="s">
        <v>303</v>
      </c>
      <c r="AQ27" s="666"/>
      <c r="AR27" s="666"/>
      <c r="AS27" s="666"/>
      <c r="AT27" s="666"/>
      <c r="AU27" s="666"/>
      <c r="AV27" s="666"/>
      <c r="AW27" s="666"/>
      <c r="AX27" s="666"/>
      <c r="AY27" s="666"/>
      <c r="AZ27" s="666"/>
      <c r="BA27" s="666"/>
      <c r="BB27" s="666"/>
      <c r="BC27" s="666"/>
      <c r="BD27" s="666"/>
      <c r="BE27" s="666"/>
      <c r="BF27" s="667"/>
      <c r="BG27" s="668">
        <v>25961173</v>
      </c>
      <c r="BH27" s="669"/>
      <c r="BI27" s="669"/>
      <c r="BJ27" s="669"/>
      <c r="BK27" s="669"/>
      <c r="BL27" s="669"/>
      <c r="BM27" s="669"/>
      <c r="BN27" s="670"/>
      <c r="BO27" s="724">
        <v>100</v>
      </c>
      <c r="BP27" s="724"/>
      <c r="BQ27" s="724"/>
      <c r="BR27" s="724"/>
      <c r="BS27" s="656">
        <v>1941394</v>
      </c>
      <c r="BT27" s="669"/>
      <c r="BU27" s="669"/>
      <c r="BV27" s="669"/>
      <c r="BW27" s="669"/>
      <c r="BX27" s="669"/>
      <c r="BY27" s="669"/>
      <c r="BZ27" s="669"/>
      <c r="CA27" s="669"/>
      <c r="CB27" s="705"/>
      <c r="CD27" s="706" t="s">
        <v>304</v>
      </c>
      <c r="CE27" s="703"/>
      <c r="CF27" s="703"/>
      <c r="CG27" s="703"/>
      <c r="CH27" s="703"/>
      <c r="CI27" s="703"/>
      <c r="CJ27" s="703"/>
      <c r="CK27" s="703"/>
      <c r="CL27" s="703"/>
      <c r="CM27" s="703"/>
      <c r="CN27" s="703"/>
      <c r="CO27" s="703"/>
      <c r="CP27" s="703"/>
      <c r="CQ27" s="704"/>
      <c r="CR27" s="668">
        <v>12813142</v>
      </c>
      <c r="CS27" s="657"/>
      <c r="CT27" s="657"/>
      <c r="CU27" s="657"/>
      <c r="CV27" s="657"/>
      <c r="CW27" s="657"/>
      <c r="CX27" s="657"/>
      <c r="CY27" s="658"/>
      <c r="CZ27" s="671">
        <v>19.2</v>
      </c>
      <c r="DA27" s="696"/>
      <c r="DB27" s="696"/>
      <c r="DC27" s="697"/>
      <c r="DD27" s="656">
        <v>4144326</v>
      </c>
      <c r="DE27" s="657"/>
      <c r="DF27" s="657"/>
      <c r="DG27" s="657"/>
      <c r="DH27" s="657"/>
      <c r="DI27" s="657"/>
      <c r="DJ27" s="657"/>
      <c r="DK27" s="658"/>
      <c r="DL27" s="656">
        <v>4143426</v>
      </c>
      <c r="DM27" s="657"/>
      <c r="DN27" s="657"/>
      <c r="DO27" s="657"/>
      <c r="DP27" s="657"/>
      <c r="DQ27" s="657"/>
      <c r="DR27" s="657"/>
      <c r="DS27" s="657"/>
      <c r="DT27" s="657"/>
      <c r="DU27" s="657"/>
      <c r="DV27" s="658"/>
      <c r="DW27" s="671">
        <v>10.1</v>
      </c>
      <c r="DX27" s="696"/>
      <c r="DY27" s="696"/>
      <c r="DZ27" s="696"/>
      <c r="EA27" s="696"/>
      <c r="EB27" s="696"/>
      <c r="EC27" s="698"/>
    </row>
    <row r="28" spans="2:133" ht="11.25" customHeight="1" x14ac:dyDescent="0.15">
      <c r="B28" s="767" t="s">
        <v>305</v>
      </c>
      <c r="C28" s="768"/>
      <c r="D28" s="768"/>
      <c r="E28" s="768"/>
      <c r="F28" s="768"/>
      <c r="G28" s="768"/>
      <c r="H28" s="768"/>
      <c r="I28" s="768"/>
      <c r="J28" s="768"/>
      <c r="K28" s="768"/>
      <c r="L28" s="768"/>
      <c r="M28" s="768"/>
      <c r="N28" s="768"/>
      <c r="O28" s="768"/>
      <c r="P28" s="768"/>
      <c r="Q28" s="769"/>
      <c r="R28" s="668" t="s">
        <v>245</v>
      </c>
      <c r="S28" s="669"/>
      <c r="T28" s="669"/>
      <c r="U28" s="669"/>
      <c r="V28" s="669"/>
      <c r="W28" s="669"/>
      <c r="X28" s="669"/>
      <c r="Y28" s="670"/>
      <c r="Z28" s="724" t="s">
        <v>236</v>
      </c>
      <c r="AA28" s="724"/>
      <c r="AB28" s="724"/>
      <c r="AC28" s="724"/>
      <c r="AD28" s="725" t="s">
        <v>245</v>
      </c>
      <c r="AE28" s="725"/>
      <c r="AF28" s="725"/>
      <c r="AG28" s="725"/>
      <c r="AH28" s="725"/>
      <c r="AI28" s="725"/>
      <c r="AJ28" s="725"/>
      <c r="AK28" s="725"/>
      <c r="AL28" s="671" t="s">
        <v>245</v>
      </c>
      <c r="AM28" s="672"/>
      <c r="AN28" s="672"/>
      <c r="AO28" s="726"/>
      <c r="AP28" s="674"/>
      <c r="AQ28" s="675"/>
      <c r="AR28" s="675"/>
      <c r="AS28" s="675"/>
      <c r="AT28" s="675"/>
      <c r="AU28" s="675"/>
      <c r="AV28" s="675"/>
      <c r="AW28" s="675"/>
      <c r="AX28" s="675"/>
      <c r="AY28" s="675"/>
      <c r="AZ28" s="675"/>
      <c r="BA28" s="675"/>
      <c r="BB28" s="675"/>
      <c r="BC28" s="675"/>
      <c r="BD28" s="675"/>
      <c r="BE28" s="675"/>
      <c r="BF28" s="676"/>
      <c r="BG28" s="668"/>
      <c r="BH28" s="669"/>
      <c r="BI28" s="669"/>
      <c r="BJ28" s="669"/>
      <c r="BK28" s="669"/>
      <c r="BL28" s="669"/>
      <c r="BM28" s="669"/>
      <c r="BN28" s="670"/>
      <c r="BO28" s="724"/>
      <c r="BP28" s="724"/>
      <c r="BQ28" s="724"/>
      <c r="BR28" s="724"/>
      <c r="BS28" s="725"/>
      <c r="BT28" s="725"/>
      <c r="BU28" s="725"/>
      <c r="BV28" s="725"/>
      <c r="BW28" s="725"/>
      <c r="BX28" s="725"/>
      <c r="BY28" s="725"/>
      <c r="BZ28" s="725"/>
      <c r="CA28" s="725"/>
      <c r="CB28" s="766"/>
      <c r="CD28" s="706" t="s">
        <v>306</v>
      </c>
      <c r="CE28" s="703"/>
      <c r="CF28" s="703"/>
      <c r="CG28" s="703"/>
      <c r="CH28" s="703"/>
      <c r="CI28" s="703"/>
      <c r="CJ28" s="703"/>
      <c r="CK28" s="703"/>
      <c r="CL28" s="703"/>
      <c r="CM28" s="703"/>
      <c r="CN28" s="703"/>
      <c r="CO28" s="703"/>
      <c r="CP28" s="703"/>
      <c r="CQ28" s="704"/>
      <c r="CR28" s="668">
        <v>9450336</v>
      </c>
      <c r="CS28" s="669"/>
      <c r="CT28" s="669"/>
      <c r="CU28" s="669"/>
      <c r="CV28" s="669"/>
      <c r="CW28" s="669"/>
      <c r="CX28" s="669"/>
      <c r="CY28" s="670"/>
      <c r="CZ28" s="671">
        <v>14.2</v>
      </c>
      <c r="DA28" s="696"/>
      <c r="DB28" s="696"/>
      <c r="DC28" s="697"/>
      <c r="DD28" s="656">
        <v>9233270</v>
      </c>
      <c r="DE28" s="669"/>
      <c r="DF28" s="669"/>
      <c r="DG28" s="669"/>
      <c r="DH28" s="669"/>
      <c r="DI28" s="669"/>
      <c r="DJ28" s="669"/>
      <c r="DK28" s="670"/>
      <c r="DL28" s="656">
        <v>8839236</v>
      </c>
      <c r="DM28" s="669"/>
      <c r="DN28" s="669"/>
      <c r="DO28" s="669"/>
      <c r="DP28" s="669"/>
      <c r="DQ28" s="669"/>
      <c r="DR28" s="669"/>
      <c r="DS28" s="669"/>
      <c r="DT28" s="669"/>
      <c r="DU28" s="669"/>
      <c r="DV28" s="670"/>
      <c r="DW28" s="671">
        <v>21.6</v>
      </c>
      <c r="DX28" s="696"/>
      <c r="DY28" s="696"/>
      <c r="DZ28" s="696"/>
      <c r="EA28" s="696"/>
      <c r="EB28" s="696"/>
      <c r="EC28" s="698"/>
    </row>
    <row r="29" spans="2:133" ht="11.25" customHeight="1" x14ac:dyDescent="0.15">
      <c r="B29" s="665" t="s">
        <v>307</v>
      </c>
      <c r="C29" s="666"/>
      <c r="D29" s="666"/>
      <c r="E29" s="666"/>
      <c r="F29" s="666"/>
      <c r="G29" s="666"/>
      <c r="H29" s="666"/>
      <c r="I29" s="666"/>
      <c r="J29" s="666"/>
      <c r="K29" s="666"/>
      <c r="L29" s="666"/>
      <c r="M29" s="666"/>
      <c r="N29" s="666"/>
      <c r="O29" s="666"/>
      <c r="P29" s="666"/>
      <c r="Q29" s="667"/>
      <c r="R29" s="668">
        <v>4306118</v>
      </c>
      <c r="S29" s="669"/>
      <c r="T29" s="669"/>
      <c r="U29" s="669"/>
      <c r="V29" s="669"/>
      <c r="W29" s="669"/>
      <c r="X29" s="669"/>
      <c r="Y29" s="670"/>
      <c r="Z29" s="724">
        <v>6.3</v>
      </c>
      <c r="AA29" s="724"/>
      <c r="AB29" s="724"/>
      <c r="AC29" s="724"/>
      <c r="AD29" s="725" t="s">
        <v>245</v>
      </c>
      <c r="AE29" s="725"/>
      <c r="AF29" s="725"/>
      <c r="AG29" s="725"/>
      <c r="AH29" s="725"/>
      <c r="AI29" s="725"/>
      <c r="AJ29" s="725"/>
      <c r="AK29" s="725"/>
      <c r="AL29" s="671" t="s">
        <v>245</v>
      </c>
      <c r="AM29" s="672"/>
      <c r="AN29" s="672"/>
      <c r="AO29" s="726"/>
      <c r="AP29" s="736" t="s">
        <v>224</v>
      </c>
      <c r="AQ29" s="737"/>
      <c r="AR29" s="737"/>
      <c r="AS29" s="737"/>
      <c r="AT29" s="737"/>
      <c r="AU29" s="737"/>
      <c r="AV29" s="737"/>
      <c r="AW29" s="737"/>
      <c r="AX29" s="737"/>
      <c r="AY29" s="737"/>
      <c r="AZ29" s="737"/>
      <c r="BA29" s="737"/>
      <c r="BB29" s="737"/>
      <c r="BC29" s="737"/>
      <c r="BD29" s="737"/>
      <c r="BE29" s="737"/>
      <c r="BF29" s="738"/>
      <c r="BG29" s="736" t="s">
        <v>308</v>
      </c>
      <c r="BH29" s="764"/>
      <c r="BI29" s="764"/>
      <c r="BJ29" s="764"/>
      <c r="BK29" s="764"/>
      <c r="BL29" s="764"/>
      <c r="BM29" s="764"/>
      <c r="BN29" s="764"/>
      <c r="BO29" s="764"/>
      <c r="BP29" s="764"/>
      <c r="BQ29" s="765"/>
      <c r="BR29" s="736" t="s">
        <v>309</v>
      </c>
      <c r="BS29" s="764"/>
      <c r="BT29" s="764"/>
      <c r="BU29" s="764"/>
      <c r="BV29" s="764"/>
      <c r="BW29" s="764"/>
      <c r="BX29" s="764"/>
      <c r="BY29" s="764"/>
      <c r="BZ29" s="764"/>
      <c r="CA29" s="764"/>
      <c r="CB29" s="765"/>
      <c r="CD29" s="746" t="s">
        <v>310</v>
      </c>
      <c r="CE29" s="747"/>
      <c r="CF29" s="706" t="s">
        <v>311</v>
      </c>
      <c r="CG29" s="703"/>
      <c r="CH29" s="703"/>
      <c r="CI29" s="703"/>
      <c r="CJ29" s="703"/>
      <c r="CK29" s="703"/>
      <c r="CL29" s="703"/>
      <c r="CM29" s="703"/>
      <c r="CN29" s="703"/>
      <c r="CO29" s="703"/>
      <c r="CP29" s="703"/>
      <c r="CQ29" s="704"/>
      <c r="CR29" s="668">
        <v>9449213</v>
      </c>
      <c r="CS29" s="657"/>
      <c r="CT29" s="657"/>
      <c r="CU29" s="657"/>
      <c r="CV29" s="657"/>
      <c r="CW29" s="657"/>
      <c r="CX29" s="657"/>
      <c r="CY29" s="658"/>
      <c r="CZ29" s="671">
        <v>14.2</v>
      </c>
      <c r="DA29" s="696"/>
      <c r="DB29" s="696"/>
      <c r="DC29" s="697"/>
      <c r="DD29" s="656">
        <v>9232147</v>
      </c>
      <c r="DE29" s="657"/>
      <c r="DF29" s="657"/>
      <c r="DG29" s="657"/>
      <c r="DH29" s="657"/>
      <c r="DI29" s="657"/>
      <c r="DJ29" s="657"/>
      <c r="DK29" s="658"/>
      <c r="DL29" s="656">
        <v>8838113</v>
      </c>
      <c r="DM29" s="657"/>
      <c r="DN29" s="657"/>
      <c r="DO29" s="657"/>
      <c r="DP29" s="657"/>
      <c r="DQ29" s="657"/>
      <c r="DR29" s="657"/>
      <c r="DS29" s="657"/>
      <c r="DT29" s="657"/>
      <c r="DU29" s="657"/>
      <c r="DV29" s="658"/>
      <c r="DW29" s="671">
        <v>21.6</v>
      </c>
      <c r="DX29" s="696"/>
      <c r="DY29" s="696"/>
      <c r="DZ29" s="696"/>
      <c r="EA29" s="696"/>
      <c r="EB29" s="696"/>
      <c r="EC29" s="698"/>
    </row>
    <row r="30" spans="2:133" ht="11.25" customHeight="1" x14ac:dyDescent="0.15">
      <c r="B30" s="665" t="s">
        <v>312</v>
      </c>
      <c r="C30" s="666"/>
      <c r="D30" s="666"/>
      <c r="E30" s="666"/>
      <c r="F30" s="666"/>
      <c r="G30" s="666"/>
      <c r="H30" s="666"/>
      <c r="I30" s="666"/>
      <c r="J30" s="666"/>
      <c r="K30" s="666"/>
      <c r="L30" s="666"/>
      <c r="M30" s="666"/>
      <c r="N30" s="666"/>
      <c r="O30" s="666"/>
      <c r="P30" s="666"/>
      <c r="Q30" s="667"/>
      <c r="R30" s="668">
        <v>93020</v>
      </c>
      <c r="S30" s="669"/>
      <c r="T30" s="669"/>
      <c r="U30" s="669"/>
      <c r="V30" s="669"/>
      <c r="W30" s="669"/>
      <c r="X30" s="669"/>
      <c r="Y30" s="670"/>
      <c r="Z30" s="724">
        <v>0.1</v>
      </c>
      <c r="AA30" s="724"/>
      <c r="AB30" s="724"/>
      <c r="AC30" s="724"/>
      <c r="AD30" s="725">
        <v>19587</v>
      </c>
      <c r="AE30" s="725"/>
      <c r="AF30" s="725"/>
      <c r="AG30" s="725"/>
      <c r="AH30" s="725"/>
      <c r="AI30" s="725"/>
      <c r="AJ30" s="725"/>
      <c r="AK30" s="725"/>
      <c r="AL30" s="671">
        <v>0.1</v>
      </c>
      <c r="AM30" s="672"/>
      <c r="AN30" s="672"/>
      <c r="AO30" s="726"/>
      <c r="AP30" s="752" t="s">
        <v>313</v>
      </c>
      <c r="AQ30" s="753"/>
      <c r="AR30" s="753"/>
      <c r="AS30" s="753"/>
      <c r="AT30" s="758" t="s">
        <v>314</v>
      </c>
      <c r="AU30" s="228"/>
      <c r="AV30" s="228"/>
      <c r="AW30" s="228"/>
      <c r="AX30" s="761" t="s">
        <v>189</v>
      </c>
      <c r="AY30" s="762"/>
      <c r="AZ30" s="762"/>
      <c r="BA30" s="762"/>
      <c r="BB30" s="762"/>
      <c r="BC30" s="762"/>
      <c r="BD30" s="762"/>
      <c r="BE30" s="762"/>
      <c r="BF30" s="763"/>
      <c r="BG30" s="742">
        <v>99</v>
      </c>
      <c r="BH30" s="743"/>
      <c r="BI30" s="743"/>
      <c r="BJ30" s="743"/>
      <c r="BK30" s="743"/>
      <c r="BL30" s="743"/>
      <c r="BM30" s="744">
        <v>95.4</v>
      </c>
      <c r="BN30" s="743"/>
      <c r="BO30" s="743"/>
      <c r="BP30" s="743"/>
      <c r="BQ30" s="745"/>
      <c r="BR30" s="742">
        <v>99</v>
      </c>
      <c r="BS30" s="743"/>
      <c r="BT30" s="743"/>
      <c r="BU30" s="743"/>
      <c r="BV30" s="743"/>
      <c r="BW30" s="743"/>
      <c r="BX30" s="744">
        <v>95.1</v>
      </c>
      <c r="BY30" s="743"/>
      <c r="BZ30" s="743"/>
      <c r="CA30" s="743"/>
      <c r="CB30" s="745"/>
      <c r="CD30" s="748"/>
      <c r="CE30" s="749"/>
      <c r="CF30" s="706" t="s">
        <v>315</v>
      </c>
      <c r="CG30" s="703"/>
      <c r="CH30" s="703"/>
      <c r="CI30" s="703"/>
      <c r="CJ30" s="703"/>
      <c r="CK30" s="703"/>
      <c r="CL30" s="703"/>
      <c r="CM30" s="703"/>
      <c r="CN30" s="703"/>
      <c r="CO30" s="703"/>
      <c r="CP30" s="703"/>
      <c r="CQ30" s="704"/>
      <c r="CR30" s="668">
        <v>8696239</v>
      </c>
      <c r="CS30" s="669"/>
      <c r="CT30" s="669"/>
      <c r="CU30" s="669"/>
      <c r="CV30" s="669"/>
      <c r="CW30" s="669"/>
      <c r="CX30" s="669"/>
      <c r="CY30" s="670"/>
      <c r="CZ30" s="671">
        <v>13</v>
      </c>
      <c r="DA30" s="696"/>
      <c r="DB30" s="696"/>
      <c r="DC30" s="697"/>
      <c r="DD30" s="656">
        <v>8508632</v>
      </c>
      <c r="DE30" s="669"/>
      <c r="DF30" s="669"/>
      <c r="DG30" s="669"/>
      <c r="DH30" s="669"/>
      <c r="DI30" s="669"/>
      <c r="DJ30" s="669"/>
      <c r="DK30" s="670"/>
      <c r="DL30" s="656">
        <v>8114598</v>
      </c>
      <c r="DM30" s="669"/>
      <c r="DN30" s="669"/>
      <c r="DO30" s="669"/>
      <c r="DP30" s="669"/>
      <c r="DQ30" s="669"/>
      <c r="DR30" s="669"/>
      <c r="DS30" s="669"/>
      <c r="DT30" s="669"/>
      <c r="DU30" s="669"/>
      <c r="DV30" s="670"/>
      <c r="DW30" s="671">
        <v>19.8</v>
      </c>
      <c r="DX30" s="696"/>
      <c r="DY30" s="696"/>
      <c r="DZ30" s="696"/>
      <c r="EA30" s="696"/>
      <c r="EB30" s="696"/>
      <c r="EC30" s="698"/>
    </row>
    <row r="31" spans="2:133" ht="11.25" customHeight="1" x14ac:dyDescent="0.15">
      <c r="B31" s="665" t="s">
        <v>316</v>
      </c>
      <c r="C31" s="666"/>
      <c r="D31" s="666"/>
      <c r="E31" s="666"/>
      <c r="F31" s="666"/>
      <c r="G31" s="666"/>
      <c r="H31" s="666"/>
      <c r="I31" s="666"/>
      <c r="J31" s="666"/>
      <c r="K31" s="666"/>
      <c r="L31" s="666"/>
      <c r="M31" s="666"/>
      <c r="N31" s="666"/>
      <c r="O31" s="666"/>
      <c r="P31" s="666"/>
      <c r="Q31" s="667"/>
      <c r="R31" s="668">
        <v>67972</v>
      </c>
      <c r="S31" s="669"/>
      <c r="T31" s="669"/>
      <c r="U31" s="669"/>
      <c r="V31" s="669"/>
      <c r="W31" s="669"/>
      <c r="X31" s="669"/>
      <c r="Y31" s="670"/>
      <c r="Z31" s="724">
        <v>0.1</v>
      </c>
      <c r="AA31" s="724"/>
      <c r="AB31" s="724"/>
      <c r="AC31" s="724"/>
      <c r="AD31" s="725" t="s">
        <v>236</v>
      </c>
      <c r="AE31" s="725"/>
      <c r="AF31" s="725"/>
      <c r="AG31" s="725"/>
      <c r="AH31" s="725"/>
      <c r="AI31" s="725"/>
      <c r="AJ31" s="725"/>
      <c r="AK31" s="725"/>
      <c r="AL31" s="671" t="s">
        <v>245</v>
      </c>
      <c r="AM31" s="672"/>
      <c r="AN31" s="672"/>
      <c r="AO31" s="726"/>
      <c r="AP31" s="754"/>
      <c r="AQ31" s="755"/>
      <c r="AR31" s="755"/>
      <c r="AS31" s="755"/>
      <c r="AT31" s="759"/>
      <c r="AU31" s="227" t="s">
        <v>317</v>
      </c>
      <c r="AV31" s="227"/>
      <c r="AW31" s="227"/>
      <c r="AX31" s="665" t="s">
        <v>318</v>
      </c>
      <c r="AY31" s="666"/>
      <c r="AZ31" s="666"/>
      <c r="BA31" s="666"/>
      <c r="BB31" s="666"/>
      <c r="BC31" s="666"/>
      <c r="BD31" s="666"/>
      <c r="BE31" s="666"/>
      <c r="BF31" s="667"/>
      <c r="BG31" s="740">
        <v>99.1</v>
      </c>
      <c r="BH31" s="657"/>
      <c r="BI31" s="657"/>
      <c r="BJ31" s="657"/>
      <c r="BK31" s="657"/>
      <c r="BL31" s="657"/>
      <c r="BM31" s="672">
        <v>95.7</v>
      </c>
      <c r="BN31" s="741"/>
      <c r="BO31" s="741"/>
      <c r="BP31" s="741"/>
      <c r="BQ31" s="702"/>
      <c r="BR31" s="740">
        <v>99</v>
      </c>
      <c r="BS31" s="657"/>
      <c r="BT31" s="657"/>
      <c r="BU31" s="657"/>
      <c r="BV31" s="657"/>
      <c r="BW31" s="657"/>
      <c r="BX31" s="672">
        <v>95.2</v>
      </c>
      <c r="BY31" s="741"/>
      <c r="BZ31" s="741"/>
      <c r="CA31" s="741"/>
      <c r="CB31" s="702"/>
      <c r="CD31" s="748"/>
      <c r="CE31" s="749"/>
      <c r="CF31" s="706" t="s">
        <v>319</v>
      </c>
      <c r="CG31" s="703"/>
      <c r="CH31" s="703"/>
      <c r="CI31" s="703"/>
      <c r="CJ31" s="703"/>
      <c r="CK31" s="703"/>
      <c r="CL31" s="703"/>
      <c r="CM31" s="703"/>
      <c r="CN31" s="703"/>
      <c r="CO31" s="703"/>
      <c r="CP31" s="703"/>
      <c r="CQ31" s="704"/>
      <c r="CR31" s="668">
        <v>752974</v>
      </c>
      <c r="CS31" s="657"/>
      <c r="CT31" s="657"/>
      <c r="CU31" s="657"/>
      <c r="CV31" s="657"/>
      <c r="CW31" s="657"/>
      <c r="CX31" s="657"/>
      <c r="CY31" s="658"/>
      <c r="CZ31" s="671">
        <v>1.1000000000000001</v>
      </c>
      <c r="DA31" s="696"/>
      <c r="DB31" s="696"/>
      <c r="DC31" s="697"/>
      <c r="DD31" s="656">
        <v>723515</v>
      </c>
      <c r="DE31" s="657"/>
      <c r="DF31" s="657"/>
      <c r="DG31" s="657"/>
      <c r="DH31" s="657"/>
      <c r="DI31" s="657"/>
      <c r="DJ31" s="657"/>
      <c r="DK31" s="658"/>
      <c r="DL31" s="656">
        <v>723515</v>
      </c>
      <c r="DM31" s="657"/>
      <c r="DN31" s="657"/>
      <c r="DO31" s="657"/>
      <c r="DP31" s="657"/>
      <c r="DQ31" s="657"/>
      <c r="DR31" s="657"/>
      <c r="DS31" s="657"/>
      <c r="DT31" s="657"/>
      <c r="DU31" s="657"/>
      <c r="DV31" s="658"/>
      <c r="DW31" s="671">
        <v>1.8</v>
      </c>
      <c r="DX31" s="696"/>
      <c r="DY31" s="696"/>
      <c r="DZ31" s="696"/>
      <c r="EA31" s="696"/>
      <c r="EB31" s="696"/>
      <c r="EC31" s="698"/>
    </row>
    <row r="32" spans="2:133" ht="11.25" customHeight="1" x14ac:dyDescent="0.15">
      <c r="B32" s="665" t="s">
        <v>320</v>
      </c>
      <c r="C32" s="666"/>
      <c r="D32" s="666"/>
      <c r="E32" s="666"/>
      <c r="F32" s="666"/>
      <c r="G32" s="666"/>
      <c r="H32" s="666"/>
      <c r="I32" s="666"/>
      <c r="J32" s="666"/>
      <c r="K32" s="666"/>
      <c r="L32" s="666"/>
      <c r="M32" s="666"/>
      <c r="N32" s="666"/>
      <c r="O32" s="666"/>
      <c r="P32" s="666"/>
      <c r="Q32" s="667"/>
      <c r="R32" s="668">
        <v>1168710</v>
      </c>
      <c r="S32" s="669"/>
      <c r="T32" s="669"/>
      <c r="U32" s="669"/>
      <c r="V32" s="669"/>
      <c r="W32" s="669"/>
      <c r="X32" s="669"/>
      <c r="Y32" s="670"/>
      <c r="Z32" s="724">
        <v>1.7</v>
      </c>
      <c r="AA32" s="724"/>
      <c r="AB32" s="724"/>
      <c r="AC32" s="724"/>
      <c r="AD32" s="725" t="s">
        <v>245</v>
      </c>
      <c r="AE32" s="725"/>
      <c r="AF32" s="725"/>
      <c r="AG32" s="725"/>
      <c r="AH32" s="725"/>
      <c r="AI32" s="725"/>
      <c r="AJ32" s="725"/>
      <c r="AK32" s="725"/>
      <c r="AL32" s="671" t="s">
        <v>236</v>
      </c>
      <c r="AM32" s="672"/>
      <c r="AN32" s="672"/>
      <c r="AO32" s="726"/>
      <c r="AP32" s="756"/>
      <c r="AQ32" s="757"/>
      <c r="AR32" s="757"/>
      <c r="AS32" s="757"/>
      <c r="AT32" s="760"/>
      <c r="AU32" s="229"/>
      <c r="AV32" s="229"/>
      <c r="AW32" s="229"/>
      <c r="AX32" s="674" t="s">
        <v>321</v>
      </c>
      <c r="AY32" s="675"/>
      <c r="AZ32" s="675"/>
      <c r="BA32" s="675"/>
      <c r="BB32" s="675"/>
      <c r="BC32" s="675"/>
      <c r="BD32" s="675"/>
      <c r="BE32" s="675"/>
      <c r="BF32" s="676"/>
      <c r="BG32" s="739">
        <v>98.9</v>
      </c>
      <c r="BH32" s="678"/>
      <c r="BI32" s="678"/>
      <c r="BJ32" s="678"/>
      <c r="BK32" s="678"/>
      <c r="BL32" s="678"/>
      <c r="BM32" s="722">
        <v>94.8</v>
      </c>
      <c r="BN32" s="678"/>
      <c r="BO32" s="678"/>
      <c r="BP32" s="678"/>
      <c r="BQ32" s="715"/>
      <c r="BR32" s="739">
        <v>98.9</v>
      </c>
      <c r="BS32" s="678"/>
      <c r="BT32" s="678"/>
      <c r="BU32" s="678"/>
      <c r="BV32" s="678"/>
      <c r="BW32" s="678"/>
      <c r="BX32" s="722">
        <v>94.7</v>
      </c>
      <c r="BY32" s="678"/>
      <c r="BZ32" s="678"/>
      <c r="CA32" s="678"/>
      <c r="CB32" s="715"/>
      <c r="CD32" s="750"/>
      <c r="CE32" s="751"/>
      <c r="CF32" s="706" t="s">
        <v>322</v>
      </c>
      <c r="CG32" s="703"/>
      <c r="CH32" s="703"/>
      <c r="CI32" s="703"/>
      <c r="CJ32" s="703"/>
      <c r="CK32" s="703"/>
      <c r="CL32" s="703"/>
      <c r="CM32" s="703"/>
      <c r="CN32" s="703"/>
      <c r="CO32" s="703"/>
      <c r="CP32" s="703"/>
      <c r="CQ32" s="704"/>
      <c r="CR32" s="668">
        <v>1123</v>
      </c>
      <c r="CS32" s="669"/>
      <c r="CT32" s="669"/>
      <c r="CU32" s="669"/>
      <c r="CV32" s="669"/>
      <c r="CW32" s="669"/>
      <c r="CX32" s="669"/>
      <c r="CY32" s="670"/>
      <c r="CZ32" s="671">
        <v>0</v>
      </c>
      <c r="DA32" s="696"/>
      <c r="DB32" s="696"/>
      <c r="DC32" s="697"/>
      <c r="DD32" s="656">
        <v>1123</v>
      </c>
      <c r="DE32" s="669"/>
      <c r="DF32" s="669"/>
      <c r="DG32" s="669"/>
      <c r="DH32" s="669"/>
      <c r="DI32" s="669"/>
      <c r="DJ32" s="669"/>
      <c r="DK32" s="670"/>
      <c r="DL32" s="656">
        <v>1123</v>
      </c>
      <c r="DM32" s="669"/>
      <c r="DN32" s="669"/>
      <c r="DO32" s="669"/>
      <c r="DP32" s="669"/>
      <c r="DQ32" s="669"/>
      <c r="DR32" s="669"/>
      <c r="DS32" s="669"/>
      <c r="DT32" s="669"/>
      <c r="DU32" s="669"/>
      <c r="DV32" s="670"/>
      <c r="DW32" s="671">
        <v>0</v>
      </c>
      <c r="DX32" s="696"/>
      <c r="DY32" s="696"/>
      <c r="DZ32" s="696"/>
      <c r="EA32" s="696"/>
      <c r="EB32" s="696"/>
      <c r="EC32" s="698"/>
    </row>
    <row r="33" spans="2:133" ht="11.25" customHeight="1" x14ac:dyDescent="0.15">
      <c r="B33" s="665" t="s">
        <v>323</v>
      </c>
      <c r="C33" s="666"/>
      <c r="D33" s="666"/>
      <c r="E33" s="666"/>
      <c r="F33" s="666"/>
      <c r="G33" s="666"/>
      <c r="H33" s="666"/>
      <c r="I33" s="666"/>
      <c r="J33" s="666"/>
      <c r="K33" s="666"/>
      <c r="L33" s="666"/>
      <c r="M33" s="666"/>
      <c r="N33" s="666"/>
      <c r="O33" s="666"/>
      <c r="P33" s="666"/>
      <c r="Q33" s="667"/>
      <c r="R33" s="668">
        <v>372678</v>
      </c>
      <c r="S33" s="669"/>
      <c r="T33" s="669"/>
      <c r="U33" s="669"/>
      <c r="V33" s="669"/>
      <c r="W33" s="669"/>
      <c r="X33" s="669"/>
      <c r="Y33" s="670"/>
      <c r="Z33" s="724">
        <v>0.5</v>
      </c>
      <c r="AA33" s="724"/>
      <c r="AB33" s="724"/>
      <c r="AC33" s="724"/>
      <c r="AD33" s="725" t="s">
        <v>236</v>
      </c>
      <c r="AE33" s="725"/>
      <c r="AF33" s="725"/>
      <c r="AG33" s="725"/>
      <c r="AH33" s="725"/>
      <c r="AI33" s="725"/>
      <c r="AJ33" s="725"/>
      <c r="AK33" s="725"/>
      <c r="AL33" s="671" t="s">
        <v>236</v>
      </c>
      <c r="AM33" s="672"/>
      <c r="AN33" s="672"/>
      <c r="AO33" s="726"/>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706" t="s">
        <v>324</v>
      </c>
      <c r="CE33" s="703"/>
      <c r="CF33" s="703"/>
      <c r="CG33" s="703"/>
      <c r="CH33" s="703"/>
      <c r="CI33" s="703"/>
      <c r="CJ33" s="703"/>
      <c r="CK33" s="703"/>
      <c r="CL33" s="703"/>
      <c r="CM33" s="703"/>
      <c r="CN33" s="703"/>
      <c r="CO33" s="703"/>
      <c r="CP33" s="703"/>
      <c r="CQ33" s="704"/>
      <c r="CR33" s="668">
        <v>25998379</v>
      </c>
      <c r="CS33" s="657"/>
      <c r="CT33" s="657"/>
      <c r="CU33" s="657"/>
      <c r="CV33" s="657"/>
      <c r="CW33" s="657"/>
      <c r="CX33" s="657"/>
      <c r="CY33" s="658"/>
      <c r="CZ33" s="671">
        <v>39</v>
      </c>
      <c r="DA33" s="696"/>
      <c r="DB33" s="696"/>
      <c r="DC33" s="697"/>
      <c r="DD33" s="656">
        <v>18760577</v>
      </c>
      <c r="DE33" s="657"/>
      <c r="DF33" s="657"/>
      <c r="DG33" s="657"/>
      <c r="DH33" s="657"/>
      <c r="DI33" s="657"/>
      <c r="DJ33" s="657"/>
      <c r="DK33" s="658"/>
      <c r="DL33" s="656">
        <v>14799322</v>
      </c>
      <c r="DM33" s="657"/>
      <c r="DN33" s="657"/>
      <c r="DO33" s="657"/>
      <c r="DP33" s="657"/>
      <c r="DQ33" s="657"/>
      <c r="DR33" s="657"/>
      <c r="DS33" s="657"/>
      <c r="DT33" s="657"/>
      <c r="DU33" s="657"/>
      <c r="DV33" s="658"/>
      <c r="DW33" s="671">
        <v>36.1</v>
      </c>
      <c r="DX33" s="696"/>
      <c r="DY33" s="696"/>
      <c r="DZ33" s="696"/>
      <c r="EA33" s="696"/>
      <c r="EB33" s="696"/>
      <c r="EC33" s="698"/>
    </row>
    <row r="34" spans="2:133" ht="11.25" customHeight="1" x14ac:dyDescent="0.15">
      <c r="B34" s="665" t="s">
        <v>325</v>
      </c>
      <c r="C34" s="666"/>
      <c r="D34" s="666"/>
      <c r="E34" s="666"/>
      <c r="F34" s="666"/>
      <c r="G34" s="666"/>
      <c r="H34" s="666"/>
      <c r="I34" s="666"/>
      <c r="J34" s="666"/>
      <c r="K34" s="666"/>
      <c r="L34" s="666"/>
      <c r="M34" s="666"/>
      <c r="N34" s="666"/>
      <c r="O34" s="666"/>
      <c r="P34" s="666"/>
      <c r="Q34" s="667"/>
      <c r="R34" s="668">
        <v>4661415</v>
      </c>
      <c r="S34" s="669"/>
      <c r="T34" s="669"/>
      <c r="U34" s="669"/>
      <c r="V34" s="669"/>
      <c r="W34" s="669"/>
      <c r="X34" s="669"/>
      <c r="Y34" s="670"/>
      <c r="Z34" s="724">
        <v>6.8</v>
      </c>
      <c r="AA34" s="724"/>
      <c r="AB34" s="724"/>
      <c r="AC34" s="724"/>
      <c r="AD34" s="725">
        <v>69866</v>
      </c>
      <c r="AE34" s="725"/>
      <c r="AF34" s="725"/>
      <c r="AG34" s="725"/>
      <c r="AH34" s="725"/>
      <c r="AI34" s="725"/>
      <c r="AJ34" s="725"/>
      <c r="AK34" s="725"/>
      <c r="AL34" s="671">
        <v>0.2</v>
      </c>
      <c r="AM34" s="672"/>
      <c r="AN34" s="672"/>
      <c r="AO34" s="726"/>
      <c r="AP34" s="232"/>
      <c r="AQ34" s="736" t="s">
        <v>326</v>
      </c>
      <c r="AR34" s="737"/>
      <c r="AS34" s="737"/>
      <c r="AT34" s="737"/>
      <c r="AU34" s="737"/>
      <c r="AV34" s="737"/>
      <c r="AW34" s="737"/>
      <c r="AX34" s="737"/>
      <c r="AY34" s="737"/>
      <c r="AZ34" s="737"/>
      <c r="BA34" s="737"/>
      <c r="BB34" s="737"/>
      <c r="BC34" s="737"/>
      <c r="BD34" s="737"/>
      <c r="BE34" s="737"/>
      <c r="BF34" s="738"/>
      <c r="BG34" s="736" t="s">
        <v>327</v>
      </c>
      <c r="BH34" s="737"/>
      <c r="BI34" s="737"/>
      <c r="BJ34" s="737"/>
      <c r="BK34" s="737"/>
      <c r="BL34" s="737"/>
      <c r="BM34" s="737"/>
      <c r="BN34" s="737"/>
      <c r="BO34" s="737"/>
      <c r="BP34" s="737"/>
      <c r="BQ34" s="737"/>
      <c r="BR34" s="737"/>
      <c r="BS34" s="737"/>
      <c r="BT34" s="737"/>
      <c r="BU34" s="737"/>
      <c r="BV34" s="737"/>
      <c r="BW34" s="737"/>
      <c r="BX34" s="737"/>
      <c r="BY34" s="737"/>
      <c r="BZ34" s="737"/>
      <c r="CA34" s="737"/>
      <c r="CB34" s="738"/>
      <c r="CD34" s="706" t="s">
        <v>328</v>
      </c>
      <c r="CE34" s="703"/>
      <c r="CF34" s="703"/>
      <c r="CG34" s="703"/>
      <c r="CH34" s="703"/>
      <c r="CI34" s="703"/>
      <c r="CJ34" s="703"/>
      <c r="CK34" s="703"/>
      <c r="CL34" s="703"/>
      <c r="CM34" s="703"/>
      <c r="CN34" s="703"/>
      <c r="CO34" s="703"/>
      <c r="CP34" s="703"/>
      <c r="CQ34" s="704"/>
      <c r="CR34" s="668">
        <v>8172777</v>
      </c>
      <c r="CS34" s="669"/>
      <c r="CT34" s="669"/>
      <c r="CU34" s="669"/>
      <c r="CV34" s="669"/>
      <c r="CW34" s="669"/>
      <c r="CX34" s="669"/>
      <c r="CY34" s="670"/>
      <c r="CZ34" s="671">
        <v>12.3</v>
      </c>
      <c r="DA34" s="696"/>
      <c r="DB34" s="696"/>
      <c r="DC34" s="697"/>
      <c r="DD34" s="656">
        <v>6440657</v>
      </c>
      <c r="DE34" s="669"/>
      <c r="DF34" s="669"/>
      <c r="DG34" s="669"/>
      <c r="DH34" s="669"/>
      <c r="DI34" s="669"/>
      <c r="DJ34" s="669"/>
      <c r="DK34" s="670"/>
      <c r="DL34" s="656">
        <v>6211309</v>
      </c>
      <c r="DM34" s="669"/>
      <c r="DN34" s="669"/>
      <c r="DO34" s="669"/>
      <c r="DP34" s="669"/>
      <c r="DQ34" s="669"/>
      <c r="DR34" s="669"/>
      <c r="DS34" s="669"/>
      <c r="DT34" s="669"/>
      <c r="DU34" s="669"/>
      <c r="DV34" s="670"/>
      <c r="DW34" s="671">
        <v>15.2</v>
      </c>
      <c r="DX34" s="696"/>
      <c r="DY34" s="696"/>
      <c r="DZ34" s="696"/>
      <c r="EA34" s="696"/>
      <c r="EB34" s="696"/>
      <c r="EC34" s="698"/>
    </row>
    <row r="35" spans="2:133" ht="11.25" customHeight="1" x14ac:dyDescent="0.15">
      <c r="B35" s="665" t="s">
        <v>329</v>
      </c>
      <c r="C35" s="666"/>
      <c r="D35" s="666"/>
      <c r="E35" s="666"/>
      <c r="F35" s="666"/>
      <c r="G35" s="666"/>
      <c r="H35" s="666"/>
      <c r="I35" s="666"/>
      <c r="J35" s="666"/>
      <c r="K35" s="666"/>
      <c r="L35" s="666"/>
      <c r="M35" s="666"/>
      <c r="N35" s="666"/>
      <c r="O35" s="666"/>
      <c r="P35" s="666"/>
      <c r="Q35" s="667"/>
      <c r="R35" s="668">
        <v>6992000</v>
      </c>
      <c r="S35" s="669"/>
      <c r="T35" s="669"/>
      <c r="U35" s="669"/>
      <c r="V35" s="669"/>
      <c r="W35" s="669"/>
      <c r="X35" s="669"/>
      <c r="Y35" s="670"/>
      <c r="Z35" s="724">
        <v>10.199999999999999</v>
      </c>
      <c r="AA35" s="724"/>
      <c r="AB35" s="724"/>
      <c r="AC35" s="724"/>
      <c r="AD35" s="725" t="s">
        <v>245</v>
      </c>
      <c r="AE35" s="725"/>
      <c r="AF35" s="725"/>
      <c r="AG35" s="725"/>
      <c r="AH35" s="725"/>
      <c r="AI35" s="725"/>
      <c r="AJ35" s="725"/>
      <c r="AK35" s="725"/>
      <c r="AL35" s="671" t="s">
        <v>236</v>
      </c>
      <c r="AM35" s="672"/>
      <c r="AN35" s="672"/>
      <c r="AO35" s="726"/>
      <c r="AP35" s="232"/>
      <c r="AQ35" s="730" t="s">
        <v>330</v>
      </c>
      <c r="AR35" s="731"/>
      <c r="AS35" s="731"/>
      <c r="AT35" s="731"/>
      <c r="AU35" s="731"/>
      <c r="AV35" s="731"/>
      <c r="AW35" s="731"/>
      <c r="AX35" s="731"/>
      <c r="AY35" s="732"/>
      <c r="AZ35" s="727">
        <v>9550565</v>
      </c>
      <c r="BA35" s="728"/>
      <c r="BB35" s="728"/>
      <c r="BC35" s="728"/>
      <c r="BD35" s="728"/>
      <c r="BE35" s="728"/>
      <c r="BF35" s="729"/>
      <c r="BG35" s="733" t="s">
        <v>331</v>
      </c>
      <c r="BH35" s="734"/>
      <c r="BI35" s="734"/>
      <c r="BJ35" s="734"/>
      <c r="BK35" s="734"/>
      <c r="BL35" s="734"/>
      <c r="BM35" s="734"/>
      <c r="BN35" s="734"/>
      <c r="BO35" s="734"/>
      <c r="BP35" s="734"/>
      <c r="BQ35" s="734"/>
      <c r="BR35" s="734"/>
      <c r="BS35" s="734"/>
      <c r="BT35" s="734"/>
      <c r="BU35" s="735"/>
      <c r="BV35" s="727">
        <v>178574</v>
      </c>
      <c r="BW35" s="728"/>
      <c r="BX35" s="728"/>
      <c r="BY35" s="728"/>
      <c r="BZ35" s="728"/>
      <c r="CA35" s="728"/>
      <c r="CB35" s="729"/>
      <c r="CD35" s="706" t="s">
        <v>332</v>
      </c>
      <c r="CE35" s="703"/>
      <c r="CF35" s="703"/>
      <c r="CG35" s="703"/>
      <c r="CH35" s="703"/>
      <c r="CI35" s="703"/>
      <c r="CJ35" s="703"/>
      <c r="CK35" s="703"/>
      <c r="CL35" s="703"/>
      <c r="CM35" s="703"/>
      <c r="CN35" s="703"/>
      <c r="CO35" s="703"/>
      <c r="CP35" s="703"/>
      <c r="CQ35" s="704"/>
      <c r="CR35" s="668">
        <v>753013</v>
      </c>
      <c r="CS35" s="657"/>
      <c r="CT35" s="657"/>
      <c r="CU35" s="657"/>
      <c r="CV35" s="657"/>
      <c r="CW35" s="657"/>
      <c r="CX35" s="657"/>
      <c r="CY35" s="658"/>
      <c r="CZ35" s="671">
        <v>1.1000000000000001</v>
      </c>
      <c r="DA35" s="696"/>
      <c r="DB35" s="696"/>
      <c r="DC35" s="697"/>
      <c r="DD35" s="656">
        <v>693691</v>
      </c>
      <c r="DE35" s="657"/>
      <c r="DF35" s="657"/>
      <c r="DG35" s="657"/>
      <c r="DH35" s="657"/>
      <c r="DI35" s="657"/>
      <c r="DJ35" s="657"/>
      <c r="DK35" s="658"/>
      <c r="DL35" s="656">
        <v>693691</v>
      </c>
      <c r="DM35" s="657"/>
      <c r="DN35" s="657"/>
      <c r="DO35" s="657"/>
      <c r="DP35" s="657"/>
      <c r="DQ35" s="657"/>
      <c r="DR35" s="657"/>
      <c r="DS35" s="657"/>
      <c r="DT35" s="657"/>
      <c r="DU35" s="657"/>
      <c r="DV35" s="658"/>
      <c r="DW35" s="671">
        <v>1.7</v>
      </c>
      <c r="DX35" s="696"/>
      <c r="DY35" s="696"/>
      <c r="DZ35" s="696"/>
      <c r="EA35" s="696"/>
      <c r="EB35" s="696"/>
      <c r="EC35" s="698"/>
    </row>
    <row r="36" spans="2:133" ht="11.25" customHeight="1" x14ac:dyDescent="0.15">
      <c r="B36" s="665" t="s">
        <v>333</v>
      </c>
      <c r="C36" s="666"/>
      <c r="D36" s="666"/>
      <c r="E36" s="666"/>
      <c r="F36" s="666"/>
      <c r="G36" s="666"/>
      <c r="H36" s="666"/>
      <c r="I36" s="666"/>
      <c r="J36" s="666"/>
      <c r="K36" s="666"/>
      <c r="L36" s="666"/>
      <c r="M36" s="666"/>
      <c r="N36" s="666"/>
      <c r="O36" s="666"/>
      <c r="P36" s="666"/>
      <c r="Q36" s="667"/>
      <c r="R36" s="668" t="s">
        <v>245</v>
      </c>
      <c r="S36" s="669"/>
      <c r="T36" s="669"/>
      <c r="U36" s="669"/>
      <c r="V36" s="669"/>
      <c r="W36" s="669"/>
      <c r="X36" s="669"/>
      <c r="Y36" s="670"/>
      <c r="Z36" s="724" t="s">
        <v>236</v>
      </c>
      <c r="AA36" s="724"/>
      <c r="AB36" s="724"/>
      <c r="AC36" s="724"/>
      <c r="AD36" s="725" t="s">
        <v>245</v>
      </c>
      <c r="AE36" s="725"/>
      <c r="AF36" s="725"/>
      <c r="AG36" s="725"/>
      <c r="AH36" s="725"/>
      <c r="AI36" s="725"/>
      <c r="AJ36" s="725"/>
      <c r="AK36" s="725"/>
      <c r="AL36" s="671" t="s">
        <v>236</v>
      </c>
      <c r="AM36" s="672"/>
      <c r="AN36" s="672"/>
      <c r="AO36" s="726"/>
      <c r="AQ36" s="699" t="s">
        <v>334</v>
      </c>
      <c r="AR36" s="700"/>
      <c r="AS36" s="700"/>
      <c r="AT36" s="700"/>
      <c r="AU36" s="700"/>
      <c r="AV36" s="700"/>
      <c r="AW36" s="700"/>
      <c r="AX36" s="700"/>
      <c r="AY36" s="701"/>
      <c r="AZ36" s="668">
        <v>2004590</v>
      </c>
      <c r="BA36" s="669"/>
      <c r="BB36" s="669"/>
      <c r="BC36" s="669"/>
      <c r="BD36" s="657"/>
      <c r="BE36" s="657"/>
      <c r="BF36" s="702"/>
      <c r="BG36" s="706" t="s">
        <v>335</v>
      </c>
      <c r="BH36" s="703"/>
      <c r="BI36" s="703"/>
      <c r="BJ36" s="703"/>
      <c r="BK36" s="703"/>
      <c r="BL36" s="703"/>
      <c r="BM36" s="703"/>
      <c r="BN36" s="703"/>
      <c r="BO36" s="703"/>
      <c r="BP36" s="703"/>
      <c r="BQ36" s="703"/>
      <c r="BR36" s="703"/>
      <c r="BS36" s="703"/>
      <c r="BT36" s="703"/>
      <c r="BU36" s="704"/>
      <c r="BV36" s="668">
        <v>93131</v>
      </c>
      <c r="BW36" s="669"/>
      <c r="BX36" s="669"/>
      <c r="BY36" s="669"/>
      <c r="BZ36" s="669"/>
      <c r="CA36" s="669"/>
      <c r="CB36" s="705"/>
      <c r="CD36" s="706" t="s">
        <v>336</v>
      </c>
      <c r="CE36" s="703"/>
      <c r="CF36" s="703"/>
      <c r="CG36" s="703"/>
      <c r="CH36" s="703"/>
      <c r="CI36" s="703"/>
      <c r="CJ36" s="703"/>
      <c r="CK36" s="703"/>
      <c r="CL36" s="703"/>
      <c r="CM36" s="703"/>
      <c r="CN36" s="703"/>
      <c r="CO36" s="703"/>
      <c r="CP36" s="703"/>
      <c r="CQ36" s="704"/>
      <c r="CR36" s="668">
        <v>6260911</v>
      </c>
      <c r="CS36" s="669"/>
      <c r="CT36" s="669"/>
      <c r="CU36" s="669"/>
      <c r="CV36" s="669"/>
      <c r="CW36" s="669"/>
      <c r="CX36" s="669"/>
      <c r="CY36" s="670"/>
      <c r="CZ36" s="671">
        <v>9.4</v>
      </c>
      <c r="DA36" s="696"/>
      <c r="DB36" s="696"/>
      <c r="DC36" s="697"/>
      <c r="DD36" s="656">
        <v>5496567</v>
      </c>
      <c r="DE36" s="669"/>
      <c r="DF36" s="669"/>
      <c r="DG36" s="669"/>
      <c r="DH36" s="669"/>
      <c r="DI36" s="669"/>
      <c r="DJ36" s="669"/>
      <c r="DK36" s="670"/>
      <c r="DL36" s="656">
        <v>2633745</v>
      </c>
      <c r="DM36" s="669"/>
      <c r="DN36" s="669"/>
      <c r="DO36" s="669"/>
      <c r="DP36" s="669"/>
      <c r="DQ36" s="669"/>
      <c r="DR36" s="669"/>
      <c r="DS36" s="669"/>
      <c r="DT36" s="669"/>
      <c r="DU36" s="669"/>
      <c r="DV36" s="670"/>
      <c r="DW36" s="671">
        <v>6.4</v>
      </c>
      <c r="DX36" s="696"/>
      <c r="DY36" s="696"/>
      <c r="DZ36" s="696"/>
      <c r="EA36" s="696"/>
      <c r="EB36" s="696"/>
      <c r="EC36" s="698"/>
    </row>
    <row r="37" spans="2:133" ht="11.25" customHeight="1" x14ac:dyDescent="0.15">
      <c r="B37" s="665" t="s">
        <v>337</v>
      </c>
      <c r="C37" s="666"/>
      <c r="D37" s="666"/>
      <c r="E37" s="666"/>
      <c r="F37" s="666"/>
      <c r="G37" s="666"/>
      <c r="H37" s="666"/>
      <c r="I37" s="666"/>
      <c r="J37" s="666"/>
      <c r="K37" s="666"/>
      <c r="L37" s="666"/>
      <c r="M37" s="666"/>
      <c r="N37" s="666"/>
      <c r="O37" s="666"/>
      <c r="P37" s="666"/>
      <c r="Q37" s="667"/>
      <c r="R37" s="668">
        <v>2711800</v>
      </c>
      <c r="S37" s="669"/>
      <c r="T37" s="669"/>
      <c r="U37" s="669"/>
      <c r="V37" s="669"/>
      <c r="W37" s="669"/>
      <c r="X37" s="669"/>
      <c r="Y37" s="670"/>
      <c r="Z37" s="724">
        <v>4</v>
      </c>
      <c r="AA37" s="724"/>
      <c r="AB37" s="724"/>
      <c r="AC37" s="724"/>
      <c r="AD37" s="725" t="s">
        <v>245</v>
      </c>
      <c r="AE37" s="725"/>
      <c r="AF37" s="725"/>
      <c r="AG37" s="725"/>
      <c r="AH37" s="725"/>
      <c r="AI37" s="725"/>
      <c r="AJ37" s="725"/>
      <c r="AK37" s="725"/>
      <c r="AL37" s="671" t="s">
        <v>245</v>
      </c>
      <c r="AM37" s="672"/>
      <c r="AN37" s="672"/>
      <c r="AO37" s="726"/>
      <c r="AQ37" s="699" t="s">
        <v>338</v>
      </c>
      <c r="AR37" s="700"/>
      <c r="AS37" s="700"/>
      <c r="AT37" s="700"/>
      <c r="AU37" s="700"/>
      <c r="AV37" s="700"/>
      <c r="AW37" s="700"/>
      <c r="AX37" s="700"/>
      <c r="AY37" s="701"/>
      <c r="AZ37" s="668">
        <v>1128890</v>
      </c>
      <c r="BA37" s="669"/>
      <c r="BB37" s="669"/>
      <c r="BC37" s="669"/>
      <c r="BD37" s="657"/>
      <c r="BE37" s="657"/>
      <c r="BF37" s="702"/>
      <c r="BG37" s="706" t="s">
        <v>339</v>
      </c>
      <c r="BH37" s="703"/>
      <c r="BI37" s="703"/>
      <c r="BJ37" s="703"/>
      <c r="BK37" s="703"/>
      <c r="BL37" s="703"/>
      <c r="BM37" s="703"/>
      <c r="BN37" s="703"/>
      <c r="BO37" s="703"/>
      <c r="BP37" s="703"/>
      <c r="BQ37" s="703"/>
      <c r="BR37" s="703"/>
      <c r="BS37" s="703"/>
      <c r="BT37" s="703"/>
      <c r="BU37" s="704"/>
      <c r="BV37" s="668">
        <v>21328</v>
      </c>
      <c r="BW37" s="669"/>
      <c r="BX37" s="669"/>
      <c r="BY37" s="669"/>
      <c r="BZ37" s="669"/>
      <c r="CA37" s="669"/>
      <c r="CB37" s="705"/>
      <c r="CD37" s="706" t="s">
        <v>340</v>
      </c>
      <c r="CE37" s="703"/>
      <c r="CF37" s="703"/>
      <c r="CG37" s="703"/>
      <c r="CH37" s="703"/>
      <c r="CI37" s="703"/>
      <c r="CJ37" s="703"/>
      <c r="CK37" s="703"/>
      <c r="CL37" s="703"/>
      <c r="CM37" s="703"/>
      <c r="CN37" s="703"/>
      <c r="CO37" s="703"/>
      <c r="CP37" s="703"/>
      <c r="CQ37" s="704"/>
      <c r="CR37" s="668">
        <v>599140</v>
      </c>
      <c r="CS37" s="657"/>
      <c r="CT37" s="657"/>
      <c r="CU37" s="657"/>
      <c r="CV37" s="657"/>
      <c r="CW37" s="657"/>
      <c r="CX37" s="657"/>
      <c r="CY37" s="658"/>
      <c r="CZ37" s="671">
        <v>0.9</v>
      </c>
      <c r="DA37" s="696"/>
      <c r="DB37" s="696"/>
      <c r="DC37" s="697"/>
      <c r="DD37" s="656">
        <v>579638</v>
      </c>
      <c r="DE37" s="657"/>
      <c r="DF37" s="657"/>
      <c r="DG37" s="657"/>
      <c r="DH37" s="657"/>
      <c r="DI37" s="657"/>
      <c r="DJ37" s="657"/>
      <c r="DK37" s="658"/>
      <c r="DL37" s="656">
        <v>579638</v>
      </c>
      <c r="DM37" s="657"/>
      <c r="DN37" s="657"/>
      <c r="DO37" s="657"/>
      <c r="DP37" s="657"/>
      <c r="DQ37" s="657"/>
      <c r="DR37" s="657"/>
      <c r="DS37" s="657"/>
      <c r="DT37" s="657"/>
      <c r="DU37" s="657"/>
      <c r="DV37" s="658"/>
      <c r="DW37" s="671">
        <v>1.4</v>
      </c>
      <c r="DX37" s="696"/>
      <c r="DY37" s="696"/>
      <c r="DZ37" s="696"/>
      <c r="EA37" s="696"/>
      <c r="EB37" s="696"/>
      <c r="EC37" s="698"/>
    </row>
    <row r="38" spans="2:133" ht="11.25" customHeight="1" x14ac:dyDescent="0.15">
      <c r="B38" s="674" t="s">
        <v>341</v>
      </c>
      <c r="C38" s="675"/>
      <c r="D38" s="675"/>
      <c r="E38" s="675"/>
      <c r="F38" s="675"/>
      <c r="G38" s="675"/>
      <c r="H38" s="675"/>
      <c r="I38" s="675"/>
      <c r="J38" s="675"/>
      <c r="K38" s="675"/>
      <c r="L38" s="675"/>
      <c r="M38" s="675"/>
      <c r="N38" s="675"/>
      <c r="O38" s="675"/>
      <c r="P38" s="675"/>
      <c r="Q38" s="676"/>
      <c r="R38" s="677">
        <v>68634419</v>
      </c>
      <c r="S38" s="714"/>
      <c r="T38" s="714"/>
      <c r="U38" s="714"/>
      <c r="V38" s="714"/>
      <c r="W38" s="714"/>
      <c r="X38" s="714"/>
      <c r="Y38" s="719"/>
      <c r="Z38" s="720">
        <v>100</v>
      </c>
      <c r="AA38" s="720"/>
      <c r="AB38" s="720"/>
      <c r="AC38" s="720"/>
      <c r="AD38" s="721">
        <v>38238119</v>
      </c>
      <c r="AE38" s="721"/>
      <c r="AF38" s="721"/>
      <c r="AG38" s="721"/>
      <c r="AH38" s="721"/>
      <c r="AI38" s="721"/>
      <c r="AJ38" s="721"/>
      <c r="AK38" s="721"/>
      <c r="AL38" s="680">
        <v>100</v>
      </c>
      <c r="AM38" s="722"/>
      <c r="AN38" s="722"/>
      <c r="AO38" s="723"/>
      <c r="AQ38" s="699" t="s">
        <v>342</v>
      </c>
      <c r="AR38" s="700"/>
      <c r="AS38" s="700"/>
      <c r="AT38" s="700"/>
      <c r="AU38" s="700"/>
      <c r="AV38" s="700"/>
      <c r="AW38" s="700"/>
      <c r="AX38" s="700"/>
      <c r="AY38" s="701"/>
      <c r="AZ38" s="668">
        <v>121752</v>
      </c>
      <c r="BA38" s="669"/>
      <c r="BB38" s="669"/>
      <c r="BC38" s="669"/>
      <c r="BD38" s="657"/>
      <c r="BE38" s="657"/>
      <c r="BF38" s="702"/>
      <c r="BG38" s="706" t="s">
        <v>343</v>
      </c>
      <c r="BH38" s="703"/>
      <c r="BI38" s="703"/>
      <c r="BJ38" s="703"/>
      <c r="BK38" s="703"/>
      <c r="BL38" s="703"/>
      <c r="BM38" s="703"/>
      <c r="BN38" s="703"/>
      <c r="BO38" s="703"/>
      <c r="BP38" s="703"/>
      <c r="BQ38" s="703"/>
      <c r="BR38" s="703"/>
      <c r="BS38" s="703"/>
      <c r="BT38" s="703"/>
      <c r="BU38" s="704"/>
      <c r="BV38" s="668">
        <v>32889</v>
      </c>
      <c r="BW38" s="669"/>
      <c r="BX38" s="669"/>
      <c r="BY38" s="669"/>
      <c r="BZ38" s="669"/>
      <c r="CA38" s="669"/>
      <c r="CB38" s="705"/>
      <c r="CD38" s="706" t="s">
        <v>344</v>
      </c>
      <c r="CE38" s="703"/>
      <c r="CF38" s="703"/>
      <c r="CG38" s="703"/>
      <c r="CH38" s="703"/>
      <c r="CI38" s="703"/>
      <c r="CJ38" s="703"/>
      <c r="CK38" s="703"/>
      <c r="CL38" s="703"/>
      <c r="CM38" s="703"/>
      <c r="CN38" s="703"/>
      <c r="CO38" s="703"/>
      <c r="CP38" s="703"/>
      <c r="CQ38" s="704"/>
      <c r="CR38" s="668">
        <v>6342173</v>
      </c>
      <c r="CS38" s="669"/>
      <c r="CT38" s="669"/>
      <c r="CU38" s="669"/>
      <c r="CV38" s="669"/>
      <c r="CW38" s="669"/>
      <c r="CX38" s="669"/>
      <c r="CY38" s="670"/>
      <c r="CZ38" s="671">
        <v>9.5</v>
      </c>
      <c r="DA38" s="696"/>
      <c r="DB38" s="696"/>
      <c r="DC38" s="697"/>
      <c r="DD38" s="656">
        <v>5374923</v>
      </c>
      <c r="DE38" s="669"/>
      <c r="DF38" s="669"/>
      <c r="DG38" s="669"/>
      <c r="DH38" s="669"/>
      <c r="DI38" s="669"/>
      <c r="DJ38" s="669"/>
      <c r="DK38" s="670"/>
      <c r="DL38" s="656">
        <v>5244057</v>
      </c>
      <c r="DM38" s="669"/>
      <c r="DN38" s="669"/>
      <c r="DO38" s="669"/>
      <c r="DP38" s="669"/>
      <c r="DQ38" s="669"/>
      <c r="DR38" s="669"/>
      <c r="DS38" s="669"/>
      <c r="DT38" s="669"/>
      <c r="DU38" s="669"/>
      <c r="DV38" s="670"/>
      <c r="DW38" s="671">
        <v>12.8</v>
      </c>
      <c r="DX38" s="696"/>
      <c r="DY38" s="696"/>
      <c r="DZ38" s="696"/>
      <c r="EA38" s="696"/>
      <c r="EB38" s="696"/>
      <c r="EC38" s="698"/>
    </row>
    <row r="39" spans="2:133" ht="11.25" customHeight="1" x14ac:dyDescent="0.15">
      <c r="AQ39" s="699" t="s">
        <v>345</v>
      </c>
      <c r="AR39" s="700"/>
      <c r="AS39" s="700"/>
      <c r="AT39" s="700"/>
      <c r="AU39" s="700"/>
      <c r="AV39" s="700"/>
      <c r="AW39" s="700"/>
      <c r="AX39" s="700"/>
      <c r="AY39" s="701"/>
      <c r="AZ39" s="668">
        <v>74912</v>
      </c>
      <c r="BA39" s="669"/>
      <c r="BB39" s="669"/>
      <c r="BC39" s="669"/>
      <c r="BD39" s="657"/>
      <c r="BE39" s="657"/>
      <c r="BF39" s="702"/>
      <c r="BG39" s="707" t="s">
        <v>346</v>
      </c>
      <c r="BH39" s="708"/>
      <c r="BI39" s="708"/>
      <c r="BJ39" s="708"/>
      <c r="BK39" s="708"/>
      <c r="BL39" s="233"/>
      <c r="BM39" s="703" t="s">
        <v>347</v>
      </c>
      <c r="BN39" s="703"/>
      <c r="BO39" s="703"/>
      <c r="BP39" s="703"/>
      <c r="BQ39" s="703"/>
      <c r="BR39" s="703"/>
      <c r="BS39" s="703"/>
      <c r="BT39" s="703"/>
      <c r="BU39" s="704"/>
      <c r="BV39" s="668">
        <v>96</v>
      </c>
      <c r="BW39" s="669"/>
      <c r="BX39" s="669"/>
      <c r="BY39" s="669"/>
      <c r="BZ39" s="669"/>
      <c r="CA39" s="669"/>
      <c r="CB39" s="705"/>
      <c r="CD39" s="706" t="s">
        <v>348</v>
      </c>
      <c r="CE39" s="703"/>
      <c r="CF39" s="703"/>
      <c r="CG39" s="703"/>
      <c r="CH39" s="703"/>
      <c r="CI39" s="703"/>
      <c r="CJ39" s="703"/>
      <c r="CK39" s="703"/>
      <c r="CL39" s="703"/>
      <c r="CM39" s="703"/>
      <c r="CN39" s="703"/>
      <c r="CO39" s="703"/>
      <c r="CP39" s="703"/>
      <c r="CQ39" s="704"/>
      <c r="CR39" s="668">
        <v>59112</v>
      </c>
      <c r="CS39" s="657"/>
      <c r="CT39" s="657"/>
      <c r="CU39" s="657"/>
      <c r="CV39" s="657"/>
      <c r="CW39" s="657"/>
      <c r="CX39" s="657"/>
      <c r="CY39" s="658"/>
      <c r="CZ39" s="671">
        <v>0.1</v>
      </c>
      <c r="DA39" s="696"/>
      <c r="DB39" s="696"/>
      <c r="DC39" s="697"/>
      <c r="DD39" s="656">
        <v>668</v>
      </c>
      <c r="DE39" s="657"/>
      <c r="DF39" s="657"/>
      <c r="DG39" s="657"/>
      <c r="DH39" s="657"/>
      <c r="DI39" s="657"/>
      <c r="DJ39" s="657"/>
      <c r="DK39" s="658"/>
      <c r="DL39" s="656" t="s">
        <v>236</v>
      </c>
      <c r="DM39" s="657"/>
      <c r="DN39" s="657"/>
      <c r="DO39" s="657"/>
      <c r="DP39" s="657"/>
      <c r="DQ39" s="657"/>
      <c r="DR39" s="657"/>
      <c r="DS39" s="657"/>
      <c r="DT39" s="657"/>
      <c r="DU39" s="657"/>
      <c r="DV39" s="658"/>
      <c r="DW39" s="671" t="s">
        <v>236</v>
      </c>
      <c r="DX39" s="696"/>
      <c r="DY39" s="696"/>
      <c r="DZ39" s="696"/>
      <c r="EA39" s="696"/>
      <c r="EB39" s="696"/>
      <c r="EC39" s="698"/>
    </row>
    <row r="40" spans="2:133" ht="11.25" customHeight="1" x14ac:dyDescent="0.15">
      <c r="AQ40" s="699" t="s">
        <v>349</v>
      </c>
      <c r="AR40" s="700"/>
      <c r="AS40" s="700"/>
      <c r="AT40" s="700"/>
      <c r="AU40" s="700"/>
      <c r="AV40" s="700"/>
      <c r="AW40" s="700"/>
      <c r="AX40" s="700"/>
      <c r="AY40" s="701"/>
      <c r="AZ40" s="668">
        <v>1148974</v>
      </c>
      <c r="BA40" s="669"/>
      <c r="BB40" s="669"/>
      <c r="BC40" s="669"/>
      <c r="BD40" s="657"/>
      <c r="BE40" s="657"/>
      <c r="BF40" s="702"/>
      <c r="BG40" s="707"/>
      <c r="BH40" s="708"/>
      <c r="BI40" s="708"/>
      <c r="BJ40" s="708"/>
      <c r="BK40" s="708"/>
      <c r="BL40" s="233"/>
      <c r="BM40" s="703" t="s">
        <v>350</v>
      </c>
      <c r="BN40" s="703"/>
      <c r="BO40" s="703"/>
      <c r="BP40" s="703"/>
      <c r="BQ40" s="703"/>
      <c r="BR40" s="703"/>
      <c r="BS40" s="703"/>
      <c r="BT40" s="703"/>
      <c r="BU40" s="704"/>
      <c r="BV40" s="668" t="s">
        <v>236</v>
      </c>
      <c r="BW40" s="669"/>
      <c r="BX40" s="669"/>
      <c r="BY40" s="669"/>
      <c r="BZ40" s="669"/>
      <c r="CA40" s="669"/>
      <c r="CB40" s="705"/>
      <c r="CD40" s="706" t="s">
        <v>351</v>
      </c>
      <c r="CE40" s="703"/>
      <c r="CF40" s="703"/>
      <c r="CG40" s="703"/>
      <c r="CH40" s="703"/>
      <c r="CI40" s="703"/>
      <c r="CJ40" s="703"/>
      <c r="CK40" s="703"/>
      <c r="CL40" s="703"/>
      <c r="CM40" s="703"/>
      <c r="CN40" s="703"/>
      <c r="CO40" s="703"/>
      <c r="CP40" s="703"/>
      <c r="CQ40" s="704"/>
      <c r="CR40" s="668">
        <v>4410393</v>
      </c>
      <c r="CS40" s="669"/>
      <c r="CT40" s="669"/>
      <c r="CU40" s="669"/>
      <c r="CV40" s="669"/>
      <c r="CW40" s="669"/>
      <c r="CX40" s="669"/>
      <c r="CY40" s="670"/>
      <c r="CZ40" s="671">
        <v>6.6</v>
      </c>
      <c r="DA40" s="696"/>
      <c r="DB40" s="696"/>
      <c r="DC40" s="697"/>
      <c r="DD40" s="656">
        <v>754071</v>
      </c>
      <c r="DE40" s="669"/>
      <c r="DF40" s="669"/>
      <c r="DG40" s="669"/>
      <c r="DH40" s="669"/>
      <c r="DI40" s="669"/>
      <c r="DJ40" s="669"/>
      <c r="DK40" s="670"/>
      <c r="DL40" s="656">
        <v>16520</v>
      </c>
      <c r="DM40" s="669"/>
      <c r="DN40" s="669"/>
      <c r="DO40" s="669"/>
      <c r="DP40" s="669"/>
      <c r="DQ40" s="669"/>
      <c r="DR40" s="669"/>
      <c r="DS40" s="669"/>
      <c r="DT40" s="669"/>
      <c r="DU40" s="669"/>
      <c r="DV40" s="670"/>
      <c r="DW40" s="671">
        <v>0</v>
      </c>
      <c r="DX40" s="696"/>
      <c r="DY40" s="696"/>
      <c r="DZ40" s="696"/>
      <c r="EA40" s="696"/>
      <c r="EB40" s="696"/>
      <c r="EC40" s="698"/>
    </row>
    <row r="41" spans="2:133" ht="11.25" customHeight="1" x14ac:dyDescent="0.15">
      <c r="AQ41" s="711" t="s">
        <v>352</v>
      </c>
      <c r="AR41" s="712"/>
      <c r="AS41" s="712"/>
      <c r="AT41" s="712"/>
      <c r="AU41" s="712"/>
      <c r="AV41" s="712"/>
      <c r="AW41" s="712"/>
      <c r="AX41" s="712"/>
      <c r="AY41" s="713"/>
      <c r="AZ41" s="677">
        <v>5071447</v>
      </c>
      <c r="BA41" s="714"/>
      <c r="BB41" s="714"/>
      <c r="BC41" s="714"/>
      <c r="BD41" s="678"/>
      <c r="BE41" s="678"/>
      <c r="BF41" s="715"/>
      <c r="BG41" s="709"/>
      <c r="BH41" s="710"/>
      <c r="BI41" s="710"/>
      <c r="BJ41" s="710"/>
      <c r="BK41" s="710"/>
      <c r="BL41" s="234"/>
      <c r="BM41" s="716" t="s">
        <v>353</v>
      </c>
      <c r="BN41" s="716"/>
      <c r="BO41" s="716"/>
      <c r="BP41" s="716"/>
      <c r="BQ41" s="716"/>
      <c r="BR41" s="716"/>
      <c r="BS41" s="716"/>
      <c r="BT41" s="716"/>
      <c r="BU41" s="717"/>
      <c r="BV41" s="677">
        <v>330</v>
      </c>
      <c r="BW41" s="714"/>
      <c r="BX41" s="714"/>
      <c r="BY41" s="714"/>
      <c r="BZ41" s="714"/>
      <c r="CA41" s="714"/>
      <c r="CB41" s="718"/>
      <c r="CD41" s="706" t="s">
        <v>354</v>
      </c>
      <c r="CE41" s="703"/>
      <c r="CF41" s="703"/>
      <c r="CG41" s="703"/>
      <c r="CH41" s="703"/>
      <c r="CI41" s="703"/>
      <c r="CJ41" s="703"/>
      <c r="CK41" s="703"/>
      <c r="CL41" s="703"/>
      <c r="CM41" s="703"/>
      <c r="CN41" s="703"/>
      <c r="CO41" s="703"/>
      <c r="CP41" s="703"/>
      <c r="CQ41" s="704"/>
      <c r="CR41" s="668" t="s">
        <v>236</v>
      </c>
      <c r="CS41" s="657"/>
      <c r="CT41" s="657"/>
      <c r="CU41" s="657"/>
      <c r="CV41" s="657"/>
      <c r="CW41" s="657"/>
      <c r="CX41" s="657"/>
      <c r="CY41" s="658"/>
      <c r="CZ41" s="671" t="s">
        <v>245</v>
      </c>
      <c r="DA41" s="696"/>
      <c r="DB41" s="696"/>
      <c r="DC41" s="697"/>
      <c r="DD41" s="656" t="s">
        <v>140</v>
      </c>
      <c r="DE41" s="657"/>
      <c r="DF41" s="657"/>
      <c r="DG41" s="657"/>
      <c r="DH41" s="657"/>
      <c r="DI41" s="657"/>
      <c r="DJ41" s="657"/>
      <c r="DK41" s="658"/>
      <c r="DL41" s="659"/>
      <c r="DM41" s="660"/>
      <c r="DN41" s="660"/>
      <c r="DO41" s="660"/>
      <c r="DP41" s="660"/>
      <c r="DQ41" s="660"/>
      <c r="DR41" s="660"/>
      <c r="DS41" s="660"/>
      <c r="DT41" s="660"/>
      <c r="DU41" s="660"/>
      <c r="DV41" s="661"/>
      <c r="DW41" s="662"/>
      <c r="DX41" s="663"/>
      <c r="DY41" s="663"/>
      <c r="DZ41" s="663"/>
      <c r="EA41" s="663"/>
      <c r="EB41" s="663"/>
      <c r="EC41" s="664"/>
    </row>
    <row r="42" spans="2:133" ht="11.25" customHeight="1" x14ac:dyDescent="0.15">
      <c r="B42" s="227" t="s">
        <v>355</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65" t="s">
        <v>356</v>
      </c>
      <c r="CE42" s="666"/>
      <c r="CF42" s="666"/>
      <c r="CG42" s="666"/>
      <c r="CH42" s="666"/>
      <c r="CI42" s="666"/>
      <c r="CJ42" s="666"/>
      <c r="CK42" s="666"/>
      <c r="CL42" s="666"/>
      <c r="CM42" s="666"/>
      <c r="CN42" s="666"/>
      <c r="CO42" s="666"/>
      <c r="CP42" s="666"/>
      <c r="CQ42" s="667"/>
      <c r="CR42" s="668">
        <v>8652270</v>
      </c>
      <c r="CS42" s="669"/>
      <c r="CT42" s="669"/>
      <c r="CU42" s="669"/>
      <c r="CV42" s="669"/>
      <c r="CW42" s="669"/>
      <c r="CX42" s="669"/>
      <c r="CY42" s="670"/>
      <c r="CZ42" s="671">
        <v>13</v>
      </c>
      <c r="DA42" s="672"/>
      <c r="DB42" s="672"/>
      <c r="DC42" s="673"/>
      <c r="DD42" s="656">
        <v>1413981</v>
      </c>
      <c r="DE42" s="669"/>
      <c r="DF42" s="669"/>
      <c r="DG42" s="669"/>
      <c r="DH42" s="669"/>
      <c r="DI42" s="669"/>
      <c r="DJ42" s="669"/>
      <c r="DK42" s="670"/>
      <c r="DL42" s="659"/>
      <c r="DM42" s="660"/>
      <c r="DN42" s="660"/>
      <c r="DO42" s="660"/>
      <c r="DP42" s="660"/>
      <c r="DQ42" s="660"/>
      <c r="DR42" s="660"/>
      <c r="DS42" s="660"/>
      <c r="DT42" s="660"/>
      <c r="DU42" s="660"/>
      <c r="DV42" s="661"/>
      <c r="DW42" s="662"/>
      <c r="DX42" s="663"/>
      <c r="DY42" s="663"/>
      <c r="DZ42" s="663"/>
      <c r="EA42" s="663"/>
      <c r="EB42" s="663"/>
      <c r="EC42" s="664"/>
    </row>
    <row r="43" spans="2:133" ht="11.25" customHeight="1" x14ac:dyDescent="0.15">
      <c r="B43" s="237" t="s">
        <v>357</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65" t="s">
        <v>358</v>
      </c>
      <c r="CE43" s="666"/>
      <c r="CF43" s="666"/>
      <c r="CG43" s="666"/>
      <c r="CH43" s="666"/>
      <c r="CI43" s="666"/>
      <c r="CJ43" s="666"/>
      <c r="CK43" s="666"/>
      <c r="CL43" s="666"/>
      <c r="CM43" s="666"/>
      <c r="CN43" s="666"/>
      <c r="CO43" s="666"/>
      <c r="CP43" s="666"/>
      <c r="CQ43" s="667"/>
      <c r="CR43" s="668">
        <v>142480</v>
      </c>
      <c r="CS43" s="657"/>
      <c r="CT43" s="657"/>
      <c r="CU43" s="657"/>
      <c r="CV43" s="657"/>
      <c r="CW43" s="657"/>
      <c r="CX43" s="657"/>
      <c r="CY43" s="658"/>
      <c r="CZ43" s="671">
        <v>0.2</v>
      </c>
      <c r="DA43" s="696"/>
      <c r="DB43" s="696"/>
      <c r="DC43" s="697"/>
      <c r="DD43" s="656">
        <v>142480</v>
      </c>
      <c r="DE43" s="657"/>
      <c r="DF43" s="657"/>
      <c r="DG43" s="657"/>
      <c r="DH43" s="657"/>
      <c r="DI43" s="657"/>
      <c r="DJ43" s="657"/>
      <c r="DK43" s="658"/>
      <c r="DL43" s="659"/>
      <c r="DM43" s="660"/>
      <c r="DN43" s="660"/>
      <c r="DO43" s="660"/>
      <c r="DP43" s="660"/>
      <c r="DQ43" s="660"/>
      <c r="DR43" s="660"/>
      <c r="DS43" s="660"/>
      <c r="DT43" s="660"/>
      <c r="DU43" s="660"/>
      <c r="DV43" s="661"/>
      <c r="DW43" s="662"/>
      <c r="DX43" s="663"/>
      <c r="DY43" s="663"/>
      <c r="DZ43" s="663"/>
      <c r="EA43" s="663"/>
      <c r="EB43" s="663"/>
      <c r="EC43" s="664"/>
    </row>
    <row r="44" spans="2:133" ht="11.25" customHeight="1" x14ac:dyDescent="0.15">
      <c r="B44" s="238" t="s">
        <v>359</v>
      </c>
      <c r="CD44" s="690" t="s">
        <v>310</v>
      </c>
      <c r="CE44" s="691"/>
      <c r="CF44" s="665" t="s">
        <v>360</v>
      </c>
      <c r="CG44" s="666"/>
      <c r="CH44" s="666"/>
      <c r="CI44" s="666"/>
      <c r="CJ44" s="666"/>
      <c r="CK44" s="666"/>
      <c r="CL44" s="666"/>
      <c r="CM44" s="666"/>
      <c r="CN44" s="666"/>
      <c r="CO44" s="666"/>
      <c r="CP44" s="666"/>
      <c r="CQ44" s="667"/>
      <c r="CR44" s="668">
        <v>8633509</v>
      </c>
      <c r="CS44" s="669"/>
      <c r="CT44" s="669"/>
      <c r="CU44" s="669"/>
      <c r="CV44" s="669"/>
      <c r="CW44" s="669"/>
      <c r="CX44" s="669"/>
      <c r="CY44" s="670"/>
      <c r="CZ44" s="671">
        <v>12.9</v>
      </c>
      <c r="DA44" s="672"/>
      <c r="DB44" s="672"/>
      <c r="DC44" s="673"/>
      <c r="DD44" s="656">
        <v>1410869</v>
      </c>
      <c r="DE44" s="669"/>
      <c r="DF44" s="669"/>
      <c r="DG44" s="669"/>
      <c r="DH44" s="669"/>
      <c r="DI44" s="669"/>
      <c r="DJ44" s="669"/>
      <c r="DK44" s="670"/>
      <c r="DL44" s="659"/>
      <c r="DM44" s="660"/>
      <c r="DN44" s="660"/>
      <c r="DO44" s="660"/>
      <c r="DP44" s="660"/>
      <c r="DQ44" s="660"/>
      <c r="DR44" s="660"/>
      <c r="DS44" s="660"/>
      <c r="DT44" s="660"/>
      <c r="DU44" s="660"/>
      <c r="DV44" s="661"/>
      <c r="DW44" s="662"/>
      <c r="DX44" s="663"/>
      <c r="DY44" s="663"/>
      <c r="DZ44" s="663"/>
      <c r="EA44" s="663"/>
      <c r="EB44" s="663"/>
      <c r="EC44" s="664"/>
    </row>
    <row r="45" spans="2:133" ht="11.25" customHeight="1" x14ac:dyDescent="0.15">
      <c r="CD45" s="692"/>
      <c r="CE45" s="693"/>
      <c r="CF45" s="665" t="s">
        <v>361</v>
      </c>
      <c r="CG45" s="666"/>
      <c r="CH45" s="666"/>
      <c r="CI45" s="666"/>
      <c r="CJ45" s="666"/>
      <c r="CK45" s="666"/>
      <c r="CL45" s="666"/>
      <c r="CM45" s="666"/>
      <c r="CN45" s="666"/>
      <c r="CO45" s="666"/>
      <c r="CP45" s="666"/>
      <c r="CQ45" s="667"/>
      <c r="CR45" s="668">
        <v>4878360</v>
      </c>
      <c r="CS45" s="657"/>
      <c r="CT45" s="657"/>
      <c r="CU45" s="657"/>
      <c r="CV45" s="657"/>
      <c r="CW45" s="657"/>
      <c r="CX45" s="657"/>
      <c r="CY45" s="658"/>
      <c r="CZ45" s="671">
        <v>7.3</v>
      </c>
      <c r="DA45" s="696"/>
      <c r="DB45" s="696"/>
      <c r="DC45" s="697"/>
      <c r="DD45" s="656">
        <v>385629</v>
      </c>
      <c r="DE45" s="657"/>
      <c r="DF45" s="657"/>
      <c r="DG45" s="657"/>
      <c r="DH45" s="657"/>
      <c r="DI45" s="657"/>
      <c r="DJ45" s="657"/>
      <c r="DK45" s="658"/>
      <c r="DL45" s="659"/>
      <c r="DM45" s="660"/>
      <c r="DN45" s="660"/>
      <c r="DO45" s="660"/>
      <c r="DP45" s="660"/>
      <c r="DQ45" s="660"/>
      <c r="DR45" s="660"/>
      <c r="DS45" s="660"/>
      <c r="DT45" s="660"/>
      <c r="DU45" s="660"/>
      <c r="DV45" s="661"/>
      <c r="DW45" s="662"/>
      <c r="DX45" s="663"/>
      <c r="DY45" s="663"/>
      <c r="DZ45" s="663"/>
      <c r="EA45" s="663"/>
      <c r="EB45" s="663"/>
      <c r="EC45" s="664"/>
    </row>
    <row r="46" spans="2:133" ht="11.25" customHeight="1" x14ac:dyDescent="0.15">
      <c r="CD46" s="692"/>
      <c r="CE46" s="693"/>
      <c r="CF46" s="665" t="s">
        <v>362</v>
      </c>
      <c r="CG46" s="666"/>
      <c r="CH46" s="666"/>
      <c r="CI46" s="666"/>
      <c r="CJ46" s="666"/>
      <c r="CK46" s="666"/>
      <c r="CL46" s="666"/>
      <c r="CM46" s="666"/>
      <c r="CN46" s="666"/>
      <c r="CO46" s="666"/>
      <c r="CP46" s="666"/>
      <c r="CQ46" s="667"/>
      <c r="CR46" s="668">
        <v>3375455</v>
      </c>
      <c r="CS46" s="669"/>
      <c r="CT46" s="669"/>
      <c r="CU46" s="669"/>
      <c r="CV46" s="669"/>
      <c r="CW46" s="669"/>
      <c r="CX46" s="669"/>
      <c r="CY46" s="670"/>
      <c r="CZ46" s="671">
        <v>5.0999999999999996</v>
      </c>
      <c r="DA46" s="672"/>
      <c r="DB46" s="672"/>
      <c r="DC46" s="673"/>
      <c r="DD46" s="656">
        <v>967746</v>
      </c>
      <c r="DE46" s="669"/>
      <c r="DF46" s="669"/>
      <c r="DG46" s="669"/>
      <c r="DH46" s="669"/>
      <c r="DI46" s="669"/>
      <c r="DJ46" s="669"/>
      <c r="DK46" s="670"/>
      <c r="DL46" s="659"/>
      <c r="DM46" s="660"/>
      <c r="DN46" s="660"/>
      <c r="DO46" s="660"/>
      <c r="DP46" s="660"/>
      <c r="DQ46" s="660"/>
      <c r="DR46" s="660"/>
      <c r="DS46" s="660"/>
      <c r="DT46" s="660"/>
      <c r="DU46" s="660"/>
      <c r="DV46" s="661"/>
      <c r="DW46" s="662"/>
      <c r="DX46" s="663"/>
      <c r="DY46" s="663"/>
      <c r="DZ46" s="663"/>
      <c r="EA46" s="663"/>
      <c r="EB46" s="663"/>
      <c r="EC46" s="664"/>
    </row>
    <row r="47" spans="2:133" ht="11.25" customHeight="1" x14ac:dyDescent="0.15">
      <c r="CD47" s="692"/>
      <c r="CE47" s="693"/>
      <c r="CF47" s="665" t="s">
        <v>363</v>
      </c>
      <c r="CG47" s="666"/>
      <c r="CH47" s="666"/>
      <c r="CI47" s="666"/>
      <c r="CJ47" s="666"/>
      <c r="CK47" s="666"/>
      <c r="CL47" s="666"/>
      <c r="CM47" s="666"/>
      <c r="CN47" s="666"/>
      <c r="CO47" s="666"/>
      <c r="CP47" s="666"/>
      <c r="CQ47" s="667"/>
      <c r="CR47" s="668">
        <v>18761</v>
      </c>
      <c r="CS47" s="657"/>
      <c r="CT47" s="657"/>
      <c r="CU47" s="657"/>
      <c r="CV47" s="657"/>
      <c r="CW47" s="657"/>
      <c r="CX47" s="657"/>
      <c r="CY47" s="658"/>
      <c r="CZ47" s="671">
        <v>0</v>
      </c>
      <c r="DA47" s="696"/>
      <c r="DB47" s="696"/>
      <c r="DC47" s="697"/>
      <c r="DD47" s="656">
        <v>3112</v>
      </c>
      <c r="DE47" s="657"/>
      <c r="DF47" s="657"/>
      <c r="DG47" s="657"/>
      <c r="DH47" s="657"/>
      <c r="DI47" s="657"/>
      <c r="DJ47" s="657"/>
      <c r="DK47" s="658"/>
      <c r="DL47" s="659"/>
      <c r="DM47" s="660"/>
      <c r="DN47" s="660"/>
      <c r="DO47" s="660"/>
      <c r="DP47" s="660"/>
      <c r="DQ47" s="660"/>
      <c r="DR47" s="660"/>
      <c r="DS47" s="660"/>
      <c r="DT47" s="660"/>
      <c r="DU47" s="660"/>
      <c r="DV47" s="661"/>
      <c r="DW47" s="662"/>
      <c r="DX47" s="663"/>
      <c r="DY47" s="663"/>
      <c r="DZ47" s="663"/>
      <c r="EA47" s="663"/>
      <c r="EB47" s="663"/>
      <c r="EC47" s="664"/>
    </row>
    <row r="48" spans="2:133" x14ac:dyDescent="0.15">
      <c r="CD48" s="694"/>
      <c r="CE48" s="695"/>
      <c r="CF48" s="665" t="s">
        <v>364</v>
      </c>
      <c r="CG48" s="666"/>
      <c r="CH48" s="666"/>
      <c r="CI48" s="666"/>
      <c r="CJ48" s="666"/>
      <c r="CK48" s="666"/>
      <c r="CL48" s="666"/>
      <c r="CM48" s="666"/>
      <c r="CN48" s="666"/>
      <c r="CO48" s="666"/>
      <c r="CP48" s="666"/>
      <c r="CQ48" s="667"/>
      <c r="CR48" s="668" t="s">
        <v>236</v>
      </c>
      <c r="CS48" s="669"/>
      <c r="CT48" s="669"/>
      <c r="CU48" s="669"/>
      <c r="CV48" s="669"/>
      <c r="CW48" s="669"/>
      <c r="CX48" s="669"/>
      <c r="CY48" s="670"/>
      <c r="CZ48" s="671" t="s">
        <v>245</v>
      </c>
      <c r="DA48" s="672"/>
      <c r="DB48" s="672"/>
      <c r="DC48" s="673"/>
      <c r="DD48" s="656" t="s">
        <v>236</v>
      </c>
      <c r="DE48" s="669"/>
      <c r="DF48" s="669"/>
      <c r="DG48" s="669"/>
      <c r="DH48" s="669"/>
      <c r="DI48" s="669"/>
      <c r="DJ48" s="669"/>
      <c r="DK48" s="670"/>
      <c r="DL48" s="659"/>
      <c r="DM48" s="660"/>
      <c r="DN48" s="660"/>
      <c r="DO48" s="660"/>
      <c r="DP48" s="660"/>
      <c r="DQ48" s="660"/>
      <c r="DR48" s="660"/>
      <c r="DS48" s="660"/>
      <c r="DT48" s="660"/>
      <c r="DU48" s="660"/>
      <c r="DV48" s="661"/>
      <c r="DW48" s="662"/>
      <c r="DX48" s="663"/>
      <c r="DY48" s="663"/>
      <c r="DZ48" s="663"/>
      <c r="EA48" s="663"/>
      <c r="EB48" s="663"/>
      <c r="EC48" s="664"/>
    </row>
    <row r="49" spans="82:133" ht="11.25" customHeight="1" x14ac:dyDescent="0.15">
      <c r="CD49" s="674" t="s">
        <v>365</v>
      </c>
      <c r="CE49" s="675"/>
      <c r="CF49" s="675"/>
      <c r="CG49" s="675"/>
      <c r="CH49" s="675"/>
      <c r="CI49" s="675"/>
      <c r="CJ49" s="675"/>
      <c r="CK49" s="675"/>
      <c r="CL49" s="675"/>
      <c r="CM49" s="675"/>
      <c r="CN49" s="675"/>
      <c r="CO49" s="675"/>
      <c r="CP49" s="675"/>
      <c r="CQ49" s="676"/>
      <c r="CR49" s="677">
        <v>66671485</v>
      </c>
      <c r="CS49" s="678"/>
      <c r="CT49" s="678"/>
      <c r="CU49" s="678"/>
      <c r="CV49" s="678"/>
      <c r="CW49" s="678"/>
      <c r="CX49" s="678"/>
      <c r="CY49" s="679"/>
      <c r="CZ49" s="680">
        <v>100</v>
      </c>
      <c r="DA49" s="681"/>
      <c r="DB49" s="681"/>
      <c r="DC49" s="682"/>
      <c r="DD49" s="683">
        <v>42107848</v>
      </c>
      <c r="DE49" s="678"/>
      <c r="DF49" s="678"/>
      <c r="DG49" s="678"/>
      <c r="DH49" s="678"/>
      <c r="DI49" s="678"/>
      <c r="DJ49" s="678"/>
      <c r="DK49" s="679"/>
      <c r="DL49" s="684"/>
      <c r="DM49" s="685"/>
      <c r="DN49" s="685"/>
      <c r="DO49" s="685"/>
      <c r="DP49" s="685"/>
      <c r="DQ49" s="685"/>
      <c r="DR49" s="685"/>
      <c r="DS49" s="685"/>
      <c r="DT49" s="685"/>
      <c r="DU49" s="685"/>
      <c r="DV49" s="686"/>
      <c r="DW49" s="687"/>
      <c r="DX49" s="688"/>
      <c r="DY49" s="688"/>
      <c r="DZ49" s="688"/>
      <c r="EA49" s="688"/>
      <c r="EB49" s="688"/>
      <c r="EC49" s="689"/>
    </row>
    <row r="50" spans="82:133" hidden="1" x14ac:dyDescent="0.15"/>
    <row r="51" spans="82:133" hidden="1" x14ac:dyDescent="0.15"/>
    <row r="52" spans="82:133" hidden="1" x14ac:dyDescent="0.15"/>
    <row r="53" spans="82:133" hidden="1" x14ac:dyDescent="0.15"/>
  </sheetData>
  <sheetProtection algorithmName="SHA-512" hashValue="cW46PuJ5NNyjKql1LdxRDS2l7vs32PLJkKnnUJslFA8LcWgGQvEMaxeuzGuw5yLCX71rUCIQs5Gd3hm0PRjsMw==" saltValue="mooP6DLt6qzyNmosQSqG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7" customWidth="1"/>
    <col min="131" max="131" width="1.625" style="287" customWidth="1"/>
    <col min="132" max="16384" width="9" style="287" hidden="1"/>
  </cols>
  <sheetData>
    <row r="1" spans="1:131" s="245" customFormat="1" ht="11.25" customHeight="1" thickBot="1" x14ac:dyDescent="0.2">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
      <c r="A2" s="246" t="s">
        <v>366</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1198" t="s">
        <v>367</v>
      </c>
      <c r="DK2" s="1199"/>
      <c r="DL2" s="1199"/>
      <c r="DM2" s="1199"/>
      <c r="DN2" s="1199"/>
      <c r="DO2" s="1200"/>
      <c r="DP2" s="247"/>
      <c r="DQ2" s="1198" t="s">
        <v>368</v>
      </c>
      <c r="DR2" s="1199"/>
      <c r="DS2" s="1199"/>
      <c r="DT2" s="1199"/>
      <c r="DU2" s="1199"/>
      <c r="DV2" s="1199"/>
      <c r="DW2" s="1199"/>
      <c r="DX2" s="1199"/>
      <c r="DY2" s="1199"/>
      <c r="DZ2" s="1200"/>
      <c r="EA2" s="248"/>
    </row>
    <row r="3" spans="1:131" s="245" customFormat="1" ht="11.25" customHeight="1" x14ac:dyDescent="0.15">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
      <c r="A4" s="1153" t="s">
        <v>369</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0"/>
      <c r="BA4" s="250"/>
      <c r="BB4" s="250"/>
      <c r="BC4" s="250"/>
      <c r="BD4" s="250"/>
      <c r="BE4" s="251"/>
      <c r="BF4" s="251"/>
      <c r="BG4" s="251"/>
      <c r="BH4" s="251"/>
      <c r="BI4" s="251"/>
      <c r="BJ4" s="251"/>
      <c r="BK4" s="251"/>
      <c r="BL4" s="251"/>
      <c r="BM4" s="251"/>
      <c r="BN4" s="251"/>
      <c r="BO4" s="251"/>
      <c r="BP4" s="251"/>
      <c r="BQ4" s="250" t="s">
        <v>370</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15">
      <c r="A5" s="1085" t="s">
        <v>371</v>
      </c>
      <c r="B5" s="1086"/>
      <c r="C5" s="1086"/>
      <c r="D5" s="1086"/>
      <c r="E5" s="1086"/>
      <c r="F5" s="1086"/>
      <c r="G5" s="1086"/>
      <c r="H5" s="1086"/>
      <c r="I5" s="1086"/>
      <c r="J5" s="1086"/>
      <c r="K5" s="1086"/>
      <c r="L5" s="1086"/>
      <c r="M5" s="1086"/>
      <c r="N5" s="1086"/>
      <c r="O5" s="1086"/>
      <c r="P5" s="1087"/>
      <c r="Q5" s="1091" t="s">
        <v>372</v>
      </c>
      <c r="R5" s="1092"/>
      <c r="S5" s="1092"/>
      <c r="T5" s="1092"/>
      <c r="U5" s="1093"/>
      <c r="V5" s="1091" t="s">
        <v>373</v>
      </c>
      <c r="W5" s="1092"/>
      <c r="X5" s="1092"/>
      <c r="Y5" s="1092"/>
      <c r="Z5" s="1093"/>
      <c r="AA5" s="1091" t="s">
        <v>374</v>
      </c>
      <c r="AB5" s="1092"/>
      <c r="AC5" s="1092"/>
      <c r="AD5" s="1092"/>
      <c r="AE5" s="1092"/>
      <c r="AF5" s="1201" t="s">
        <v>375</v>
      </c>
      <c r="AG5" s="1092"/>
      <c r="AH5" s="1092"/>
      <c r="AI5" s="1092"/>
      <c r="AJ5" s="1107"/>
      <c r="AK5" s="1092" t="s">
        <v>376</v>
      </c>
      <c r="AL5" s="1092"/>
      <c r="AM5" s="1092"/>
      <c r="AN5" s="1092"/>
      <c r="AO5" s="1093"/>
      <c r="AP5" s="1091" t="s">
        <v>377</v>
      </c>
      <c r="AQ5" s="1092"/>
      <c r="AR5" s="1092"/>
      <c r="AS5" s="1092"/>
      <c r="AT5" s="1093"/>
      <c r="AU5" s="1091" t="s">
        <v>378</v>
      </c>
      <c r="AV5" s="1092"/>
      <c r="AW5" s="1092"/>
      <c r="AX5" s="1092"/>
      <c r="AY5" s="1107"/>
      <c r="AZ5" s="254"/>
      <c r="BA5" s="254"/>
      <c r="BB5" s="254"/>
      <c r="BC5" s="254"/>
      <c r="BD5" s="254"/>
      <c r="BE5" s="255"/>
      <c r="BF5" s="255"/>
      <c r="BG5" s="255"/>
      <c r="BH5" s="255"/>
      <c r="BI5" s="255"/>
      <c r="BJ5" s="255"/>
      <c r="BK5" s="255"/>
      <c r="BL5" s="255"/>
      <c r="BM5" s="255"/>
      <c r="BN5" s="255"/>
      <c r="BO5" s="255"/>
      <c r="BP5" s="255"/>
      <c r="BQ5" s="1085" t="s">
        <v>379</v>
      </c>
      <c r="BR5" s="1086"/>
      <c r="BS5" s="1086"/>
      <c r="BT5" s="1086"/>
      <c r="BU5" s="1086"/>
      <c r="BV5" s="1086"/>
      <c r="BW5" s="1086"/>
      <c r="BX5" s="1086"/>
      <c r="BY5" s="1086"/>
      <c r="BZ5" s="1086"/>
      <c r="CA5" s="1086"/>
      <c r="CB5" s="1086"/>
      <c r="CC5" s="1086"/>
      <c r="CD5" s="1086"/>
      <c r="CE5" s="1086"/>
      <c r="CF5" s="1086"/>
      <c r="CG5" s="1087"/>
      <c r="CH5" s="1091" t="s">
        <v>380</v>
      </c>
      <c r="CI5" s="1092"/>
      <c r="CJ5" s="1092"/>
      <c r="CK5" s="1092"/>
      <c r="CL5" s="1093"/>
      <c r="CM5" s="1091" t="s">
        <v>381</v>
      </c>
      <c r="CN5" s="1092"/>
      <c r="CO5" s="1092"/>
      <c r="CP5" s="1092"/>
      <c r="CQ5" s="1093"/>
      <c r="CR5" s="1091" t="s">
        <v>382</v>
      </c>
      <c r="CS5" s="1092"/>
      <c r="CT5" s="1092"/>
      <c r="CU5" s="1092"/>
      <c r="CV5" s="1093"/>
      <c r="CW5" s="1091" t="s">
        <v>383</v>
      </c>
      <c r="CX5" s="1092"/>
      <c r="CY5" s="1092"/>
      <c r="CZ5" s="1092"/>
      <c r="DA5" s="1093"/>
      <c r="DB5" s="1091" t="s">
        <v>384</v>
      </c>
      <c r="DC5" s="1092"/>
      <c r="DD5" s="1092"/>
      <c r="DE5" s="1092"/>
      <c r="DF5" s="1093"/>
      <c r="DG5" s="1186" t="s">
        <v>385</v>
      </c>
      <c r="DH5" s="1187"/>
      <c r="DI5" s="1187"/>
      <c r="DJ5" s="1187"/>
      <c r="DK5" s="1188"/>
      <c r="DL5" s="1186" t="s">
        <v>386</v>
      </c>
      <c r="DM5" s="1187"/>
      <c r="DN5" s="1187"/>
      <c r="DO5" s="1187"/>
      <c r="DP5" s="1188"/>
      <c r="DQ5" s="1091" t="s">
        <v>387</v>
      </c>
      <c r="DR5" s="1092"/>
      <c r="DS5" s="1092"/>
      <c r="DT5" s="1092"/>
      <c r="DU5" s="1093"/>
      <c r="DV5" s="1091" t="s">
        <v>378</v>
      </c>
      <c r="DW5" s="1092"/>
      <c r="DX5" s="1092"/>
      <c r="DY5" s="1092"/>
      <c r="DZ5" s="1107"/>
      <c r="EA5" s="252"/>
    </row>
    <row r="6" spans="1:131" s="253"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2"/>
      <c r="AG6" s="1095"/>
      <c r="AH6" s="1095"/>
      <c r="AI6" s="1095"/>
      <c r="AJ6" s="1108"/>
      <c r="AK6" s="1095"/>
      <c r="AL6" s="1095"/>
      <c r="AM6" s="1095"/>
      <c r="AN6" s="1095"/>
      <c r="AO6" s="1096"/>
      <c r="AP6" s="1094"/>
      <c r="AQ6" s="1095"/>
      <c r="AR6" s="1095"/>
      <c r="AS6" s="1095"/>
      <c r="AT6" s="1096"/>
      <c r="AU6" s="1094"/>
      <c r="AV6" s="1095"/>
      <c r="AW6" s="1095"/>
      <c r="AX6" s="1095"/>
      <c r="AY6" s="1108"/>
      <c r="AZ6" s="250"/>
      <c r="BA6" s="250"/>
      <c r="BB6" s="250"/>
      <c r="BC6" s="250"/>
      <c r="BD6" s="250"/>
      <c r="BE6" s="251"/>
      <c r="BF6" s="251"/>
      <c r="BG6" s="251"/>
      <c r="BH6" s="251"/>
      <c r="BI6" s="251"/>
      <c r="BJ6" s="251"/>
      <c r="BK6" s="251"/>
      <c r="BL6" s="251"/>
      <c r="BM6" s="251"/>
      <c r="BN6" s="251"/>
      <c r="BO6" s="251"/>
      <c r="BP6" s="251"/>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89"/>
      <c r="DH6" s="1190"/>
      <c r="DI6" s="1190"/>
      <c r="DJ6" s="1190"/>
      <c r="DK6" s="1191"/>
      <c r="DL6" s="1189"/>
      <c r="DM6" s="1190"/>
      <c r="DN6" s="1190"/>
      <c r="DO6" s="1190"/>
      <c r="DP6" s="1191"/>
      <c r="DQ6" s="1094"/>
      <c r="DR6" s="1095"/>
      <c r="DS6" s="1095"/>
      <c r="DT6" s="1095"/>
      <c r="DU6" s="1096"/>
      <c r="DV6" s="1094"/>
      <c r="DW6" s="1095"/>
      <c r="DX6" s="1095"/>
      <c r="DY6" s="1095"/>
      <c r="DZ6" s="1108"/>
      <c r="EA6" s="252"/>
    </row>
    <row r="7" spans="1:131" s="253" customFormat="1" ht="26.25" customHeight="1" thickTop="1" x14ac:dyDescent="0.15">
      <c r="A7" s="256">
        <v>1</v>
      </c>
      <c r="B7" s="1140" t="s">
        <v>388</v>
      </c>
      <c r="C7" s="1141"/>
      <c r="D7" s="1141"/>
      <c r="E7" s="1141"/>
      <c r="F7" s="1141"/>
      <c r="G7" s="1141"/>
      <c r="H7" s="1141"/>
      <c r="I7" s="1141"/>
      <c r="J7" s="1141"/>
      <c r="K7" s="1141"/>
      <c r="L7" s="1141"/>
      <c r="M7" s="1141"/>
      <c r="N7" s="1141"/>
      <c r="O7" s="1141"/>
      <c r="P7" s="1142"/>
      <c r="Q7" s="1192">
        <v>68632</v>
      </c>
      <c r="R7" s="1193"/>
      <c r="S7" s="1193"/>
      <c r="T7" s="1193"/>
      <c r="U7" s="1193"/>
      <c r="V7" s="1193">
        <v>66669</v>
      </c>
      <c r="W7" s="1193"/>
      <c r="X7" s="1193"/>
      <c r="Y7" s="1193"/>
      <c r="Z7" s="1193"/>
      <c r="AA7" s="1193">
        <v>1963</v>
      </c>
      <c r="AB7" s="1193"/>
      <c r="AC7" s="1193"/>
      <c r="AD7" s="1193"/>
      <c r="AE7" s="1194"/>
      <c r="AF7" s="1195">
        <v>1759</v>
      </c>
      <c r="AG7" s="1196"/>
      <c r="AH7" s="1196"/>
      <c r="AI7" s="1196"/>
      <c r="AJ7" s="1197"/>
      <c r="AK7" s="1181">
        <v>1167</v>
      </c>
      <c r="AL7" s="1182"/>
      <c r="AM7" s="1182"/>
      <c r="AN7" s="1182"/>
      <c r="AO7" s="1182"/>
      <c r="AP7" s="1182">
        <v>111152</v>
      </c>
      <c r="AQ7" s="1182"/>
      <c r="AR7" s="1182"/>
      <c r="AS7" s="1182"/>
      <c r="AT7" s="1182"/>
      <c r="AU7" s="1174" t="s">
        <v>585</v>
      </c>
      <c r="AV7" s="1174"/>
      <c r="AW7" s="1174"/>
      <c r="AX7" s="1174"/>
      <c r="AY7" s="1175"/>
      <c r="AZ7" s="250"/>
      <c r="BA7" s="250"/>
      <c r="BB7" s="250"/>
      <c r="BC7" s="250"/>
      <c r="BD7" s="250"/>
      <c r="BE7" s="251"/>
      <c r="BF7" s="251"/>
      <c r="BG7" s="251"/>
      <c r="BH7" s="251"/>
      <c r="BI7" s="251"/>
      <c r="BJ7" s="251"/>
      <c r="BK7" s="251"/>
      <c r="BL7" s="251"/>
      <c r="BM7" s="251"/>
      <c r="BN7" s="251"/>
      <c r="BO7" s="251"/>
      <c r="BP7" s="251"/>
      <c r="BQ7" s="257">
        <v>1</v>
      </c>
      <c r="BR7" s="258"/>
      <c r="BS7" s="1183" t="s">
        <v>596</v>
      </c>
      <c r="BT7" s="1184"/>
      <c r="BU7" s="1184"/>
      <c r="BV7" s="1184"/>
      <c r="BW7" s="1184"/>
      <c r="BX7" s="1184"/>
      <c r="BY7" s="1184"/>
      <c r="BZ7" s="1184"/>
      <c r="CA7" s="1184"/>
      <c r="CB7" s="1184"/>
      <c r="CC7" s="1184"/>
      <c r="CD7" s="1184"/>
      <c r="CE7" s="1184"/>
      <c r="CF7" s="1184"/>
      <c r="CG7" s="1185"/>
      <c r="CH7" s="1178">
        <v>5</v>
      </c>
      <c r="CI7" s="1179"/>
      <c r="CJ7" s="1179"/>
      <c r="CK7" s="1179"/>
      <c r="CL7" s="1180"/>
      <c r="CM7" s="1178">
        <v>14</v>
      </c>
      <c r="CN7" s="1179"/>
      <c r="CO7" s="1179"/>
      <c r="CP7" s="1179"/>
      <c r="CQ7" s="1180"/>
      <c r="CR7" s="1178">
        <v>5</v>
      </c>
      <c r="CS7" s="1179"/>
      <c r="CT7" s="1179"/>
      <c r="CU7" s="1179"/>
      <c r="CV7" s="1180"/>
      <c r="CW7" s="1178" t="s">
        <v>584</v>
      </c>
      <c r="CX7" s="1179"/>
      <c r="CY7" s="1179"/>
      <c r="CZ7" s="1179"/>
      <c r="DA7" s="1180"/>
      <c r="DB7" s="1178" t="s">
        <v>584</v>
      </c>
      <c r="DC7" s="1179"/>
      <c r="DD7" s="1179"/>
      <c r="DE7" s="1179"/>
      <c r="DF7" s="1180"/>
      <c r="DG7" s="1178">
        <v>428</v>
      </c>
      <c r="DH7" s="1179"/>
      <c r="DI7" s="1179"/>
      <c r="DJ7" s="1179"/>
      <c r="DK7" s="1180"/>
      <c r="DL7" s="1178" t="s">
        <v>584</v>
      </c>
      <c r="DM7" s="1179"/>
      <c r="DN7" s="1179"/>
      <c r="DO7" s="1179"/>
      <c r="DP7" s="1180"/>
      <c r="DQ7" s="1178" t="s">
        <v>584</v>
      </c>
      <c r="DR7" s="1179"/>
      <c r="DS7" s="1179"/>
      <c r="DT7" s="1179"/>
      <c r="DU7" s="1180"/>
      <c r="DV7" s="1203"/>
      <c r="DW7" s="1204"/>
      <c r="DX7" s="1204"/>
      <c r="DY7" s="1204"/>
      <c r="DZ7" s="1205"/>
      <c r="EA7" s="252"/>
    </row>
    <row r="8" spans="1:131" s="253" customFormat="1" ht="26.25" customHeight="1" x14ac:dyDescent="0.15">
      <c r="A8" s="259">
        <v>2</v>
      </c>
      <c r="B8" s="1121" t="s">
        <v>389</v>
      </c>
      <c r="C8" s="1122"/>
      <c r="D8" s="1122"/>
      <c r="E8" s="1122"/>
      <c r="F8" s="1122"/>
      <c r="G8" s="1122"/>
      <c r="H8" s="1122"/>
      <c r="I8" s="1122"/>
      <c r="J8" s="1122"/>
      <c r="K8" s="1122"/>
      <c r="L8" s="1122"/>
      <c r="M8" s="1122"/>
      <c r="N8" s="1122"/>
      <c r="O8" s="1122"/>
      <c r="P8" s="1123"/>
      <c r="Q8" s="1133">
        <v>2</v>
      </c>
      <c r="R8" s="1134"/>
      <c r="S8" s="1134"/>
      <c r="T8" s="1134"/>
      <c r="U8" s="1134"/>
      <c r="V8" s="1134">
        <v>2</v>
      </c>
      <c r="W8" s="1134"/>
      <c r="X8" s="1134"/>
      <c r="Y8" s="1134"/>
      <c r="Z8" s="1134"/>
      <c r="AA8" s="1134">
        <v>0</v>
      </c>
      <c r="AB8" s="1134"/>
      <c r="AC8" s="1134"/>
      <c r="AD8" s="1134"/>
      <c r="AE8" s="1135"/>
      <c r="AF8" s="1127" t="s">
        <v>236</v>
      </c>
      <c r="AG8" s="1128"/>
      <c r="AH8" s="1128"/>
      <c r="AI8" s="1128"/>
      <c r="AJ8" s="1129"/>
      <c r="AK8" s="1176">
        <v>1</v>
      </c>
      <c r="AL8" s="1177"/>
      <c r="AM8" s="1177"/>
      <c r="AN8" s="1177"/>
      <c r="AO8" s="1177"/>
      <c r="AP8" s="1177" t="s">
        <v>584</v>
      </c>
      <c r="AQ8" s="1177"/>
      <c r="AR8" s="1177"/>
      <c r="AS8" s="1177"/>
      <c r="AT8" s="1177"/>
      <c r="AU8" s="1174" t="s">
        <v>586</v>
      </c>
      <c r="AV8" s="1174"/>
      <c r="AW8" s="1174"/>
      <c r="AX8" s="1174"/>
      <c r="AY8" s="1175"/>
      <c r="AZ8" s="250"/>
      <c r="BA8" s="250"/>
      <c r="BB8" s="250"/>
      <c r="BC8" s="250"/>
      <c r="BD8" s="250"/>
      <c r="BE8" s="251"/>
      <c r="BF8" s="251"/>
      <c r="BG8" s="251"/>
      <c r="BH8" s="251"/>
      <c r="BI8" s="251"/>
      <c r="BJ8" s="251"/>
      <c r="BK8" s="251"/>
      <c r="BL8" s="251"/>
      <c r="BM8" s="251"/>
      <c r="BN8" s="251"/>
      <c r="BO8" s="251"/>
      <c r="BP8" s="251"/>
      <c r="BQ8" s="260">
        <v>2</v>
      </c>
      <c r="BR8" s="261"/>
      <c r="BS8" s="1104" t="s">
        <v>597</v>
      </c>
      <c r="BT8" s="1105"/>
      <c r="BU8" s="1105"/>
      <c r="BV8" s="1105"/>
      <c r="BW8" s="1105"/>
      <c r="BX8" s="1105"/>
      <c r="BY8" s="1105"/>
      <c r="BZ8" s="1105"/>
      <c r="CA8" s="1105"/>
      <c r="CB8" s="1105"/>
      <c r="CC8" s="1105"/>
      <c r="CD8" s="1105"/>
      <c r="CE8" s="1105"/>
      <c r="CF8" s="1105"/>
      <c r="CG8" s="1106"/>
      <c r="CH8" s="1079">
        <v>0</v>
      </c>
      <c r="CI8" s="1080"/>
      <c r="CJ8" s="1080"/>
      <c r="CK8" s="1080"/>
      <c r="CL8" s="1081"/>
      <c r="CM8" s="1079">
        <v>32</v>
      </c>
      <c r="CN8" s="1080"/>
      <c r="CO8" s="1080"/>
      <c r="CP8" s="1080"/>
      <c r="CQ8" s="1081"/>
      <c r="CR8" s="1079">
        <v>30</v>
      </c>
      <c r="CS8" s="1080"/>
      <c r="CT8" s="1080"/>
      <c r="CU8" s="1080"/>
      <c r="CV8" s="1081"/>
      <c r="CW8" s="1079">
        <v>134</v>
      </c>
      <c r="CX8" s="1080"/>
      <c r="CY8" s="1080"/>
      <c r="CZ8" s="1080"/>
      <c r="DA8" s="1081"/>
      <c r="DB8" s="1079" t="s">
        <v>584</v>
      </c>
      <c r="DC8" s="1080"/>
      <c r="DD8" s="1080"/>
      <c r="DE8" s="1080"/>
      <c r="DF8" s="1081"/>
      <c r="DG8" s="1079" t="s">
        <v>584</v>
      </c>
      <c r="DH8" s="1080"/>
      <c r="DI8" s="1080"/>
      <c r="DJ8" s="1080"/>
      <c r="DK8" s="1081"/>
      <c r="DL8" s="1079" t="s">
        <v>584</v>
      </c>
      <c r="DM8" s="1080"/>
      <c r="DN8" s="1080"/>
      <c r="DO8" s="1080"/>
      <c r="DP8" s="1081"/>
      <c r="DQ8" s="1079" t="s">
        <v>584</v>
      </c>
      <c r="DR8" s="1080"/>
      <c r="DS8" s="1080"/>
      <c r="DT8" s="1080"/>
      <c r="DU8" s="1081"/>
      <c r="DV8" s="1082"/>
      <c r="DW8" s="1083"/>
      <c r="DX8" s="1083"/>
      <c r="DY8" s="1083"/>
      <c r="DZ8" s="1084"/>
      <c r="EA8" s="252"/>
    </row>
    <row r="9" spans="1:131" s="253" customFormat="1" ht="26.25" customHeight="1" x14ac:dyDescent="0.15">
      <c r="A9" s="259">
        <v>3</v>
      </c>
      <c r="B9" s="1121"/>
      <c r="C9" s="1122"/>
      <c r="D9" s="1122"/>
      <c r="E9" s="1122"/>
      <c r="F9" s="1122"/>
      <c r="G9" s="1122"/>
      <c r="H9" s="1122"/>
      <c r="I9" s="1122"/>
      <c r="J9" s="1122"/>
      <c r="K9" s="1122"/>
      <c r="L9" s="1122"/>
      <c r="M9" s="1122"/>
      <c r="N9" s="1122"/>
      <c r="O9" s="1122"/>
      <c r="P9" s="1123"/>
      <c r="Q9" s="1133"/>
      <c r="R9" s="1134"/>
      <c r="S9" s="1134"/>
      <c r="T9" s="1134"/>
      <c r="U9" s="1134"/>
      <c r="V9" s="1134"/>
      <c r="W9" s="1134"/>
      <c r="X9" s="1134"/>
      <c r="Y9" s="1134"/>
      <c r="Z9" s="1134"/>
      <c r="AA9" s="1134"/>
      <c r="AB9" s="1134"/>
      <c r="AC9" s="1134"/>
      <c r="AD9" s="1134"/>
      <c r="AE9" s="1135"/>
      <c r="AF9" s="1127"/>
      <c r="AG9" s="1128"/>
      <c r="AH9" s="1128"/>
      <c r="AI9" s="1128"/>
      <c r="AJ9" s="1129"/>
      <c r="AK9" s="1176"/>
      <c r="AL9" s="1177"/>
      <c r="AM9" s="1177"/>
      <c r="AN9" s="1177"/>
      <c r="AO9" s="1177"/>
      <c r="AP9" s="1177"/>
      <c r="AQ9" s="1177"/>
      <c r="AR9" s="1177"/>
      <c r="AS9" s="1177"/>
      <c r="AT9" s="1177"/>
      <c r="AU9" s="1174"/>
      <c r="AV9" s="1174"/>
      <c r="AW9" s="1174"/>
      <c r="AX9" s="1174"/>
      <c r="AY9" s="1175"/>
      <c r="AZ9" s="250"/>
      <c r="BA9" s="250"/>
      <c r="BB9" s="250"/>
      <c r="BC9" s="250"/>
      <c r="BD9" s="250"/>
      <c r="BE9" s="251"/>
      <c r="BF9" s="251"/>
      <c r="BG9" s="251"/>
      <c r="BH9" s="251"/>
      <c r="BI9" s="251"/>
      <c r="BJ9" s="251"/>
      <c r="BK9" s="251"/>
      <c r="BL9" s="251"/>
      <c r="BM9" s="251"/>
      <c r="BN9" s="251"/>
      <c r="BO9" s="251"/>
      <c r="BP9" s="251"/>
      <c r="BQ9" s="260">
        <v>3</v>
      </c>
      <c r="BR9" s="261"/>
      <c r="BS9" s="1104" t="s">
        <v>598</v>
      </c>
      <c r="BT9" s="1105"/>
      <c r="BU9" s="1105"/>
      <c r="BV9" s="1105"/>
      <c r="BW9" s="1105"/>
      <c r="BX9" s="1105"/>
      <c r="BY9" s="1105"/>
      <c r="BZ9" s="1105"/>
      <c r="CA9" s="1105"/>
      <c r="CB9" s="1105"/>
      <c r="CC9" s="1105"/>
      <c r="CD9" s="1105"/>
      <c r="CE9" s="1105"/>
      <c r="CF9" s="1105"/>
      <c r="CG9" s="1106"/>
      <c r="CH9" s="1079">
        <v>-3</v>
      </c>
      <c r="CI9" s="1080"/>
      <c r="CJ9" s="1080"/>
      <c r="CK9" s="1080"/>
      <c r="CL9" s="1081"/>
      <c r="CM9" s="1079">
        <v>98</v>
      </c>
      <c r="CN9" s="1080"/>
      <c r="CO9" s="1080"/>
      <c r="CP9" s="1080"/>
      <c r="CQ9" s="1081"/>
      <c r="CR9" s="1079">
        <v>104</v>
      </c>
      <c r="CS9" s="1080"/>
      <c r="CT9" s="1080"/>
      <c r="CU9" s="1080"/>
      <c r="CV9" s="1081"/>
      <c r="CW9" s="1079">
        <v>2</v>
      </c>
      <c r="CX9" s="1080"/>
      <c r="CY9" s="1080"/>
      <c r="CZ9" s="1080"/>
      <c r="DA9" s="1081"/>
      <c r="DB9" s="1079" t="s">
        <v>584</v>
      </c>
      <c r="DC9" s="1080"/>
      <c r="DD9" s="1080"/>
      <c r="DE9" s="1080"/>
      <c r="DF9" s="1081"/>
      <c r="DG9" s="1079" t="s">
        <v>584</v>
      </c>
      <c r="DH9" s="1080"/>
      <c r="DI9" s="1080"/>
      <c r="DJ9" s="1080"/>
      <c r="DK9" s="1081"/>
      <c r="DL9" s="1079" t="s">
        <v>584</v>
      </c>
      <c r="DM9" s="1080"/>
      <c r="DN9" s="1080"/>
      <c r="DO9" s="1080"/>
      <c r="DP9" s="1081"/>
      <c r="DQ9" s="1079" t="s">
        <v>584</v>
      </c>
      <c r="DR9" s="1080"/>
      <c r="DS9" s="1080"/>
      <c r="DT9" s="1080"/>
      <c r="DU9" s="1081"/>
      <c r="DV9" s="1082"/>
      <c r="DW9" s="1083"/>
      <c r="DX9" s="1083"/>
      <c r="DY9" s="1083"/>
      <c r="DZ9" s="1084"/>
      <c r="EA9" s="252"/>
    </row>
    <row r="10" spans="1:131" s="253" customFormat="1" ht="26.25" customHeight="1" x14ac:dyDescent="0.15">
      <c r="A10" s="259">
        <v>4</v>
      </c>
      <c r="B10" s="1121"/>
      <c r="C10" s="1122"/>
      <c r="D10" s="1122"/>
      <c r="E10" s="1122"/>
      <c r="F10" s="1122"/>
      <c r="G10" s="1122"/>
      <c r="H10" s="1122"/>
      <c r="I10" s="1122"/>
      <c r="J10" s="1122"/>
      <c r="K10" s="1122"/>
      <c r="L10" s="1122"/>
      <c r="M10" s="1122"/>
      <c r="N10" s="1122"/>
      <c r="O10" s="1122"/>
      <c r="P10" s="1123"/>
      <c r="Q10" s="1133"/>
      <c r="R10" s="1134"/>
      <c r="S10" s="1134"/>
      <c r="T10" s="1134"/>
      <c r="U10" s="1134"/>
      <c r="V10" s="1134"/>
      <c r="W10" s="1134"/>
      <c r="X10" s="1134"/>
      <c r="Y10" s="1134"/>
      <c r="Z10" s="1134"/>
      <c r="AA10" s="1134"/>
      <c r="AB10" s="1134"/>
      <c r="AC10" s="1134"/>
      <c r="AD10" s="1134"/>
      <c r="AE10" s="1135"/>
      <c r="AF10" s="1127"/>
      <c r="AG10" s="1128"/>
      <c r="AH10" s="1128"/>
      <c r="AI10" s="1128"/>
      <c r="AJ10" s="1129"/>
      <c r="AK10" s="1176"/>
      <c r="AL10" s="1177"/>
      <c r="AM10" s="1177"/>
      <c r="AN10" s="1177"/>
      <c r="AO10" s="1177"/>
      <c r="AP10" s="1177"/>
      <c r="AQ10" s="1177"/>
      <c r="AR10" s="1177"/>
      <c r="AS10" s="1177"/>
      <c r="AT10" s="1177"/>
      <c r="AU10" s="1174"/>
      <c r="AV10" s="1174"/>
      <c r="AW10" s="1174"/>
      <c r="AX10" s="1174"/>
      <c r="AY10" s="1175"/>
      <c r="AZ10" s="250"/>
      <c r="BA10" s="250"/>
      <c r="BB10" s="250"/>
      <c r="BC10" s="250"/>
      <c r="BD10" s="250"/>
      <c r="BE10" s="251"/>
      <c r="BF10" s="251"/>
      <c r="BG10" s="251"/>
      <c r="BH10" s="251"/>
      <c r="BI10" s="251"/>
      <c r="BJ10" s="251"/>
      <c r="BK10" s="251"/>
      <c r="BL10" s="251"/>
      <c r="BM10" s="251"/>
      <c r="BN10" s="251"/>
      <c r="BO10" s="251"/>
      <c r="BP10" s="251"/>
      <c r="BQ10" s="260">
        <v>4</v>
      </c>
      <c r="BR10" s="261"/>
      <c r="BS10" s="1104" t="s">
        <v>599</v>
      </c>
      <c r="BT10" s="1105"/>
      <c r="BU10" s="1105"/>
      <c r="BV10" s="1105"/>
      <c r="BW10" s="1105"/>
      <c r="BX10" s="1105"/>
      <c r="BY10" s="1105"/>
      <c r="BZ10" s="1105"/>
      <c r="CA10" s="1105"/>
      <c r="CB10" s="1105"/>
      <c r="CC10" s="1105"/>
      <c r="CD10" s="1105"/>
      <c r="CE10" s="1105"/>
      <c r="CF10" s="1105"/>
      <c r="CG10" s="1106"/>
      <c r="CH10" s="1079">
        <v>0</v>
      </c>
      <c r="CI10" s="1080"/>
      <c r="CJ10" s="1080"/>
      <c r="CK10" s="1080"/>
      <c r="CL10" s="1081"/>
      <c r="CM10" s="1079">
        <v>61</v>
      </c>
      <c r="CN10" s="1080"/>
      <c r="CO10" s="1080"/>
      <c r="CP10" s="1080"/>
      <c r="CQ10" s="1081"/>
      <c r="CR10" s="1079">
        <v>20</v>
      </c>
      <c r="CS10" s="1080"/>
      <c r="CT10" s="1080"/>
      <c r="CU10" s="1080"/>
      <c r="CV10" s="1081"/>
      <c r="CW10" s="1079">
        <v>12</v>
      </c>
      <c r="CX10" s="1080"/>
      <c r="CY10" s="1080"/>
      <c r="CZ10" s="1080"/>
      <c r="DA10" s="1081"/>
      <c r="DB10" s="1079" t="s">
        <v>584</v>
      </c>
      <c r="DC10" s="1080"/>
      <c r="DD10" s="1080"/>
      <c r="DE10" s="1080"/>
      <c r="DF10" s="1081"/>
      <c r="DG10" s="1079" t="s">
        <v>584</v>
      </c>
      <c r="DH10" s="1080"/>
      <c r="DI10" s="1080"/>
      <c r="DJ10" s="1080"/>
      <c r="DK10" s="1081"/>
      <c r="DL10" s="1079" t="s">
        <v>584</v>
      </c>
      <c r="DM10" s="1080"/>
      <c r="DN10" s="1080"/>
      <c r="DO10" s="1080"/>
      <c r="DP10" s="1081"/>
      <c r="DQ10" s="1079" t="s">
        <v>584</v>
      </c>
      <c r="DR10" s="1080"/>
      <c r="DS10" s="1080"/>
      <c r="DT10" s="1080"/>
      <c r="DU10" s="1081"/>
      <c r="DV10" s="1082"/>
      <c r="DW10" s="1083"/>
      <c r="DX10" s="1083"/>
      <c r="DY10" s="1083"/>
      <c r="DZ10" s="1084"/>
      <c r="EA10" s="252"/>
    </row>
    <row r="11" spans="1:131" s="253" customFormat="1" ht="26.25" customHeight="1" x14ac:dyDescent="0.15">
      <c r="A11" s="259">
        <v>5</v>
      </c>
      <c r="B11" s="1121"/>
      <c r="C11" s="1122"/>
      <c r="D11" s="1122"/>
      <c r="E11" s="1122"/>
      <c r="F11" s="1122"/>
      <c r="G11" s="1122"/>
      <c r="H11" s="1122"/>
      <c r="I11" s="1122"/>
      <c r="J11" s="1122"/>
      <c r="K11" s="1122"/>
      <c r="L11" s="1122"/>
      <c r="M11" s="1122"/>
      <c r="N11" s="1122"/>
      <c r="O11" s="1122"/>
      <c r="P11" s="1123"/>
      <c r="Q11" s="1133"/>
      <c r="R11" s="1134"/>
      <c r="S11" s="1134"/>
      <c r="T11" s="1134"/>
      <c r="U11" s="1134"/>
      <c r="V11" s="1134"/>
      <c r="W11" s="1134"/>
      <c r="X11" s="1134"/>
      <c r="Y11" s="1134"/>
      <c r="Z11" s="1134"/>
      <c r="AA11" s="1134"/>
      <c r="AB11" s="1134"/>
      <c r="AC11" s="1134"/>
      <c r="AD11" s="1134"/>
      <c r="AE11" s="1135"/>
      <c r="AF11" s="1127"/>
      <c r="AG11" s="1128"/>
      <c r="AH11" s="1128"/>
      <c r="AI11" s="1128"/>
      <c r="AJ11" s="1129"/>
      <c r="AK11" s="1176"/>
      <c r="AL11" s="1177"/>
      <c r="AM11" s="1177"/>
      <c r="AN11" s="1177"/>
      <c r="AO11" s="1177"/>
      <c r="AP11" s="1177"/>
      <c r="AQ11" s="1177"/>
      <c r="AR11" s="1177"/>
      <c r="AS11" s="1177"/>
      <c r="AT11" s="1177"/>
      <c r="AU11" s="1174"/>
      <c r="AV11" s="1174"/>
      <c r="AW11" s="1174"/>
      <c r="AX11" s="1174"/>
      <c r="AY11" s="1175"/>
      <c r="AZ11" s="250"/>
      <c r="BA11" s="250"/>
      <c r="BB11" s="250"/>
      <c r="BC11" s="250"/>
      <c r="BD11" s="250"/>
      <c r="BE11" s="251"/>
      <c r="BF11" s="251"/>
      <c r="BG11" s="251"/>
      <c r="BH11" s="251"/>
      <c r="BI11" s="251"/>
      <c r="BJ11" s="251"/>
      <c r="BK11" s="251"/>
      <c r="BL11" s="251"/>
      <c r="BM11" s="251"/>
      <c r="BN11" s="251"/>
      <c r="BO11" s="251"/>
      <c r="BP11" s="251"/>
      <c r="BQ11" s="260">
        <v>5</v>
      </c>
      <c r="BR11" s="261"/>
      <c r="BS11" s="1104" t="s">
        <v>600</v>
      </c>
      <c r="BT11" s="1105"/>
      <c r="BU11" s="1105"/>
      <c r="BV11" s="1105"/>
      <c r="BW11" s="1105"/>
      <c r="BX11" s="1105"/>
      <c r="BY11" s="1105"/>
      <c r="BZ11" s="1105"/>
      <c r="CA11" s="1105"/>
      <c r="CB11" s="1105"/>
      <c r="CC11" s="1105"/>
      <c r="CD11" s="1105"/>
      <c r="CE11" s="1105"/>
      <c r="CF11" s="1105"/>
      <c r="CG11" s="1106"/>
      <c r="CH11" s="1079">
        <v>-3</v>
      </c>
      <c r="CI11" s="1080"/>
      <c r="CJ11" s="1080"/>
      <c r="CK11" s="1080"/>
      <c r="CL11" s="1081"/>
      <c r="CM11" s="1079">
        <v>2</v>
      </c>
      <c r="CN11" s="1080"/>
      <c r="CO11" s="1080"/>
      <c r="CP11" s="1080"/>
      <c r="CQ11" s="1081"/>
      <c r="CR11" s="1079">
        <v>15</v>
      </c>
      <c r="CS11" s="1080"/>
      <c r="CT11" s="1080"/>
      <c r="CU11" s="1080"/>
      <c r="CV11" s="1081"/>
      <c r="CW11" s="1079">
        <v>116</v>
      </c>
      <c r="CX11" s="1080"/>
      <c r="CY11" s="1080"/>
      <c r="CZ11" s="1080"/>
      <c r="DA11" s="1081"/>
      <c r="DB11" s="1079" t="s">
        <v>584</v>
      </c>
      <c r="DC11" s="1080"/>
      <c r="DD11" s="1080"/>
      <c r="DE11" s="1080"/>
      <c r="DF11" s="1081"/>
      <c r="DG11" s="1079" t="s">
        <v>584</v>
      </c>
      <c r="DH11" s="1080"/>
      <c r="DI11" s="1080"/>
      <c r="DJ11" s="1080"/>
      <c r="DK11" s="1081"/>
      <c r="DL11" s="1079" t="s">
        <v>584</v>
      </c>
      <c r="DM11" s="1080"/>
      <c r="DN11" s="1080"/>
      <c r="DO11" s="1080"/>
      <c r="DP11" s="1081"/>
      <c r="DQ11" s="1079" t="s">
        <v>584</v>
      </c>
      <c r="DR11" s="1080"/>
      <c r="DS11" s="1080"/>
      <c r="DT11" s="1080"/>
      <c r="DU11" s="1081"/>
      <c r="DV11" s="1082"/>
      <c r="DW11" s="1083"/>
      <c r="DX11" s="1083"/>
      <c r="DY11" s="1083"/>
      <c r="DZ11" s="1084"/>
      <c r="EA11" s="252"/>
    </row>
    <row r="12" spans="1:131" s="253" customFormat="1" ht="26.25" customHeight="1" x14ac:dyDescent="0.15">
      <c r="A12" s="259">
        <v>6</v>
      </c>
      <c r="B12" s="1121"/>
      <c r="C12" s="1122"/>
      <c r="D12" s="1122"/>
      <c r="E12" s="1122"/>
      <c r="F12" s="1122"/>
      <c r="G12" s="1122"/>
      <c r="H12" s="1122"/>
      <c r="I12" s="1122"/>
      <c r="J12" s="1122"/>
      <c r="K12" s="1122"/>
      <c r="L12" s="1122"/>
      <c r="M12" s="1122"/>
      <c r="N12" s="1122"/>
      <c r="O12" s="1122"/>
      <c r="P12" s="1123"/>
      <c r="Q12" s="1133"/>
      <c r="R12" s="1134"/>
      <c r="S12" s="1134"/>
      <c r="T12" s="1134"/>
      <c r="U12" s="1134"/>
      <c r="V12" s="1134"/>
      <c r="W12" s="1134"/>
      <c r="X12" s="1134"/>
      <c r="Y12" s="1134"/>
      <c r="Z12" s="1134"/>
      <c r="AA12" s="1134"/>
      <c r="AB12" s="1134"/>
      <c r="AC12" s="1134"/>
      <c r="AD12" s="1134"/>
      <c r="AE12" s="1135"/>
      <c r="AF12" s="1127"/>
      <c r="AG12" s="1128"/>
      <c r="AH12" s="1128"/>
      <c r="AI12" s="1128"/>
      <c r="AJ12" s="1129"/>
      <c r="AK12" s="1176"/>
      <c r="AL12" s="1177"/>
      <c r="AM12" s="1177"/>
      <c r="AN12" s="1177"/>
      <c r="AO12" s="1177"/>
      <c r="AP12" s="1177"/>
      <c r="AQ12" s="1177"/>
      <c r="AR12" s="1177"/>
      <c r="AS12" s="1177"/>
      <c r="AT12" s="1177"/>
      <c r="AU12" s="1174"/>
      <c r="AV12" s="1174"/>
      <c r="AW12" s="1174"/>
      <c r="AX12" s="1174"/>
      <c r="AY12" s="1175"/>
      <c r="AZ12" s="250"/>
      <c r="BA12" s="250"/>
      <c r="BB12" s="250"/>
      <c r="BC12" s="250"/>
      <c r="BD12" s="250"/>
      <c r="BE12" s="251"/>
      <c r="BF12" s="251"/>
      <c r="BG12" s="251"/>
      <c r="BH12" s="251"/>
      <c r="BI12" s="251"/>
      <c r="BJ12" s="251"/>
      <c r="BK12" s="251"/>
      <c r="BL12" s="251"/>
      <c r="BM12" s="251"/>
      <c r="BN12" s="251"/>
      <c r="BO12" s="251"/>
      <c r="BP12" s="251"/>
      <c r="BQ12" s="260">
        <v>6</v>
      </c>
      <c r="BR12" s="261"/>
      <c r="BS12" s="1104" t="s">
        <v>601</v>
      </c>
      <c r="BT12" s="1105"/>
      <c r="BU12" s="1105"/>
      <c r="BV12" s="1105"/>
      <c r="BW12" s="1105"/>
      <c r="BX12" s="1105"/>
      <c r="BY12" s="1105"/>
      <c r="BZ12" s="1105"/>
      <c r="CA12" s="1105"/>
      <c r="CB12" s="1105"/>
      <c r="CC12" s="1105"/>
      <c r="CD12" s="1105"/>
      <c r="CE12" s="1105"/>
      <c r="CF12" s="1105"/>
      <c r="CG12" s="1106"/>
      <c r="CH12" s="1079">
        <v>0</v>
      </c>
      <c r="CI12" s="1080"/>
      <c r="CJ12" s="1080"/>
      <c r="CK12" s="1080"/>
      <c r="CL12" s="1081"/>
      <c r="CM12" s="1079">
        <v>26</v>
      </c>
      <c r="CN12" s="1080"/>
      <c r="CO12" s="1080"/>
      <c r="CP12" s="1080"/>
      <c r="CQ12" s="1081"/>
      <c r="CR12" s="1079">
        <v>6</v>
      </c>
      <c r="CS12" s="1080"/>
      <c r="CT12" s="1080"/>
      <c r="CU12" s="1080"/>
      <c r="CV12" s="1081"/>
      <c r="CW12" s="1079" t="s">
        <v>584</v>
      </c>
      <c r="CX12" s="1080"/>
      <c r="CY12" s="1080"/>
      <c r="CZ12" s="1080"/>
      <c r="DA12" s="1081"/>
      <c r="DB12" s="1079" t="s">
        <v>584</v>
      </c>
      <c r="DC12" s="1080"/>
      <c r="DD12" s="1080"/>
      <c r="DE12" s="1080"/>
      <c r="DF12" s="1081"/>
      <c r="DG12" s="1079" t="s">
        <v>584</v>
      </c>
      <c r="DH12" s="1080"/>
      <c r="DI12" s="1080"/>
      <c r="DJ12" s="1080"/>
      <c r="DK12" s="1081"/>
      <c r="DL12" s="1079" t="s">
        <v>584</v>
      </c>
      <c r="DM12" s="1080"/>
      <c r="DN12" s="1080"/>
      <c r="DO12" s="1080"/>
      <c r="DP12" s="1081"/>
      <c r="DQ12" s="1079" t="s">
        <v>584</v>
      </c>
      <c r="DR12" s="1080"/>
      <c r="DS12" s="1080"/>
      <c r="DT12" s="1080"/>
      <c r="DU12" s="1081"/>
      <c r="DV12" s="1082"/>
      <c r="DW12" s="1083"/>
      <c r="DX12" s="1083"/>
      <c r="DY12" s="1083"/>
      <c r="DZ12" s="1084"/>
      <c r="EA12" s="252"/>
    </row>
    <row r="13" spans="1:131" s="253" customFormat="1" ht="26.25" customHeight="1" x14ac:dyDescent="0.15">
      <c r="A13" s="259">
        <v>7</v>
      </c>
      <c r="B13" s="1121"/>
      <c r="C13" s="1122"/>
      <c r="D13" s="1122"/>
      <c r="E13" s="1122"/>
      <c r="F13" s="1122"/>
      <c r="G13" s="1122"/>
      <c r="H13" s="1122"/>
      <c r="I13" s="1122"/>
      <c r="J13" s="1122"/>
      <c r="K13" s="1122"/>
      <c r="L13" s="1122"/>
      <c r="M13" s="1122"/>
      <c r="N13" s="1122"/>
      <c r="O13" s="1122"/>
      <c r="P13" s="1123"/>
      <c r="Q13" s="1133"/>
      <c r="R13" s="1134"/>
      <c r="S13" s="1134"/>
      <c r="T13" s="1134"/>
      <c r="U13" s="1134"/>
      <c r="V13" s="1134"/>
      <c r="W13" s="1134"/>
      <c r="X13" s="1134"/>
      <c r="Y13" s="1134"/>
      <c r="Z13" s="1134"/>
      <c r="AA13" s="1134"/>
      <c r="AB13" s="1134"/>
      <c r="AC13" s="1134"/>
      <c r="AD13" s="1134"/>
      <c r="AE13" s="1135"/>
      <c r="AF13" s="1127"/>
      <c r="AG13" s="1128"/>
      <c r="AH13" s="1128"/>
      <c r="AI13" s="1128"/>
      <c r="AJ13" s="1129"/>
      <c r="AK13" s="1176"/>
      <c r="AL13" s="1177"/>
      <c r="AM13" s="1177"/>
      <c r="AN13" s="1177"/>
      <c r="AO13" s="1177"/>
      <c r="AP13" s="1177"/>
      <c r="AQ13" s="1177"/>
      <c r="AR13" s="1177"/>
      <c r="AS13" s="1177"/>
      <c r="AT13" s="1177"/>
      <c r="AU13" s="1174"/>
      <c r="AV13" s="1174"/>
      <c r="AW13" s="1174"/>
      <c r="AX13" s="1174"/>
      <c r="AY13" s="1175"/>
      <c r="AZ13" s="250"/>
      <c r="BA13" s="250"/>
      <c r="BB13" s="250"/>
      <c r="BC13" s="250"/>
      <c r="BD13" s="250"/>
      <c r="BE13" s="251"/>
      <c r="BF13" s="251"/>
      <c r="BG13" s="251"/>
      <c r="BH13" s="251"/>
      <c r="BI13" s="251"/>
      <c r="BJ13" s="251"/>
      <c r="BK13" s="251"/>
      <c r="BL13" s="251"/>
      <c r="BM13" s="251"/>
      <c r="BN13" s="251"/>
      <c r="BO13" s="251"/>
      <c r="BP13" s="251"/>
      <c r="BQ13" s="260">
        <v>7</v>
      </c>
      <c r="BR13" s="261"/>
      <c r="BS13" s="1104" t="s">
        <v>602</v>
      </c>
      <c r="BT13" s="1105"/>
      <c r="BU13" s="1105"/>
      <c r="BV13" s="1105"/>
      <c r="BW13" s="1105"/>
      <c r="BX13" s="1105"/>
      <c r="BY13" s="1105"/>
      <c r="BZ13" s="1105"/>
      <c r="CA13" s="1105"/>
      <c r="CB13" s="1105"/>
      <c r="CC13" s="1105"/>
      <c r="CD13" s="1105"/>
      <c r="CE13" s="1105"/>
      <c r="CF13" s="1105"/>
      <c r="CG13" s="1106"/>
      <c r="CH13" s="1079">
        <v>3</v>
      </c>
      <c r="CI13" s="1080"/>
      <c r="CJ13" s="1080"/>
      <c r="CK13" s="1080"/>
      <c r="CL13" s="1081"/>
      <c r="CM13" s="1079">
        <v>214</v>
      </c>
      <c r="CN13" s="1080"/>
      <c r="CO13" s="1080"/>
      <c r="CP13" s="1080"/>
      <c r="CQ13" s="1081"/>
      <c r="CR13" s="1079">
        <v>70</v>
      </c>
      <c r="CS13" s="1080"/>
      <c r="CT13" s="1080"/>
      <c r="CU13" s="1080"/>
      <c r="CV13" s="1081"/>
      <c r="CW13" s="1079">
        <v>70</v>
      </c>
      <c r="CX13" s="1080"/>
      <c r="CY13" s="1080"/>
      <c r="CZ13" s="1080"/>
      <c r="DA13" s="1081"/>
      <c r="DB13" s="1079" t="s">
        <v>584</v>
      </c>
      <c r="DC13" s="1080"/>
      <c r="DD13" s="1080"/>
      <c r="DE13" s="1080"/>
      <c r="DF13" s="1081"/>
      <c r="DG13" s="1079" t="s">
        <v>584</v>
      </c>
      <c r="DH13" s="1080"/>
      <c r="DI13" s="1080"/>
      <c r="DJ13" s="1080"/>
      <c r="DK13" s="1081"/>
      <c r="DL13" s="1079" t="s">
        <v>584</v>
      </c>
      <c r="DM13" s="1080"/>
      <c r="DN13" s="1080"/>
      <c r="DO13" s="1080"/>
      <c r="DP13" s="1081"/>
      <c r="DQ13" s="1079" t="s">
        <v>584</v>
      </c>
      <c r="DR13" s="1080"/>
      <c r="DS13" s="1080"/>
      <c r="DT13" s="1080"/>
      <c r="DU13" s="1081"/>
      <c r="DV13" s="1082"/>
      <c r="DW13" s="1083"/>
      <c r="DX13" s="1083"/>
      <c r="DY13" s="1083"/>
      <c r="DZ13" s="1084"/>
      <c r="EA13" s="252"/>
    </row>
    <row r="14" spans="1:131" s="253" customFormat="1" ht="26.25" customHeight="1" x14ac:dyDescent="0.15">
      <c r="A14" s="259">
        <v>8</v>
      </c>
      <c r="B14" s="1121"/>
      <c r="C14" s="1122"/>
      <c r="D14" s="1122"/>
      <c r="E14" s="1122"/>
      <c r="F14" s="1122"/>
      <c r="G14" s="1122"/>
      <c r="H14" s="1122"/>
      <c r="I14" s="1122"/>
      <c r="J14" s="1122"/>
      <c r="K14" s="1122"/>
      <c r="L14" s="1122"/>
      <c r="M14" s="1122"/>
      <c r="N14" s="1122"/>
      <c r="O14" s="1122"/>
      <c r="P14" s="1123"/>
      <c r="Q14" s="1133"/>
      <c r="R14" s="1134"/>
      <c r="S14" s="1134"/>
      <c r="T14" s="1134"/>
      <c r="U14" s="1134"/>
      <c r="V14" s="1134"/>
      <c r="W14" s="1134"/>
      <c r="X14" s="1134"/>
      <c r="Y14" s="1134"/>
      <c r="Z14" s="1134"/>
      <c r="AA14" s="1134"/>
      <c r="AB14" s="1134"/>
      <c r="AC14" s="1134"/>
      <c r="AD14" s="1134"/>
      <c r="AE14" s="1135"/>
      <c r="AF14" s="1127"/>
      <c r="AG14" s="1128"/>
      <c r="AH14" s="1128"/>
      <c r="AI14" s="1128"/>
      <c r="AJ14" s="1129"/>
      <c r="AK14" s="1176"/>
      <c r="AL14" s="1177"/>
      <c r="AM14" s="1177"/>
      <c r="AN14" s="1177"/>
      <c r="AO14" s="1177"/>
      <c r="AP14" s="1177"/>
      <c r="AQ14" s="1177"/>
      <c r="AR14" s="1177"/>
      <c r="AS14" s="1177"/>
      <c r="AT14" s="1177"/>
      <c r="AU14" s="1174"/>
      <c r="AV14" s="1174"/>
      <c r="AW14" s="1174"/>
      <c r="AX14" s="1174"/>
      <c r="AY14" s="1175"/>
      <c r="AZ14" s="250"/>
      <c r="BA14" s="250"/>
      <c r="BB14" s="250"/>
      <c r="BC14" s="250"/>
      <c r="BD14" s="250"/>
      <c r="BE14" s="251"/>
      <c r="BF14" s="251"/>
      <c r="BG14" s="251"/>
      <c r="BH14" s="251"/>
      <c r="BI14" s="251"/>
      <c r="BJ14" s="251"/>
      <c r="BK14" s="251"/>
      <c r="BL14" s="251"/>
      <c r="BM14" s="251"/>
      <c r="BN14" s="251"/>
      <c r="BO14" s="251"/>
      <c r="BP14" s="251"/>
      <c r="BQ14" s="260">
        <v>8</v>
      </c>
      <c r="BR14" s="261"/>
      <c r="BS14" s="1104" t="s">
        <v>603</v>
      </c>
      <c r="BT14" s="1105"/>
      <c r="BU14" s="1105"/>
      <c r="BV14" s="1105"/>
      <c r="BW14" s="1105"/>
      <c r="BX14" s="1105"/>
      <c r="BY14" s="1105"/>
      <c r="BZ14" s="1105"/>
      <c r="CA14" s="1105"/>
      <c r="CB14" s="1105"/>
      <c r="CC14" s="1105"/>
      <c r="CD14" s="1105"/>
      <c r="CE14" s="1105"/>
      <c r="CF14" s="1105"/>
      <c r="CG14" s="1106"/>
      <c r="CH14" s="1079">
        <v>-70</v>
      </c>
      <c r="CI14" s="1080"/>
      <c r="CJ14" s="1080"/>
      <c r="CK14" s="1080"/>
      <c r="CL14" s="1081"/>
      <c r="CM14" s="1079">
        <v>434</v>
      </c>
      <c r="CN14" s="1080"/>
      <c r="CO14" s="1080"/>
      <c r="CP14" s="1080"/>
      <c r="CQ14" s="1081"/>
      <c r="CR14" s="1079">
        <v>150</v>
      </c>
      <c r="CS14" s="1080"/>
      <c r="CT14" s="1080"/>
      <c r="CU14" s="1080"/>
      <c r="CV14" s="1081"/>
      <c r="CW14" s="1079">
        <v>81</v>
      </c>
      <c r="CX14" s="1080"/>
      <c r="CY14" s="1080"/>
      <c r="CZ14" s="1080"/>
      <c r="DA14" s="1081"/>
      <c r="DB14" s="1079">
        <v>53</v>
      </c>
      <c r="DC14" s="1080"/>
      <c r="DD14" s="1080"/>
      <c r="DE14" s="1080"/>
      <c r="DF14" s="1081"/>
      <c r="DG14" s="1079" t="s">
        <v>584</v>
      </c>
      <c r="DH14" s="1080"/>
      <c r="DI14" s="1080"/>
      <c r="DJ14" s="1080"/>
      <c r="DK14" s="1081"/>
      <c r="DL14" s="1079" t="s">
        <v>584</v>
      </c>
      <c r="DM14" s="1080"/>
      <c r="DN14" s="1080"/>
      <c r="DO14" s="1080"/>
      <c r="DP14" s="1081"/>
      <c r="DQ14" s="1079" t="s">
        <v>584</v>
      </c>
      <c r="DR14" s="1080"/>
      <c r="DS14" s="1080"/>
      <c r="DT14" s="1080"/>
      <c r="DU14" s="1081"/>
      <c r="DV14" s="1082"/>
      <c r="DW14" s="1083"/>
      <c r="DX14" s="1083"/>
      <c r="DY14" s="1083"/>
      <c r="DZ14" s="1084"/>
      <c r="EA14" s="252"/>
    </row>
    <row r="15" spans="1:131" s="253" customFormat="1" ht="26.25" customHeight="1" x14ac:dyDescent="0.15">
      <c r="A15" s="259">
        <v>9</v>
      </c>
      <c r="B15" s="1121"/>
      <c r="C15" s="1122"/>
      <c r="D15" s="1122"/>
      <c r="E15" s="1122"/>
      <c r="F15" s="1122"/>
      <c r="G15" s="1122"/>
      <c r="H15" s="1122"/>
      <c r="I15" s="1122"/>
      <c r="J15" s="1122"/>
      <c r="K15" s="1122"/>
      <c r="L15" s="1122"/>
      <c r="M15" s="1122"/>
      <c r="N15" s="1122"/>
      <c r="O15" s="1122"/>
      <c r="P15" s="1123"/>
      <c r="Q15" s="1133"/>
      <c r="R15" s="1134"/>
      <c r="S15" s="1134"/>
      <c r="T15" s="1134"/>
      <c r="U15" s="1134"/>
      <c r="V15" s="1134"/>
      <c r="W15" s="1134"/>
      <c r="X15" s="1134"/>
      <c r="Y15" s="1134"/>
      <c r="Z15" s="1134"/>
      <c r="AA15" s="1134"/>
      <c r="AB15" s="1134"/>
      <c r="AC15" s="1134"/>
      <c r="AD15" s="1134"/>
      <c r="AE15" s="1135"/>
      <c r="AF15" s="1127"/>
      <c r="AG15" s="1128"/>
      <c r="AH15" s="1128"/>
      <c r="AI15" s="1128"/>
      <c r="AJ15" s="1129"/>
      <c r="AK15" s="1176"/>
      <c r="AL15" s="1177"/>
      <c r="AM15" s="1177"/>
      <c r="AN15" s="1177"/>
      <c r="AO15" s="1177"/>
      <c r="AP15" s="1177"/>
      <c r="AQ15" s="1177"/>
      <c r="AR15" s="1177"/>
      <c r="AS15" s="1177"/>
      <c r="AT15" s="1177"/>
      <c r="AU15" s="1174"/>
      <c r="AV15" s="1174"/>
      <c r="AW15" s="1174"/>
      <c r="AX15" s="1174"/>
      <c r="AY15" s="1175"/>
      <c r="AZ15" s="250"/>
      <c r="BA15" s="250"/>
      <c r="BB15" s="250"/>
      <c r="BC15" s="250"/>
      <c r="BD15" s="250"/>
      <c r="BE15" s="251"/>
      <c r="BF15" s="251"/>
      <c r="BG15" s="251"/>
      <c r="BH15" s="251"/>
      <c r="BI15" s="251"/>
      <c r="BJ15" s="251"/>
      <c r="BK15" s="251"/>
      <c r="BL15" s="251"/>
      <c r="BM15" s="251"/>
      <c r="BN15" s="251"/>
      <c r="BO15" s="251"/>
      <c r="BP15" s="251"/>
      <c r="BQ15" s="260">
        <v>9</v>
      </c>
      <c r="BR15" s="261"/>
      <c r="BS15" s="1104" t="s">
        <v>604</v>
      </c>
      <c r="BT15" s="1105"/>
      <c r="BU15" s="1105"/>
      <c r="BV15" s="1105"/>
      <c r="BW15" s="1105"/>
      <c r="BX15" s="1105"/>
      <c r="BY15" s="1105"/>
      <c r="BZ15" s="1105"/>
      <c r="CA15" s="1105"/>
      <c r="CB15" s="1105"/>
      <c r="CC15" s="1105"/>
      <c r="CD15" s="1105"/>
      <c r="CE15" s="1105"/>
      <c r="CF15" s="1105"/>
      <c r="CG15" s="1106"/>
      <c r="CH15" s="1079">
        <v>-2</v>
      </c>
      <c r="CI15" s="1080"/>
      <c r="CJ15" s="1080"/>
      <c r="CK15" s="1080"/>
      <c r="CL15" s="1081"/>
      <c r="CM15" s="1079">
        <v>879</v>
      </c>
      <c r="CN15" s="1080"/>
      <c r="CO15" s="1080"/>
      <c r="CP15" s="1080"/>
      <c r="CQ15" s="1081"/>
      <c r="CR15" s="1079">
        <v>5</v>
      </c>
      <c r="CS15" s="1080"/>
      <c r="CT15" s="1080"/>
      <c r="CU15" s="1080"/>
      <c r="CV15" s="1081"/>
      <c r="CW15" s="1079">
        <v>37</v>
      </c>
      <c r="CX15" s="1080"/>
      <c r="CY15" s="1080"/>
      <c r="CZ15" s="1080"/>
      <c r="DA15" s="1081"/>
      <c r="DB15" s="1079" t="s">
        <v>584</v>
      </c>
      <c r="DC15" s="1080"/>
      <c r="DD15" s="1080"/>
      <c r="DE15" s="1080"/>
      <c r="DF15" s="1081"/>
      <c r="DG15" s="1079" t="s">
        <v>584</v>
      </c>
      <c r="DH15" s="1080"/>
      <c r="DI15" s="1080"/>
      <c r="DJ15" s="1080"/>
      <c r="DK15" s="1081"/>
      <c r="DL15" s="1079" t="s">
        <v>584</v>
      </c>
      <c r="DM15" s="1080"/>
      <c r="DN15" s="1080"/>
      <c r="DO15" s="1080"/>
      <c r="DP15" s="1081"/>
      <c r="DQ15" s="1079" t="s">
        <v>584</v>
      </c>
      <c r="DR15" s="1080"/>
      <c r="DS15" s="1080"/>
      <c r="DT15" s="1080"/>
      <c r="DU15" s="1081"/>
      <c r="DV15" s="1082"/>
      <c r="DW15" s="1083"/>
      <c r="DX15" s="1083"/>
      <c r="DY15" s="1083"/>
      <c r="DZ15" s="1084"/>
      <c r="EA15" s="252"/>
    </row>
    <row r="16" spans="1:131" s="253" customFormat="1" ht="26.25" customHeight="1" x14ac:dyDescent="0.15">
      <c r="A16" s="259">
        <v>10</v>
      </c>
      <c r="B16" s="1121"/>
      <c r="C16" s="1122"/>
      <c r="D16" s="1122"/>
      <c r="E16" s="1122"/>
      <c r="F16" s="1122"/>
      <c r="G16" s="1122"/>
      <c r="H16" s="1122"/>
      <c r="I16" s="1122"/>
      <c r="J16" s="1122"/>
      <c r="K16" s="1122"/>
      <c r="L16" s="1122"/>
      <c r="M16" s="1122"/>
      <c r="N16" s="1122"/>
      <c r="O16" s="1122"/>
      <c r="P16" s="1123"/>
      <c r="Q16" s="1133"/>
      <c r="R16" s="1134"/>
      <c r="S16" s="1134"/>
      <c r="T16" s="1134"/>
      <c r="U16" s="1134"/>
      <c r="V16" s="1134"/>
      <c r="W16" s="1134"/>
      <c r="X16" s="1134"/>
      <c r="Y16" s="1134"/>
      <c r="Z16" s="1134"/>
      <c r="AA16" s="1134"/>
      <c r="AB16" s="1134"/>
      <c r="AC16" s="1134"/>
      <c r="AD16" s="1134"/>
      <c r="AE16" s="1135"/>
      <c r="AF16" s="1127"/>
      <c r="AG16" s="1128"/>
      <c r="AH16" s="1128"/>
      <c r="AI16" s="1128"/>
      <c r="AJ16" s="1129"/>
      <c r="AK16" s="1176"/>
      <c r="AL16" s="1177"/>
      <c r="AM16" s="1177"/>
      <c r="AN16" s="1177"/>
      <c r="AO16" s="1177"/>
      <c r="AP16" s="1177"/>
      <c r="AQ16" s="1177"/>
      <c r="AR16" s="1177"/>
      <c r="AS16" s="1177"/>
      <c r="AT16" s="1177"/>
      <c r="AU16" s="1174"/>
      <c r="AV16" s="1174"/>
      <c r="AW16" s="1174"/>
      <c r="AX16" s="1174"/>
      <c r="AY16" s="1175"/>
      <c r="AZ16" s="250"/>
      <c r="BA16" s="250"/>
      <c r="BB16" s="250"/>
      <c r="BC16" s="250"/>
      <c r="BD16" s="250"/>
      <c r="BE16" s="251"/>
      <c r="BF16" s="251"/>
      <c r="BG16" s="251"/>
      <c r="BH16" s="251"/>
      <c r="BI16" s="251"/>
      <c r="BJ16" s="251"/>
      <c r="BK16" s="251"/>
      <c r="BL16" s="251"/>
      <c r="BM16" s="251"/>
      <c r="BN16" s="251"/>
      <c r="BO16" s="251"/>
      <c r="BP16" s="251"/>
      <c r="BQ16" s="260">
        <v>10</v>
      </c>
      <c r="BR16" s="261"/>
      <c r="BS16" s="1104" t="s">
        <v>605</v>
      </c>
      <c r="BT16" s="1105"/>
      <c r="BU16" s="1105"/>
      <c r="BV16" s="1105"/>
      <c r="BW16" s="1105"/>
      <c r="BX16" s="1105"/>
      <c r="BY16" s="1105"/>
      <c r="BZ16" s="1105"/>
      <c r="CA16" s="1105"/>
      <c r="CB16" s="1105"/>
      <c r="CC16" s="1105"/>
      <c r="CD16" s="1105"/>
      <c r="CE16" s="1105"/>
      <c r="CF16" s="1105"/>
      <c r="CG16" s="1106"/>
      <c r="CH16" s="1079">
        <v>8</v>
      </c>
      <c r="CI16" s="1080"/>
      <c r="CJ16" s="1080"/>
      <c r="CK16" s="1080"/>
      <c r="CL16" s="1081"/>
      <c r="CM16" s="1079">
        <v>99</v>
      </c>
      <c r="CN16" s="1080"/>
      <c r="CO16" s="1080"/>
      <c r="CP16" s="1080"/>
      <c r="CQ16" s="1081"/>
      <c r="CR16" s="1079">
        <v>6</v>
      </c>
      <c r="CS16" s="1080"/>
      <c r="CT16" s="1080"/>
      <c r="CU16" s="1080"/>
      <c r="CV16" s="1081"/>
      <c r="CW16" s="1079" t="s">
        <v>584</v>
      </c>
      <c r="CX16" s="1080"/>
      <c r="CY16" s="1080"/>
      <c r="CZ16" s="1080"/>
      <c r="DA16" s="1081"/>
      <c r="DB16" s="1079">
        <v>15</v>
      </c>
      <c r="DC16" s="1080"/>
      <c r="DD16" s="1080"/>
      <c r="DE16" s="1080"/>
      <c r="DF16" s="1081"/>
      <c r="DG16" s="1079" t="s">
        <v>584</v>
      </c>
      <c r="DH16" s="1080"/>
      <c r="DI16" s="1080"/>
      <c r="DJ16" s="1080"/>
      <c r="DK16" s="1081"/>
      <c r="DL16" s="1079" t="s">
        <v>584</v>
      </c>
      <c r="DM16" s="1080"/>
      <c r="DN16" s="1080"/>
      <c r="DO16" s="1080"/>
      <c r="DP16" s="1081"/>
      <c r="DQ16" s="1079" t="s">
        <v>584</v>
      </c>
      <c r="DR16" s="1080"/>
      <c r="DS16" s="1080"/>
      <c r="DT16" s="1080"/>
      <c r="DU16" s="1081"/>
      <c r="DV16" s="1082"/>
      <c r="DW16" s="1083"/>
      <c r="DX16" s="1083"/>
      <c r="DY16" s="1083"/>
      <c r="DZ16" s="1084"/>
      <c r="EA16" s="252"/>
    </row>
    <row r="17" spans="1:131" s="253" customFormat="1" ht="26.25" customHeight="1" x14ac:dyDescent="0.15">
      <c r="A17" s="259">
        <v>11</v>
      </c>
      <c r="B17" s="1121"/>
      <c r="C17" s="1122"/>
      <c r="D17" s="1122"/>
      <c r="E17" s="1122"/>
      <c r="F17" s="1122"/>
      <c r="G17" s="1122"/>
      <c r="H17" s="1122"/>
      <c r="I17" s="1122"/>
      <c r="J17" s="1122"/>
      <c r="K17" s="1122"/>
      <c r="L17" s="1122"/>
      <c r="M17" s="1122"/>
      <c r="N17" s="1122"/>
      <c r="O17" s="1122"/>
      <c r="P17" s="1123"/>
      <c r="Q17" s="1133"/>
      <c r="R17" s="1134"/>
      <c r="S17" s="1134"/>
      <c r="T17" s="1134"/>
      <c r="U17" s="1134"/>
      <c r="V17" s="1134"/>
      <c r="W17" s="1134"/>
      <c r="X17" s="1134"/>
      <c r="Y17" s="1134"/>
      <c r="Z17" s="1134"/>
      <c r="AA17" s="1134"/>
      <c r="AB17" s="1134"/>
      <c r="AC17" s="1134"/>
      <c r="AD17" s="1134"/>
      <c r="AE17" s="1135"/>
      <c r="AF17" s="1127"/>
      <c r="AG17" s="1128"/>
      <c r="AH17" s="1128"/>
      <c r="AI17" s="1128"/>
      <c r="AJ17" s="1129"/>
      <c r="AK17" s="1176"/>
      <c r="AL17" s="1177"/>
      <c r="AM17" s="1177"/>
      <c r="AN17" s="1177"/>
      <c r="AO17" s="1177"/>
      <c r="AP17" s="1177"/>
      <c r="AQ17" s="1177"/>
      <c r="AR17" s="1177"/>
      <c r="AS17" s="1177"/>
      <c r="AT17" s="1177"/>
      <c r="AU17" s="1174"/>
      <c r="AV17" s="1174"/>
      <c r="AW17" s="1174"/>
      <c r="AX17" s="1174"/>
      <c r="AY17" s="1175"/>
      <c r="AZ17" s="250"/>
      <c r="BA17" s="250"/>
      <c r="BB17" s="250"/>
      <c r="BC17" s="250"/>
      <c r="BD17" s="250"/>
      <c r="BE17" s="251"/>
      <c r="BF17" s="251"/>
      <c r="BG17" s="251"/>
      <c r="BH17" s="251"/>
      <c r="BI17" s="251"/>
      <c r="BJ17" s="251"/>
      <c r="BK17" s="251"/>
      <c r="BL17" s="251"/>
      <c r="BM17" s="251"/>
      <c r="BN17" s="251"/>
      <c r="BO17" s="251"/>
      <c r="BP17" s="251"/>
      <c r="BQ17" s="260">
        <v>11</v>
      </c>
      <c r="BR17" s="261" t="s">
        <v>611</v>
      </c>
      <c r="BS17" s="1104" t="s">
        <v>606</v>
      </c>
      <c r="BT17" s="1105"/>
      <c r="BU17" s="1105"/>
      <c r="BV17" s="1105"/>
      <c r="BW17" s="1105"/>
      <c r="BX17" s="1105"/>
      <c r="BY17" s="1105"/>
      <c r="BZ17" s="1105"/>
      <c r="CA17" s="1105"/>
      <c r="CB17" s="1105"/>
      <c r="CC17" s="1105"/>
      <c r="CD17" s="1105"/>
      <c r="CE17" s="1105"/>
      <c r="CF17" s="1105"/>
      <c r="CG17" s="1106"/>
      <c r="CH17" s="1079">
        <v>0</v>
      </c>
      <c r="CI17" s="1080"/>
      <c r="CJ17" s="1080"/>
      <c r="CK17" s="1080"/>
      <c r="CL17" s="1081"/>
      <c r="CM17" s="1079">
        <v>88</v>
      </c>
      <c r="CN17" s="1080"/>
      <c r="CO17" s="1080"/>
      <c r="CP17" s="1080"/>
      <c r="CQ17" s="1081"/>
      <c r="CR17" s="1079">
        <v>60</v>
      </c>
      <c r="CS17" s="1080"/>
      <c r="CT17" s="1080"/>
      <c r="CU17" s="1080"/>
      <c r="CV17" s="1081"/>
      <c r="CW17" s="1079" t="s">
        <v>584</v>
      </c>
      <c r="CX17" s="1080"/>
      <c r="CY17" s="1080"/>
      <c r="CZ17" s="1080"/>
      <c r="DA17" s="1081"/>
      <c r="DB17" s="1079" t="s">
        <v>584</v>
      </c>
      <c r="DC17" s="1080"/>
      <c r="DD17" s="1080"/>
      <c r="DE17" s="1080"/>
      <c r="DF17" s="1081"/>
      <c r="DG17" s="1079" t="s">
        <v>584</v>
      </c>
      <c r="DH17" s="1080"/>
      <c r="DI17" s="1080"/>
      <c r="DJ17" s="1080"/>
      <c r="DK17" s="1081"/>
      <c r="DL17" s="1079" t="s">
        <v>584</v>
      </c>
      <c r="DM17" s="1080"/>
      <c r="DN17" s="1080"/>
      <c r="DO17" s="1080"/>
      <c r="DP17" s="1081"/>
      <c r="DQ17" s="1079" t="s">
        <v>584</v>
      </c>
      <c r="DR17" s="1080"/>
      <c r="DS17" s="1080"/>
      <c r="DT17" s="1080"/>
      <c r="DU17" s="1081"/>
      <c r="DV17" s="1082"/>
      <c r="DW17" s="1083"/>
      <c r="DX17" s="1083"/>
      <c r="DY17" s="1083"/>
      <c r="DZ17" s="1084"/>
      <c r="EA17" s="252"/>
    </row>
    <row r="18" spans="1:131" s="253" customFormat="1" ht="26.25" customHeight="1" x14ac:dyDescent="0.15">
      <c r="A18" s="259">
        <v>12</v>
      </c>
      <c r="B18" s="1121"/>
      <c r="C18" s="1122"/>
      <c r="D18" s="1122"/>
      <c r="E18" s="1122"/>
      <c r="F18" s="1122"/>
      <c r="G18" s="1122"/>
      <c r="H18" s="1122"/>
      <c r="I18" s="1122"/>
      <c r="J18" s="1122"/>
      <c r="K18" s="1122"/>
      <c r="L18" s="1122"/>
      <c r="M18" s="1122"/>
      <c r="N18" s="1122"/>
      <c r="O18" s="1122"/>
      <c r="P18" s="1123"/>
      <c r="Q18" s="1133"/>
      <c r="R18" s="1134"/>
      <c r="S18" s="1134"/>
      <c r="T18" s="1134"/>
      <c r="U18" s="1134"/>
      <c r="V18" s="1134"/>
      <c r="W18" s="1134"/>
      <c r="X18" s="1134"/>
      <c r="Y18" s="1134"/>
      <c r="Z18" s="1134"/>
      <c r="AA18" s="1134"/>
      <c r="AB18" s="1134"/>
      <c r="AC18" s="1134"/>
      <c r="AD18" s="1134"/>
      <c r="AE18" s="1135"/>
      <c r="AF18" s="1127"/>
      <c r="AG18" s="1128"/>
      <c r="AH18" s="1128"/>
      <c r="AI18" s="1128"/>
      <c r="AJ18" s="1129"/>
      <c r="AK18" s="1176"/>
      <c r="AL18" s="1177"/>
      <c r="AM18" s="1177"/>
      <c r="AN18" s="1177"/>
      <c r="AO18" s="1177"/>
      <c r="AP18" s="1177"/>
      <c r="AQ18" s="1177"/>
      <c r="AR18" s="1177"/>
      <c r="AS18" s="1177"/>
      <c r="AT18" s="1177"/>
      <c r="AU18" s="1174"/>
      <c r="AV18" s="1174"/>
      <c r="AW18" s="1174"/>
      <c r="AX18" s="1174"/>
      <c r="AY18" s="1175"/>
      <c r="AZ18" s="250"/>
      <c r="BA18" s="250"/>
      <c r="BB18" s="250"/>
      <c r="BC18" s="250"/>
      <c r="BD18" s="250"/>
      <c r="BE18" s="251"/>
      <c r="BF18" s="251"/>
      <c r="BG18" s="251"/>
      <c r="BH18" s="251"/>
      <c r="BI18" s="251"/>
      <c r="BJ18" s="251"/>
      <c r="BK18" s="251"/>
      <c r="BL18" s="251"/>
      <c r="BM18" s="251"/>
      <c r="BN18" s="251"/>
      <c r="BO18" s="251"/>
      <c r="BP18" s="251"/>
      <c r="BQ18" s="260">
        <v>12</v>
      </c>
      <c r="BR18" s="261"/>
      <c r="BS18" s="1104" t="s">
        <v>607</v>
      </c>
      <c r="BT18" s="1105"/>
      <c r="BU18" s="1105"/>
      <c r="BV18" s="1105"/>
      <c r="BW18" s="1105"/>
      <c r="BX18" s="1105"/>
      <c r="BY18" s="1105"/>
      <c r="BZ18" s="1105"/>
      <c r="CA18" s="1105"/>
      <c r="CB18" s="1105"/>
      <c r="CC18" s="1105"/>
      <c r="CD18" s="1105"/>
      <c r="CE18" s="1105"/>
      <c r="CF18" s="1105"/>
      <c r="CG18" s="1106"/>
      <c r="CH18" s="1079">
        <v>52</v>
      </c>
      <c r="CI18" s="1080"/>
      <c r="CJ18" s="1080"/>
      <c r="CK18" s="1080"/>
      <c r="CL18" s="1081"/>
      <c r="CM18" s="1079">
        <v>974</v>
      </c>
      <c r="CN18" s="1080"/>
      <c r="CO18" s="1080"/>
      <c r="CP18" s="1080"/>
      <c r="CQ18" s="1081"/>
      <c r="CR18" s="1079">
        <v>51</v>
      </c>
      <c r="CS18" s="1080"/>
      <c r="CT18" s="1080"/>
      <c r="CU18" s="1080"/>
      <c r="CV18" s="1081"/>
      <c r="CW18" s="1079">
        <v>19</v>
      </c>
      <c r="CX18" s="1080"/>
      <c r="CY18" s="1080"/>
      <c r="CZ18" s="1080"/>
      <c r="DA18" s="1081"/>
      <c r="DB18" s="1079" t="s">
        <v>584</v>
      </c>
      <c r="DC18" s="1080"/>
      <c r="DD18" s="1080"/>
      <c r="DE18" s="1080"/>
      <c r="DF18" s="1081"/>
      <c r="DG18" s="1079" t="s">
        <v>584</v>
      </c>
      <c r="DH18" s="1080"/>
      <c r="DI18" s="1080"/>
      <c r="DJ18" s="1080"/>
      <c r="DK18" s="1081"/>
      <c r="DL18" s="1079" t="s">
        <v>584</v>
      </c>
      <c r="DM18" s="1080"/>
      <c r="DN18" s="1080"/>
      <c r="DO18" s="1080"/>
      <c r="DP18" s="1081"/>
      <c r="DQ18" s="1079" t="s">
        <v>584</v>
      </c>
      <c r="DR18" s="1080"/>
      <c r="DS18" s="1080"/>
      <c r="DT18" s="1080"/>
      <c r="DU18" s="1081"/>
      <c r="DV18" s="1082"/>
      <c r="DW18" s="1083"/>
      <c r="DX18" s="1083"/>
      <c r="DY18" s="1083"/>
      <c r="DZ18" s="1084"/>
      <c r="EA18" s="252"/>
    </row>
    <row r="19" spans="1:131" s="253" customFormat="1" ht="26.25" customHeight="1" x14ac:dyDescent="0.15">
      <c r="A19" s="259">
        <v>13</v>
      </c>
      <c r="B19" s="1121"/>
      <c r="C19" s="1122"/>
      <c r="D19" s="1122"/>
      <c r="E19" s="1122"/>
      <c r="F19" s="1122"/>
      <c r="G19" s="1122"/>
      <c r="H19" s="1122"/>
      <c r="I19" s="1122"/>
      <c r="J19" s="1122"/>
      <c r="K19" s="1122"/>
      <c r="L19" s="1122"/>
      <c r="M19" s="1122"/>
      <c r="N19" s="1122"/>
      <c r="O19" s="1122"/>
      <c r="P19" s="1123"/>
      <c r="Q19" s="1133"/>
      <c r="R19" s="1134"/>
      <c r="S19" s="1134"/>
      <c r="T19" s="1134"/>
      <c r="U19" s="1134"/>
      <c r="V19" s="1134"/>
      <c r="W19" s="1134"/>
      <c r="X19" s="1134"/>
      <c r="Y19" s="1134"/>
      <c r="Z19" s="1134"/>
      <c r="AA19" s="1134"/>
      <c r="AB19" s="1134"/>
      <c r="AC19" s="1134"/>
      <c r="AD19" s="1134"/>
      <c r="AE19" s="1135"/>
      <c r="AF19" s="1127"/>
      <c r="AG19" s="1128"/>
      <c r="AH19" s="1128"/>
      <c r="AI19" s="1128"/>
      <c r="AJ19" s="1129"/>
      <c r="AK19" s="1176"/>
      <c r="AL19" s="1177"/>
      <c r="AM19" s="1177"/>
      <c r="AN19" s="1177"/>
      <c r="AO19" s="1177"/>
      <c r="AP19" s="1177"/>
      <c r="AQ19" s="1177"/>
      <c r="AR19" s="1177"/>
      <c r="AS19" s="1177"/>
      <c r="AT19" s="1177"/>
      <c r="AU19" s="1174"/>
      <c r="AV19" s="1174"/>
      <c r="AW19" s="1174"/>
      <c r="AX19" s="1174"/>
      <c r="AY19" s="1175"/>
      <c r="AZ19" s="250"/>
      <c r="BA19" s="250"/>
      <c r="BB19" s="250"/>
      <c r="BC19" s="250"/>
      <c r="BD19" s="250"/>
      <c r="BE19" s="251"/>
      <c r="BF19" s="251"/>
      <c r="BG19" s="251"/>
      <c r="BH19" s="251"/>
      <c r="BI19" s="251"/>
      <c r="BJ19" s="251"/>
      <c r="BK19" s="251"/>
      <c r="BL19" s="251"/>
      <c r="BM19" s="251"/>
      <c r="BN19" s="251"/>
      <c r="BO19" s="251"/>
      <c r="BP19" s="251"/>
      <c r="BQ19" s="260">
        <v>13</v>
      </c>
      <c r="BR19" s="261"/>
      <c r="BS19" s="1104" t="s">
        <v>608</v>
      </c>
      <c r="BT19" s="1105"/>
      <c r="BU19" s="1105"/>
      <c r="BV19" s="1105"/>
      <c r="BW19" s="1105"/>
      <c r="BX19" s="1105"/>
      <c r="BY19" s="1105"/>
      <c r="BZ19" s="1105"/>
      <c r="CA19" s="1105"/>
      <c r="CB19" s="1105"/>
      <c r="CC19" s="1105"/>
      <c r="CD19" s="1105"/>
      <c r="CE19" s="1105"/>
      <c r="CF19" s="1105"/>
      <c r="CG19" s="1106"/>
      <c r="CH19" s="1079">
        <v>-1</v>
      </c>
      <c r="CI19" s="1080"/>
      <c r="CJ19" s="1080"/>
      <c r="CK19" s="1080"/>
      <c r="CL19" s="1081"/>
      <c r="CM19" s="1079">
        <v>844</v>
      </c>
      <c r="CN19" s="1080"/>
      <c r="CO19" s="1080"/>
      <c r="CP19" s="1080"/>
      <c r="CQ19" s="1081"/>
      <c r="CR19" s="1079">
        <v>24</v>
      </c>
      <c r="CS19" s="1080"/>
      <c r="CT19" s="1080"/>
      <c r="CU19" s="1080"/>
      <c r="CV19" s="1081"/>
      <c r="CW19" s="1079">
        <v>1</v>
      </c>
      <c r="CX19" s="1080"/>
      <c r="CY19" s="1080"/>
      <c r="CZ19" s="1080"/>
      <c r="DA19" s="1081"/>
      <c r="DB19" s="1079" t="s">
        <v>584</v>
      </c>
      <c r="DC19" s="1080"/>
      <c r="DD19" s="1080"/>
      <c r="DE19" s="1080"/>
      <c r="DF19" s="1081"/>
      <c r="DG19" s="1079" t="s">
        <v>584</v>
      </c>
      <c r="DH19" s="1080"/>
      <c r="DI19" s="1080"/>
      <c r="DJ19" s="1080"/>
      <c r="DK19" s="1081"/>
      <c r="DL19" s="1079" t="s">
        <v>584</v>
      </c>
      <c r="DM19" s="1080"/>
      <c r="DN19" s="1080"/>
      <c r="DO19" s="1080"/>
      <c r="DP19" s="1081"/>
      <c r="DQ19" s="1079" t="s">
        <v>584</v>
      </c>
      <c r="DR19" s="1080"/>
      <c r="DS19" s="1080"/>
      <c r="DT19" s="1080"/>
      <c r="DU19" s="1081"/>
      <c r="DV19" s="1082"/>
      <c r="DW19" s="1083"/>
      <c r="DX19" s="1083"/>
      <c r="DY19" s="1083"/>
      <c r="DZ19" s="1084"/>
      <c r="EA19" s="252"/>
    </row>
    <row r="20" spans="1:131" s="253" customFormat="1" ht="26.25" customHeight="1" x14ac:dyDescent="0.15">
      <c r="A20" s="259">
        <v>14</v>
      </c>
      <c r="B20" s="1121"/>
      <c r="C20" s="1122"/>
      <c r="D20" s="1122"/>
      <c r="E20" s="1122"/>
      <c r="F20" s="1122"/>
      <c r="G20" s="1122"/>
      <c r="H20" s="1122"/>
      <c r="I20" s="1122"/>
      <c r="J20" s="1122"/>
      <c r="K20" s="1122"/>
      <c r="L20" s="1122"/>
      <c r="M20" s="1122"/>
      <c r="N20" s="1122"/>
      <c r="O20" s="1122"/>
      <c r="P20" s="1123"/>
      <c r="Q20" s="1133"/>
      <c r="R20" s="1134"/>
      <c r="S20" s="1134"/>
      <c r="T20" s="1134"/>
      <c r="U20" s="1134"/>
      <c r="V20" s="1134"/>
      <c r="W20" s="1134"/>
      <c r="X20" s="1134"/>
      <c r="Y20" s="1134"/>
      <c r="Z20" s="1134"/>
      <c r="AA20" s="1134"/>
      <c r="AB20" s="1134"/>
      <c r="AC20" s="1134"/>
      <c r="AD20" s="1134"/>
      <c r="AE20" s="1135"/>
      <c r="AF20" s="1127"/>
      <c r="AG20" s="1128"/>
      <c r="AH20" s="1128"/>
      <c r="AI20" s="1128"/>
      <c r="AJ20" s="1129"/>
      <c r="AK20" s="1176"/>
      <c r="AL20" s="1177"/>
      <c r="AM20" s="1177"/>
      <c r="AN20" s="1177"/>
      <c r="AO20" s="1177"/>
      <c r="AP20" s="1177"/>
      <c r="AQ20" s="1177"/>
      <c r="AR20" s="1177"/>
      <c r="AS20" s="1177"/>
      <c r="AT20" s="1177"/>
      <c r="AU20" s="1174"/>
      <c r="AV20" s="1174"/>
      <c r="AW20" s="1174"/>
      <c r="AX20" s="1174"/>
      <c r="AY20" s="1175"/>
      <c r="AZ20" s="250"/>
      <c r="BA20" s="250"/>
      <c r="BB20" s="250"/>
      <c r="BC20" s="250"/>
      <c r="BD20" s="250"/>
      <c r="BE20" s="251"/>
      <c r="BF20" s="251"/>
      <c r="BG20" s="251"/>
      <c r="BH20" s="251"/>
      <c r="BI20" s="251"/>
      <c r="BJ20" s="251"/>
      <c r="BK20" s="251"/>
      <c r="BL20" s="251"/>
      <c r="BM20" s="251"/>
      <c r="BN20" s="251"/>
      <c r="BO20" s="251"/>
      <c r="BP20" s="251"/>
      <c r="BQ20" s="260">
        <v>14</v>
      </c>
      <c r="BR20" s="261"/>
      <c r="BS20" s="1104" t="s">
        <v>609</v>
      </c>
      <c r="BT20" s="1105"/>
      <c r="BU20" s="1105"/>
      <c r="BV20" s="1105"/>
      <c r="BW20" s="1105"/>
      <c r="BX20" s="1105"/>
      <c r="BY20" s="1105"/>
      <c r="BZ20" s="1105"/>
      <c r="CA20" s="1105"/>
      <c r="CB20" s="1105"/>
      <c r="CC20" s="1105"/>
      <c r="CD20" s="1105"/>
      <c r="CE20" s="1105"/>
      <c r="CF20" s="1105"/>
      <c r="CG20" s="1106"/>
      <c r="CH20" s="1079">
        <v>-34</v>
      </c>
      <c r="CI20" s="1080"/>
      <c r="CJ20" s="1080"/>
      <c r="CK20" s="1080"/>
      <c r="CL20" s="1081"/>
      <c r="CM20" s="1079">
        <v>1649</v>
      </c>
      <c r="CN20" s="1080"/>
      <c r="CO20" s="1080"/>
      <c r="CP20" s="1080"/>
      <c r="CQ20" s="1081"/>
      <c r="CR20" s="1079">
        <v>10</v>
      </c>
      <c r="CS20" s="1080"/>
      <c r="CT20" s="1080"/>
      <c r="CU20" s="1080"/>
      <c r="CV20" s="1081"/>
      <c r="CW20" s="1079">
        <v>9</v>
      </c>
      <c r="CX20" s="1080"/>
      <c r="CY20" s="1080"/>
      <c r="CZ20" s="1080"/>
      <c r="DA20" s="1081"/>
      <c r="DB20" s="1079" t="s">
        <v>584</v>
      </c>
      <c r="DC20" s="1080"/>
      <c r="DD20" s="1080"/>
      <c r="DE20" s="1080"/>
      <c r="DF20" s="1081"/>
      <c r="DG20" s="1079" t="s">
        <v>584</v>
      </c>
      <c r="DH20" s="1080"/>
      <c r="DI20" s="1080"/>
      <c r="DJ20" s="1080"/>
      <c r="DK20" s="1081"/>
      <c r="DL20" s="1079" t="s">
        <v>584</v>
      </c>
      <c r="DM20" s="1080"/>
      <c r="DN20" s="1080"/>
      <c r="DO20" s="1080"/>
      <c r="DP20" s="1081"/>
      <c r="DQ20" s="1079" t="s">
        <v>584</v>
      </c>
      <c r="DR20" s="1080"/>
      <c r="DS20" s="1080"/>
      <c r="DT20" s="1080"/>
      <c r="DU20" s="1081"/>
      <c r="DV20" s="1082"/>
      <c r="DW20" s="1083"/>
      <c r="DX20" s="1083"/>
      <c r="DY20" s="1083"/>
      <c r="DZ20" s="1084"/>
      <c r="EA20" s="252"/>
    </row>
    <row r="21" spans="1:131" s="253" customFormat="1" ht="26.25" customHeight="1" thickBot="1" x14ac:dyDescent="0.2">
      <c r="A21" s="259">
        <v>15</v>
      </c>
      <c r="B21" s="1121"/>
      <c r="C21" s="1122"/>
      <c r="D21" s="1122"/>
      <c r="E21" s="1122"/>
      <c r="F21" s="1122"/>
      <c r="G21" s="1122"/>
      <c r="H21" s="1122"/>
      <c r="I21" s="1122"/>
      <c r="J21" s="1122"/>
      <c r="K21" s="1122"/>
      <c r="L21" s="1122"/>
      <c r="M21" s="1122"/>
      <c r="N21" s="1122"/>
      <c r="O21" s="1122"/>
      <c r="P21" s="1123"/>
      <c r="Q21" s="1133"/>
      <c r="R21" s="1134"/>
      <c r="S21" s="1134"/>
      <c r="T21" s="1134"/>
      <c r="U21" s="1134"/>
      <c r="V21" s="1134"/>
      <c r="W21" s="1134"/>
      <c r="X21" s="1134"/>
      <c r="Y21" s="1134"/>
      <c r="Z21" s="1134"/>
      <c r="AA21" s="1134"/>
      <c r="AB21" s="1134"/>
      <c r="AC21" s="1134"/>
      <c r="AD21" s="1134"/>
      <c r="AE21" s="1135"/>
      <c r="AF21" s="1127"/>
      <c r="AG21" s="1128"/>
      <c r="AH21" s="1128"/>
      <c r="AI21" s="1128"/>
      <c r="AJ21" s="1129"/>
      <c r="AK21" s="1176"/>
      <c r="AL21" s="1177"/>
      <c r="AM21" s="1177"/>
      <c r="AN21" s="1177"/>
      <c r="AO21" s="1177"/>
      <c r="AP21" s="1177"/>
      <c r="AQ21" s="1177"/>
      <c r="AR21" s="1177"/>
      <c r="AS21" s="1177"/>
      <c r="AT21" s="1177"/>
      <c r="AU21" s="1174"/>
      <c r="AV21" s="1174"/>
      <c r="AW21" s="1174"/>
      <c r="AX21" s="1174"/>
      <c r="AY21" s="1175"/>
      <c r="AZ21" s="250"/>
      <c r="BA21" s="250"/>
      <c r="BB21" s="250"/>
      <c r="BC21" s="250"/>
      <c r="BD21" s="250"/>
      <c r="BE21" s="251"/>
      <c r="BF21" s="251"/>
      <c r="BG21" s="251"/>
      <c r="BH21" s="251"/>
      <c r="BI21" s="251"/>
      <c r="BJ21" s="251"/>
      <c r="BK21" s="251"/>
      <c r="BL21" s="251"/>
      <c r="BM21" s="251"/>
      <c r="BN21" s="251"/>
      <c r="BO21" s="251"/>
      <c r="BP21" s="251"/>
      <c r="BQ21" s="260">
        <v>15</v>
      </c>
      <c r="BR21" s="261"/>
      <c r="BS21" s="1104" t="s">
        <v>610</v>
      </c>
      <c r="BT21" s="1105"/>
      <c r="BU21" s="1105"/>
      <c r="BV21" s="1105"/>
      <c r="BW21" s="1105"/>
      <c r="BX21" s="1105"/>
      <c r="BY21" s="1105"/>
      <c r="BZ21" s="1105"/>
      <c r="CA21" s="1105"/>
      <c r="CB21" s="1105"/>
      <c r="CC21" s="1105"/>
      <c r="CD21" s="1105"/>
      <c r="CE21" s="1105"/>
      <c r="CF21" s="1105"/>
      <c r="CG21" s="1106"/>
      <c r="CH21" s="1079">
        <v>1</v>
      </c>
      <c r="CI21" s="1080"/>
      <c r="CJ21" s="1080"/>
      <c r="CK21" s="1080"/>
      <c r="CL21" s="1081"/>
      <c r="CM21" s="1079">
        <v>117</v>
      </c>
      <c r="CN21" s="1080"/>
      <c r="CO21" s="1080"/>
      <c r="CP21" s="1080"/>
      <c r="CQ21" s="1081"/>
      <c r="CR21" s="1079">
        <v>5</v>
      </c>
      <c r="CS21" s="1080"/>
      <c r="CT21" s="1080"/>
      <c r="CU21" s="1080"/>
      <c r="CV21" s="1081"/>
      <c r="CW21" s="1079">
        <v>1</v>
      </c>
      <c r="CX21" s="1080"/>
      <c r="CY21" s="1080"/>
      <c r="CZ21" s="1080"/>
      <c r="DA21" s="1081"/>
      <c r="DB21" s="1079" t="s">
        <v>584</v>
      </c>
      <c r="DC21" s="1080"/>
      <c r="DD21" s="1080"/>
      <c r="DE21" s="1080"/>
      <c r="DF21" s="1081"/>
      <c r="DG21" s="1079" t="s">
        <v>584</v>
      </c>
      <c r="DH21" s="1080"/>
      <c r="DI21" s="1080"/>
      <c r="DJ21" s="1080"/>
      <c r="DK21" s="1081"/>
      <c r="DL21" s="1079" t="s">
        <v>584</v>
      </c>
      <c r="DM21" s="1080"/>
      <c r="DN21" s="1080"/>
      <c r="DO21" s="1080"/>
      <c r="DP21" s="1081"/>
      <c r="DQ21" s="1079" t="s">
        <v>584</v>
      </c>
      <c r="DR21" s="1080"/>
      <c r="DS21" s="1080"/>
      <c r="DT21" s="1080"/>
      <c r="DU21" s="1081"/>
      <c r="DV21" s="1082"/>
      <c r="DW21" s="1083"/>
      <c r="DX21" s="1083"/>
      <c r="DY21" s="1083"/>
      <c r="DZ21" s="1084"/>
      <c r="EA21" s="252"/>
    </row>
    <row r="22" spans="1:131" s="253" customFormat="1" ht="26.25" customHeight="1" x14ac:dyDescent="0.15">
      <c r="A22" s="259">
        <v>16</v>
      </c>
      <c r="B22" s="1121"/>
      <c r="C22" s="1122"/>
      <c r="D22" s="1122"/>
      <c r="E22" s="1122"/>
      <c r="F22" s="1122"/>
      <c r="G22" s="1122"/>
      <c r="H22" s="1122"/>
      <c r="I22" s="1122"/>
      <c r="J22" s="1122"/>
      <c r="K22" s="1122"/>
      <c r="L22" s="1122"/>
      <c r="M22" s="1122"/>
      <c r="N22" s="1122"/>
      <c r="O22" s="1122"/>
      <c r="P22" s="1123"/>
      <c r="Q22" s="1171"/>
      <c r="R22" s="1172"/>
      <c r="S22" s="1172"/>
      <c r="T22" s="1172"/>
      <c r="U22" s="1172"/>
      <c r="V22" s="1172"/>
      <c r="W22" s="1172"/>
      <c r="X22" s="1172"/>
      <c r="Y22" s="1172"/>
      <c r="Z22" s="1172"/>
      <c r="AA22" s="1172"/>
      <c r="AB22" s="1172"/>
      <c r="AC22" s="1172"/>
      <c r="AD22" s="1172"/>
      <c r="AE22" s="1173"/>
      <c r="AF22" s="1127"/>
      <c r="AG22" s="1128"/>
      <c r="AH22" s="1128"/>
      <c r="AI22" s="1128"/>
      <c r="AJ22" s="1129"/>
      <c r="AK22" s="1167"/>
      <c r="AL22" s="1168"/>
      <c r="AM22" s="1168"/>
      <c r="AN22" s="1168"/>
      <c r="AO22" s="1168"/>
      <c r="AP22" s="1168"/>
      <c r="AQ22" s="1168"/>
      <c r="AR22" s="1168"/>
      <c r="AS22" s="1168"/>
      <c r="AT22" s="1168"/>
      <c r="AU22" s="1169"/>
      <c r="AV22" s="1169"/>
      <c r="AW22" s="1169"/>
      <c r="AX22" s="1169"/>
      <c r="AY22" s="1170"/>
      <c r="AZ22" s="1119" t="s">
        <v>390</v>
      </c>
      <c r="BA22" s="1119"/>
      <c r="BB22" s="1119"/>
      <c r="BC22" s="1119"/>
      <c r="BD22" s="1120"/>
      <c r="BE22" s="251"/>
      <c r="BF22" s="251"/>
      <c r="BG22" s="251"/>
      <c r="BH22" s="251"/>
      <c r="BI22" s="251"/>
      <c r="BJ22" s="251"/>
      <c r="BK22" s="251"/>
      <c r="BL22" s="251"/>
      <c r="BM22" s="251"/>
      <c r="BN22" s="251"/>
      <c r="BO22" s="251"/>
      <c r="BP22" s="251"/>
      <c r="BQ22" s="260">
        <v>16</v>
      </c>
      <c r="BR22" s="261"/>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2"/>
    </row>
    <row r="23" spans="1:131" s="253" customFormat="1" ht="26.25" customHeight="1" thickBot="1" x14ac:dyDescent="0.2">
      <c r="A23" s="262" t="s">
        <v>391</v>
      </c>
      <c r="B23" s="1034" t="s">
        <v>392</v>
      </c>
      <c r="C23" s="1035"/>
      <c r="D23" s="1035"/>
      <c r="E23" s="1035"/>
      <c r="F23" s="1035"/>
      <c r="G23" s="1035"/>
      <c r="H23" s="1035"/>
      <c r="I23" s="1035"/>
      <c r="J23" s="1035"/>
      <c r="K23" s="1035"/>
      <c r="L23" s="1035"/>
      <c r="M23" s="1035"/>
      <c r="N23" s="1035"/>
      <c r="O23" s="1035"/>
      <c r="P23" s="1036"/>
      <c r="Q23" s="1158">
        <v>68634</v>
      </c>
      <c r="R23" s="1159"/>
      <c r="S23" s="1159"/>
      <c r="T23" s="1159"/>
      <c r="U23" s="1159"/>
      <c r="V23" s="1159">
        <v>66671</v>
      </c>
      <c r="W23" s="1159"/>
      <c r="X23" s="1159"/>
      <c r="Y23" s="1159"/>
      <c r="Z23" s="1159"/>
      <c r="AA23" s="1159">
        <v>1963</v>
      </c>
      <c r="AB23" s="1159"/>
      <c r="AC23" s="1159"/>
      <c r="AD23" s="1159"/>
      <c r="AE23" s="1160"/>
      <c r="AF23" s="1161">
        <v>1759</v>
      </c>
      <c r="AG23" s="1159"/>
      <c r="AH23" s="1159"/>
      <c r="AI23" s="1159"/>
      <c r="AJ23" s="1162"/>
      <c r="AK23" s="1163"/>
      <c r="AL23" s="1164"/>
      <c r="AM23" s="1164"/>
      <c r="AN23" s="1164"/>
      <c r="AO23" s="1164"/>
      <c r="AP23" s="1159">
        <v>111152</v>
      </c>
      <c r="AQ23" s="1159"/>
      <c r="AR23" s="1159"/>
      <c r="AS23" s="1159"/>
      <c r="AT23" s="1159"/>
      <c r="AU23" s="1165"/>
      <c r="AV23" s="1165"/>
      <c r="AW23" s="1165"/>
      <c r="AX23" s="1165"/>
      <c r="AY23" s="1166"/>
      <c r="AZ23" s="1155" t="s">
        <v>236</v>
      </c>
      <c r="BA23" s="1156"/>
      <c r="BB23" s="1156"/>
      <c r="BC23" s="1156"/>
      <c r="BD23" s="1157"/>
      <c r="BE23" s="251"/>
      <c r="BF23" s="251"/>
      <c r="BG23" s="251"/>
      <c r="BH23" s="251"/>
      <c r="BI23" s="251"/>
      <c r="BJ23" s="251"/>
      <c r="BK23" s="251"/>
      <c r="BL23" s="251"/>
      <c r="BM23" s="251"/>
      <c r="BN23" s="251"/>
      <c r="BO23" s="251"/>
      <c r="BP23" s="251"/>
      <c r="BQ23" s="260">
        <v>17</v>
      </c>
      <c r="BR23" s="261"/>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2"/>
    </row>
    <row r="24" spans="1:131" s="253" customFormat="1" ht="26.25" customHeight="1" x14ac:dyDescent="0.15">
      <c r="A24" s="1154" t="s">
        <v>393</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0"/>
      <c r="BA24" s="250"/>
      <c r="BB24" s="250"/>
      <c r="BC24" s="250"/>
      <c r="BD24" s="250"/>
      <c r="BE24" s="251"/>
      <c r="BF24" s="251"/>
      <c r="BG24" s="251"/>
      <c r="BH24" s="251"/>
      <c r="BI24" s="251"/>
      <c r="BJ24" s="251"/>
      <c r="BK24" s="251"/>
      <c r="BL24" s="251"/>
      <c r="BM24" s="251"/>
      <c r="BN24" s="251"/>
      <c r="BO24" s="251"/>
      <c r="BP24" s="251"/>
      <c r="BQ24" s="260">
        <v>18</v>
      </c>
      <c r="BR24" s="261"/>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2"/>
    </row>
    <row r="25" spans="1:131" s="245" customFormat="1" ht="26.25" customHeight="1" thickBot="1" x14ac:dyDescent="0.2">
      <c r="A25" s="1153" t="s">
        <v>394</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0"/>
      <c r="BK25" s="250"/>
      <c r="BL25" s="250"/>
      <c r="BM25" s="250"/>
      <c r="BN25" s="250"/>
      <c r="BO25" s="263"/>
      <c r="BP25" s="263"/>
      <c r="BQ25" s="260">
        <v>19</v>
      </c>
      <c r="BR25" s="261"/>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4"/>
    </row>
    <row r="26" spans="1:131" s="245" customFormat="1" ht="26.25" customHeight="1" x14ac:dyDescent="0.15">
      <c r="A26" s="1085" t="s">
        <v>371</v>
      </c>
      <c r="B26" s="1086"/>
      <c r="C26" s="1086"/>
      <c r="D26" s="1086"/>
      <c r="E26" s="1086"/>
      <c r="F26" s="1086"/>
      <c r="G26" s="1086"/>
      <c r="H26" s="1086"/>
      <c r="I26" s="1086"/>
      <c r="J26" s="1086"/>
      <c r="K26" s="1086"/>
      <c r="L26" s="1086"/>
      <c r="M26" s="1086"/>
      <c r="N26" s="1086"/>
      <c r="O26" s="1086"/>
      <c r="P26" s="1087"/>
      <c r="Q26" s="1091" t="s">
        <v>395</v>
      </c>
      <c r="R26" s="1092"/>
      <c r="S26" s="1092"/>
      <c r="T26" s="1092"/>
      <c r="U26" s="1093"/>
      <c r="V26" s="1091" t="s">
        <v>396</v>
      </c>
      <c r="W26" s="1092"/>
      <c r="X26" s="1092"/>
      <c r="Y26" s="1092"/>
      <c r="Z26" s="1093"/>
      <c r="AA26" s="1091" t="s">
        <v>397</v>
      </c>
      <c r="AB26" s="1092"/>
      <c r="AC26" s="1092"/>
      <c r="AD26" s="1092"/>
      <c r="AE26" s="1092"/>
      <c r="AF26" s="1149" t="s">
        <v>398</v>
      </c>
      <c r="AG26" s="1098"/>
      <c r="AH26" s="1098"/>
      <c r="AI26" s="1098"/>
      <c r="AJ26" s="1150"/>
      <c r="AK26" s="1092" t="s">
        <v>399</v>
      </c>
      <c r="AL26" s="1092"/>
      <c r="AM26" s="1092"/>
      <c r="AN26" s="1092"/>
      <c r="AO26" s="1093"/>
      <c r="AP26" s="1091" t="s">
        <v>400</v>
      </c>
      <c r="AQ26" s="1092"/>
      <c r="AR26" s="1092"/>
      <c r="AS26" s="1092"/>
      <c r="AT26" s="1093"/>
      <c r="AU26" s="1091" t="s">
        <v>401</v>
      </c>
      <c r="AV26" s="1092"/>
      <c r="AW26" s="1092"/>
      <c r="AX26" s="1092"/>
      <c r="AY26" s="1093"/>
      <c r="AZ26" s="1091" t="s">
        <v>402</v>
      </c>
      <c r="BA26" s="1092"/>
      <c r="BB26" s="1092"/>
      <c r="BC26" s="1092"/>
      <c r="BD26" s="1093"/>
      <c r="BE26" s="1091" t="s">
        <v>378</v>
      </c>
      <c r="BF26" s="1092"/>
      <c r="BG26" s="1092"/>
      <c r="BH26" s="1092"/>
      <c r="BI26" s="1107"/>
      <c r="BJ26" s="250"/>
      <c r="BK26" s="250"/>
      <c r="BL26" s="250"/>
      <c r="BM26" s="250"/>
      <c r="BN26" s="250"/>
      <c r="BO26" s="263"/>
      <c r="BP26" s="263"/>
      <c r="BQ26" s="260">
        <v>20</v>
      </c>
      <c r="BR26" s="261"/>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4"/>
    </row>
    <row r="27" spans="1:131" s="245"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0"/>
      <c r="BK27" s="250"/>
      <c r="BL27" s="250"/>
      <c r="BM27" s="250"/>
      <c r="BN27" s="250"/>
      <c r="BO27" s="263"/>
      <c r="BP27" s="263"/>
      <c r="BQ27" s="260">
        <v>21</v>
      </c>
      <c r="BR27" s="261"/>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4"/>
    </row>
    <row r="28" spans="1:131" s="245" customFormat="1" ht="26.25" customHeight="1" thickTop="1" x14ac:dyDescent="0.15">
      <c r="A28" s="264">
        <v>1</v>
      </c>
      <c r="B28" s="1140" t="s">
        <v>403</v>
      </c>
      <c r="C28" s="1141"/>
      <c r="D28" s="1141"/>
      <c r="E28" s="1141"/>
      <c r="F28" s="1141"/>
      <c r="G28" s="1141"/>
      <c r="H28" s="1141"/>
      <c r="I28" s="1141"/>
      <c r="J28" s="1141"/>
      <c r="K28" s="1141"/>
      <c r="L28" s="1141"/>
      <c r="M28" s="1141"/>
      <c r="N28" s="1141"/>
      <c r="O28" s="1141"/>
      <c r="P28" s="1142"/>
      <c r="Q28" s="1143">
        <v>16374</v>
      </c>
      <c r="R28" s="1144"/>
      <c r="S28" s="1144"/>
      <c r="T28" s="1144"/>
      <c r="U28" s="1144"/>
      <c r="V28" s="1144">
        <v>16195</v>
      </c>
      <c r="W28" s="1144"/>
      <c r="X28" s="1144"/>
      <c r="Y28" s="1144"/>
      <c r="Z28" s="1144"/>
      <c r="AA28" s="1144">
        <f>Q28-V28</f>
        <v>179</v>
      </c>
      <c r="AB28" s="1144"/>
      <c r="AC28" s="1144"/>
      <c r="AD28" s="1144"/>
      <c r="AE28" s="1145"/>
      <c r="AF28" s="1146">
        <v>179</v>
      </c>
      <c r="AG28" s="1144"/>
      <c r="AH28" s="1144"/>
      <c r="AI28" s="1144"/>
      <c r="AJ28" s="1147"/>
      <c r="AK28" s="1148">
        <v>1149</v>
      </c>
      <c r="AL28" s="1136"/>
      <c r="AM28" s="1136"/>
      <c r="AN28" s="1136"/>
      <c r="AO28" s="1136"/>
      <c r="AP28" s="1136" t="s">
        <v>584</v>
      </c>
      <c r="AQ28" s="1136"/>
      <c r="AR28" s="1136"/>
      <c r="AS28" s="1136"/>
      <c r="AT28" s="1136"/>
      <c r="AU28" s="1136" t="s">
        <v>584</v>
      </c>
      <c r="AV28" s="1136"/>
      <c r="AW28" s="1136"/>
      <c r="AX28" s="1136"/>
      <c r="AY28" s="1136"/>
      <c r="AZ28" s="1137" t="s">
        <v>584</v>
      </c>
      <c r="BA28" s="1137"/>
      <c r="BB28" s="1137"/>
      <c r="BC28" s="1137"/>
      <c r="BD28" s="1137"/>
      <c r="BE28" s="1138"/>
      <c r="BF28" s="1138"/>
      <c r="BG28" s="1138"/>
      <c r="BH28" s="1138"/>
      <c r="BI28" s="1139"/>
      <c r="BJ28" s="250"/>
      <c r="BK28" s="250"/>
      <c r="BL28" s="250"/>
      <c r="BM28" s="250"/>
      <c r="BN28" s="250"/>
      <c r="BO28" s="263"/>
      <c r="BP28" s="263"/>
      <c r="BQ28" s="260">
        <v>22</v>
      </c>
      <c r="BR28" s="261"/>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4"/>
    </row>
    <row r="29" spans="1:131" s="245" customFormat="1" ht="26.25" customHeight="1" x14ac:dyDescent="0.15">
      <c r="A29" s="264">
        <v>2</v>
      </c>
      <c r="B29" s="1121" t="s">
        <v>404</v>
      </c>
      <c r="C29" s="1122"/>
      <c r="D29" s="1122"/>
      <c r="E29" s="1122"/>
      <c r="F29" s="1122"/>
      <c r="G29" s="1122"/>
      <c r="H29" s="1122"/>
      <c r="I29" s="1122"/>
      <c r="J29" s="1122"/>
      <c r="K29" s="1122"/>
      <c r="L29" s="1122"/>
      <c r="M29" s="1122"/>
      <c r="N29" s="1122"/>
      <c r="O29" s="1122"/>
      <c r="P29" s="1123"/>
      <c r="Q29" s="1133">
        <v>391</v>
      </c>
      <c r="R29" s="1134"/>
      <c r="S29" s="1134"/>
      <c r="T29" s="1134"/>
      <c r="U29" s="1134"/>
      <c r="V29" s="1134">
        <v>391</v>
      </c>
      <c r="W29" s="1134"/>
      <c r="X29" s="1134"/>
      <c r="Y29" s="1134"/>
      <c r="Z29" s="1134"/>
      <c r="AA29" s="1135">
        <f>Q29-V29</f>
        <v>0</v>
      </c>
      <c r="AB29" s="1128"/>
      <c r="AC29" s="1128"/>
      <c r="AD29" s="1128"/>
      <c r="AE29" s="1129"/>
      <c r="AF29" s="1127" t="s">
        <v>236</v>
      </c>
      <c r="AG29" s="1128"/>
      <c r="AH29" s="1128"/>
      <c r="AI29" s="1128"/>
      <c r="AJ29" s="1129"/>
      <c r="AK29" s="1070">
        <v>122</v>
      </c>
      <c r="AL29" s="1061"/>
      <c r="AM29" s="1061"/>
      <c r="AN29" s="1061"/>
      <c r="AO29" s="1061"/>
      <c r="AP29" s="1061">
        <v>563</v>
      </c>
      <c r="AQ29" s="1061"/>
      <c r="AR29" s="1061"/>
      <c r="AS29" s="1061"/>
      <c r="AT29" s="1061"/>
      <c r="AU29" s="1061">
        <v>266</v>
      </c>
      <c r="AV29" s="1061"/>
      <c r="AW29" s="1061"/>
      <c r="AX29" s="1061"/>
      <c r="AY29" s="1061"/>
      <c r="AZ29" s="1132" t="s">
        <v>584</v>
      </c>
      <c r="BA29" s="1132"/>
      <c r="BB29" s="1132"/>
      <c r="BC29" s="1132"/>
      <c r="BD29" s="1132"/>
      <c r="BE29" s="1116"/>
      <c r="BF29" s="1116"/>
      <c r="BG29" s="1116"/>
      <c r="BH29" s="1116"/>
      <c r="BI29" s="1117"/>
      <c r="BJ29" s="250"/>
      <c r="BK29" s="250"/>
      <c r="BL29" s="250"/>
      <c r="BM29" s="250"/>
      <c r="BN29" s="250"/>
      <c r="BO29" s="263"/>
      <c r="BP29" s="263"/>
      <c r="BQ29" s="260">
        <v>23</v>
      </c>
      <c r="BR29" s="261"/>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4"/>
    </row>
    <row r="30" spans="1:131" s="245" customFormat="1" ht="26.25" customHeight="1" x14ac:dyDescent="0.15">
      <c r="A30" s="264">
        <v>3</v>
      </c>
      <c r="B30" s="1121" t="s">
        <v>405</v>
      </c>
      <c r="C30" s="1122"/>
      <c r="D30" s="1122"/>
      <c r="E30" s="1122"/>
      <c r="F30" s="1122"/>
      <c r="G30" s="1122"/>
      <c r="H30" s="1122"/>
      <c r="I30" s="1122"/>
      <c r="J30" s="1122"/>
      <c r="K30" s="1122"/>
      <c r="L30" s="1122"/>
      <c r="M30" s="1122"/>
      <c r="N30" s="1122"/>
      <c r="O30" s="1122"/>
      <c r="P30" s="1123"/>
      <c r="Q30" s="1133">
        <v>2393</v>
      </c>
      <c r="R30" s="1134"/>
      <c r="S30" s="1134"/>
      <c r="T30" s="1134"/>
      <c r="U30" s="1134"/>
      <c r="V30" s="1134">
        <v>2382</v>
      </c>
      <c r="W30" s="1134"/>
      <c r="X30" s="1134"/>
      <c r="Y30" s="1134"/>
      <c r="Z30" s="1134"/>
      <c r="AA30" s="1135">
        <f t="shared" ref="AA30:AA35" si="0">Q30-V30</f>
        <v>11</v>
      </c>
      <c r="AB30" s="1128"/>
      <c r="AC30" s="1128"/>
      <c r="AD30" s="1128"/>
      <c r="AE30" s="1129"/>
      <c r="AF30" s="1127">
        <v>11</v>
      </c>
      <c r="AG30" s="1128"/>
      <c r="AH30" s="1128"/>
      <c r="AI30" s="1128"/>
      <c r="AJ30" s="1129"/>
      <c r="AK30" s="1070">
        <v>507</v>
      </c>
      <c r="AL30" s="1061"/>
      <c r="AM30" s="1061"/>
      <c r="AN30" s="1061"/>
      <c r="AO30" s="1061"/>
      <c r="AP30" s="1061" t="s">
        <v>584</v>
      </c>
      <c r="AQ30" s="1061"/>
      <c r="AR30" s="1061"/>
      <c r="AS30" s="1061"/>
      <c r="AT30" s="1061"/>
      <c r="AU30" s="1061" t="s">
        <v>584</v>
      </c>
      <c r="AV30" s="1061"/>
      <c r="AW30" s="1061"/>
      <c r="AX30" s="1061"/>
      <c r="AY30" s="1061"/>
      <c r="AZ30" s="1132" t="s">
        <v>584</v>
      </c>
      <c r="BA30" s="1132"/>
      <c r="BB30" s="1132"/>
      <c r="BC30" s="1132"/>
      <c r="BD30" s="1132"/>
      <c r="BE30" s="1116"/>
      <c r="BF30" s="1116"/>
      <c r="BG30" s="1116"/>
      <c r="BH30" s="1116"/>
      <c r="BI30" s="1117"/>
      <c r="BJ30" s="250"/>
      <c r="BK30" s="250"/>
      <c r="BL30" s="250"/>
      <c r="BM30" s="250"/>
      <c r="BN30" s="250"/>
      <c r="BO30" s="263"/>
      <c r="BP30" s="263"/>
      <c r="BQ30" s="260">
        <v>24</v>
      </c>
      <c r="BR30" s="261"/>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4"/>
    </row>
    <row r="31" spans="1:131" s="245" customFormat="1" ht="26.25" customHeight="1" x14ac:dyDescent="0.15">
      <c r="A31" s="264">
        <v>4</v>
      </c>
      <c r="B31" s="1121" t="s">
        <v>406</v>
      </c>
      <c r="C31" s="1122"/>
      <c r="D31" s="1122"/>
      <c r="E31" s="1122"/>
      <c r="F31" s="1122"/>
      <c r="G31" s="1122"/>
      <c r="H31" s="1122"/>
      <c r="I31" s="1122"/>
      <c r="J31" s="1122"/>
      <c r="K31" s="1122"/>
      <c r="L31" s="1122"/>
      <c r="M31" s="1122"/>
      <c r="N31" s="1122"/>
      <c r="O31" s="1122"/>
      <c r="P31" s="1123"/>
      <c r="Q31" s="1133">
        <v>17643</v>
      </c>
      <c r="R31" s="1134"/>
      <c r="S31" s="1134"/>
      <c r="T31" s="1134"/>
      <c r="U31" s="1134"/>
      <c r="V31" s="1134">
        <v>17612</v>
      </c>
      <c r="W31" s="1134"/>
      <c r="X31" s="1134"/>
      <c r="Y31" s="1134"/>
      <c r="Z31" s="1134"/>
      <c r="AA31" s="1135">
        <f t="shared" si="0"/>
        <v>31</v>
      </c>
      <c r="AB31" s="1128"/>
      <c r="AC31" s="1128"/>
      <c r="AD31" s="1128"/>
      <c r="AE31" s="1129"/>
      <c r="AF31" s="1127">
        <v>31</v>
      </c>
      <c r="AG31" s="1128"/>
      <c r="AH31" s="1128"/>
      <c r="AI31" s="1128"/>
      <c r="AJ31" s="1129"/>
      <c r="AK31" s="1070">
        <v>2627</v>
      </c>
      <c r="AL31" s="1061"/>
      <c r="AM31" s="1061"/>
      <c r="AN31" s="1061"/>
      <c r="AO31" s="1061"/>
      <c r="AP31" s="1061" t="s">
        <v>584</v>
      </c>
      <c r="AQ31" s="1061"/>
      <c r="AR31" s="1061"/>
      <c r="AS31" s="1061"/>
      <c r="AT31" s="1061"/>
      <c r="AU31" s="1061" t="s">
        <v>584</v>
      </c>
      <c r="AV31" s="1061"/>
      <c r="AW31" s="1061"/>
      <c r="AX31" s="1061"/>
      <c r="AY31" s="1061"/>
      <c r="AZ31" s="1132" t="s">
        <v>584</v>
      </c>
      <c r="BA31" s="1132"/>
      <c r="BB31" s="1132"/>
      <c r="BC31" s="1132"/>
      <c r="BD31" s="1132"/>
      <c r="BE31" s="1116"/>
      <c r="BF31" s="1116"/>
      <c r="BG31" s="1116"/>
      <c r="BH31" s="1116"/>
      <c r="BI31" s="1117"/>
      <c r="BJ31" s="250"/>
      <c r="BK31" s="250"/>
      <c r="BL31" s="250"/>
      <c r="BM31" s="250"/>
      <c r="BN31" s="250"/>
      <c r="BO31" s="263"/>
      <c r="BP31" s="263"/>
      <c r="BQ31" s="260">
        <v>25</v>
      </c>
      <c r="BR31" s="261"/>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4"/>
    </row>
    <row r="32" spans="1:131" s="245" customFormat="1" ht="26.25" customHeight="1" x14ac:dyDescent="0.15">
      <c r="A32" s="264">
        <v>5</v>
      </c>
      <c r="B32" s="1121" t="s">
        <v>407</v>
      </c>
      <c r="C32" s="1122"/>
      <c r="D32" s="1122"/>
      <c r="E32" s="1122"/>
      <c r="F32" s="1122"/>
      <c r="G32" s="1122"/>
      <c r="H32" s="1122"/>
      <c r="I32" s="1122"/>
      <c r="J32" s="1122"/>
      <c r="K32" s="1122"/>
      <c r="L32" s="1122"/>
      <c r="M32" s="1122"/>
      <c r="N32" s="1122"/>
      <c r="O32" s="1122"/>
      <c r="P32" s="1123"/>
      <c r="Q32" s="1133">
        <v>9196</v>
      </c>
      <c r="R32" s="1134"/>
      <c r="S32" s="1134"/>
      <c r="T32" s="1134"/>
      <c r="U32" s="1134"/>
      <c r="V32" s="1134">
        <v>9049</v>
      </c>
      <c r="W32" s="1134"/>
      <c r="X32" s="1134"/>
      <c r="Y32" s="1134"/>
      <c r="Z32" s="1134"/>
      <c r="AA32" s="1135">
        <f t="shared" si="0"/>
        <v>147</v>
      </c>
      <c r="AB32" s="1128"/>
      <c r="AC32" s="1128"/>
      <c r="AD32" s="1128"/>
      <c r="AE32" s="1129"/>
      <c r="AF32" s="1127">
        <v>1412</v>
      </c>
      <c r="AG32" s="1128"/>
      <c r="AH32" s="1128"/>
      <c r="AI32" s="1128"/>
      <c r="AJ32" s="1129"/>
      <c r="AK32" s="1070">
        <v>1129</v>
      </c>
      <c r="AL32" s="1061"/>
      <c r="AM32" s="1061"/>
      <c r="AN32" s="1061"/>
      <c r="AO32" s="1061"/>
      <c r="AP32" s="1061">
        <v>9771</v>
      </c>
      <c r="AQ32" s="1061"/>
      <c r="AR32" s="1061"/>
      <c r="AS32" s="1061"/>
      <c r="AT32" s="1061"/>
      <c r="AU32" s="1061">
        <v>3391</v>
      </c>
      <c r="AV32" s="1061"/>
      <c r="AW32" s="1061"/>
      <c r="AX32" s="1061"/>
      <c r="AY32" s="1061"/>
      <c r="AZ32" s="1132" t="s">
        <v>584</v>
      </c>
      <c r="BA32" s="1132"/>
      <c r="BB32" s="1132"/>
      <c r="BC32" s="1132"/>
      <c r="BD32" s="1132"/>
      <c r="BE32" s="1116" t="s">
        <v>408</v>
      </c>
      <c r="BF32" s="1116"/>
      <c r="BG32" s="1116"/>
      <c r="BH32" s="1116"/>
      <c r="BI32" s="1117"/>
      <c r="BJ32" s="250"/>
      <c r="BK32" s="250"/>
      <c r="BL32" s="250"/>
      <c r="BM32" s="250"/>
      <c r="BN32" s="250"/>
      <c r="BO32" s="263"/>
      <c r="BP32" s="263"/>
      <c r="BQ32" s="260">
        <v>26</v>
      </c>
      <c r="BR32" s="261"/>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4"/>
    </row>
    <row r="33" spans="1:131" s="245" customFormat="1" ht="26.25" customHeight="1" x14ac:dyDescent="0.15">
      <c r="A33" s="264">
        <v>6</v>
      </c>
      <c r="B33" s="1121" t="s">
        <v>409</v>
      </c>
      <c r="C33" s="1122"/>
      <c r="D33" s="1122"/>
      <c r="E33" s="1122"/>
      <c r="F33" s="1122"/>
      <c r="G33" s="1122"/>
      <c r="H33" s="1122"/>
      <c r="I33" s="1122"/>
      <c r="J33" s="1122"/>
      <c r="K33" s="1122"/>
      <c r="L33" s="1122"/>
      <c r="M33" s="1122"/>
      <c r="N33" s="1122"/>
      <c r="O33" s="1122"/>
      <c r="P33" s="1123"/>
      <c r="Q33" s="1133">
        <v>3606</v>
      </c>
      <c r="R33" s="1134"/>
      <c r="S33" s="1134"/>
      <c r="T33" s="1134"/>
      <c r="U33" s="1134"/>
      <c r="V33" s="1134">
        <v>2879</v>
      </c>
      <c r="W33" s="1134"/>
      <c r="X33" s="1134"/>
      <c r="Y33" s="1134"/>
      <c r="Z33" s="1134"/>
      <c r="AA33" s="1135">
        <f t="shared" si="0"/>
        <v>727</v>
      </c>
      <c r="AB33" s="1128"/>
      <c r="AC33" s="1128"/>
      <c r="AD33" s="1128"/>
      <c r="AE33" s="1129"/>
      <c r="AF33" s="1127">
        <v>1927</v>
      </c>
      <c r="AG33" s="1128"/>
      <c r="AH33" s="1128"/>
      <c r="AI33" s="1128"/>
      <c r="AJ33" s="1129"/>
      <c r="AK33" s="1070">
        <v>78</v>
      </c>
      <c r="AL33" s="1061"/>
      <c r="AM33" s="1061"/>
      <c r="AN33" s="1061"/>
      <c r="AO33" s="1061"/>
      <c r="AP33" s="1061">
        <v>7325</v>
      </c>
      <c r="AQ33" s="1061"/>
      <c r="AR33" s="1061"/>
      <c r="AS33" s="1061"/>
      <c r="AT33" s="1061"/>
      <c r="AU33" s="1061">
        <v>242</v>
      </c>
      <c r="AV33" s="1061"/>
      <c r="AW33" s="1061"/>
      <c r="AX33" s="1061"/>
      <c r="AY33" s="1061"/>
      <c r="AZ33" s="1132" t="s">
        <v>584</v>
      </c>
      <c r="BA33" s="1132"/>
      <c r="BB33" s="1132"/>
      <c r="BC33" s="1132"/>
      <c r="BD33" s="1132"/>
      <c r="BE33" s="1116" t="s">
        <v>408</v>
      </c>
      <c r="BF33" s="1116"/>
      <c r="BG33" s="1116"/>
      <c r="BH33" s="1116"/>
      <c r="BI33" s="1117"/>
      <c r="BJ33" s="250"/>
      <c r="BK33" s="250"/>
      <c r="BL33" s="250"/>
      <c r="BM33" s="250"/>
      <c r="BN33" s="250"/>
      <c r="BO33" s="263"/>
      <c r="BP33" s="263"/>
      <c r="BQ33" s="260">
        <v>27</v>
      </c>
      <c r="BR33" s="261"/>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4"/>
    </row>
    <row r="34" spans="1:131" s="245" customFormat="1" ht="26.25" customHeight="1" x14ac:dyDescent="0.15">
      <c r="A34" s="264">
        <v>7</v>
      </c>
      <c r="B34" s="1121" t="s">
        <v>410</v>
      </c>
      <c r="C34" s="1122"/>
      <c r="D34" s="1122"/>
      <c r="E34" s="1122"/>
      <c r="F34" s="1122"/>
      <c r="G34" s="1122"/>
      <c r="H34" s="1122"/>
      <c r="I34" s="1122"/>
      <c r="J34" s="1122"/>
      <c r="K34" s="1122"/>
      <c r="L34" s="1122"/>
      <c r="M34" s="1122"/>
      <c r="N34" s="1122"/>
      <c r="O34" s="1122"/>
      <c r="P34" s="1123"/>
      <c r="Q34" s="1133">
        <v>28</v>
      </c>
      <c r="R34" s="1134"/>
      <c r="S34" s="1134"/>
      <c r="T34" s="1134"/>
      <c r="U34" s="1134"/>
      <c r="V34" s="1134">
        <v>32</v>
      </c>
      <c r="W34" s="1134"/>
      <c r="X34" s="1134"/>
      <c r="Y34" s="1134"/>
      <c r="Z34" s="1134"/>
      <c r="AA34" s="1135">
        <f t="shared" si="0"/>
        <v>-4</v>
      </c>
      <c r="AB34" s="1128"/>
      <c r="AC34" s="1128"/>
      <c r="AD34" s="1128"/>
      <c r="AE34" s="1129"/>
      <c r="AF34" s="1127">
        <v>416</v>
      </c>
      <c r="AG34" s="1128"/>
      <c r="AH34" s="1128"/>
      <c r="AI34" s="1128"/>
      <c r="AJ34" s="1129"/>
      <c r="AK34" s="1070" t="s">
        <v>584</v>
      </c>
      <c r="AL34" s="1061"/>
      <c r="AM34" s="1061"/>
      <c r="AN34" s="1061"/>
      <c r="AO34" s="1061"/>
      <c r="AP34" s="1061" t="s">
        <v>584</v>
      </c>
      <c r="AQ34" s="1061"/>
      <c r="AR34" s="1061"/>
      <c r="AS34" s="1061"/>
      <c r="AT34" s="1061"/>
      <c r="AU34" s="1061" t="s">
        <v>584</v>
      </c>
      <c r="AV34" s="1061"/>
      <c r="AW34" s="1061"/>
      <c r="AX34" s="1061"/>
      <c r="AY34" s="1061"/>
      <c r="AZ34" s="1132" t="s">
        <v>584</v>
      </c>
      <c r="BA34" s="1132"/>
      <c r="BB34" s="1132"/>
      <c r="BC34" s="1132"/>
      <c r="BD34" s="1132"/>
      <c r="BE34" s="1116" t="s">
        <v>411</v>
      </c>
      <c r="BF34" s="1116"/>
      <c r="BG34" s="1116"/>
      <c r="BH34" s="1116"/>
      <c r="BI34" s="1117"/>
      <c r="BJ34" s="250"/>
      <c r="BK34" s="250"/>
      <c r="BL34" s="250"/>
      <c r="BM34" s="250"/>
      <c r="BN34" s="250"/>
      <c r="BO34" s="263"/>
      <c r="BP34" s="263"/>
      <c r="BQ34" s="260">
        <v>28</v>
      </c>
      <c r="BR34" s="261"/>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4"/>
    </row>
    <row r="35" spans="1:131" s="245" customFormat="1" ht="26.25" customHeight="1" x14ac:dyDescent="0.15">
      <c r="A35" s="264">
        <v>8</v>
      </c>
      <c r="B35" s="1121" t="s">
        <v>412</v>
      </c>
      <c r="C35" s="1122"/>
      <c r="D35" s="1122"/>
      <c r="E35" s="1122"/>
      <c r="F35" s="1122"/>
      <c r="G35" s="1122"/>
      <c r="H35" s="1122"/>
      <c r="I35" s="1122"/>
      <c r="J35" s="1122"/>
      <c r="K35" s="1122"/>
      <c r="L35" s="1122"/>
      <c r="M35" s="1122"/>
      <c r="N35" s="1122"/>
      <c r="O35" s="1122"/>
      <c r="P35" s="1123"/>
      <c r="Q35" s="1133">
        <v>5942</v>
      </c>
      <c r="R35" s="1134"/>
      <c r="S35" s="1134"/>
      <c r="T35" s="1134"/>
      <c r="U35" s="1134"/>
      <c r="V35" s="1134">
        <v>5398</v>
      </c>
      <c r="W35" s="1134"/>
      <c r="X35" s="1134"/>
      <c r="Y35" s="1134"/>
      <c r="Z35" s="1134"/>
      <c r="AA35" s="1135">
        <f t="shared" si="0"/>
        <v>544</v>
      </c>
      <c r="AB35" s="1128"/>
      <c r="AC35" s="1128"/>
      <c r="AD35" s="1128"/>
      <c r="AE35" s="1129"/>
      <c r="AF35" s="1127">
        <v>998</v>
      </c>
      <c r="AG35" s="1128"/>
      <c r="AH35" s="1128"/>
      <c r="AI35" s="1128"/>
      <c r="AJ35" s="1129"/>
      <c r="AK35" s="1070">
        <v>1746</v>
      </c>
      <c r="AL35" s="1061"/>
      <c r="AM35" s="1061"/>
      <c r="AN35" s="1061"/>
      <c r="AO35" s="1061"/>
      <c r="AP35" s="1061">
        <v>50154</v>
      </c>
      <c r="AQ35" s="1061"/>
      <c r="AR35" s="1061"/>
      <c r="AS35" s="1061"/>
      <c r="AT35" s="1061"/>
      <c r="AU35" s="1061">
        <v>19460</v>
      </c>
      <c r="AV35" s="1061"/>
      <c r="AW35" s="1061"/>
      <c r="AX35" s="1061"/>
      <c r="AY35" s="1061"/>
      <c r="AZ35" s="1132" t="s">
        <v>584</v>
      </c>
      <c r="BA35" s="1132"/>
      <c r="BB35" s="1132"/>
      <c r="BC35" s="1132"/>
      <c r="BD35" s="1132"/>
      <c r="BE35" s="1116" t="s">
        <v>408</v>
      </c>
      <c r="BF35" s="1116"/>
      <c r="BG35" s="1116"/>
      <c r="BH35" s="1116"/>
      <c r="BI35" s="1117"/>
      <c r="BJ35" s="250"/>
      <c r="BK35" s="250"/>
      <c r="BL35" s="250"/>
      <c r="BM35" s="250"/>
      <c r="BN35" s="250"/>
      <c r="BO35" s="263"/>
      <c r="BP35" s="263"/>
      <c r="BQ35" s="260">
        <v>29</v>
      </c>
      <c r="BR35" s="261"/>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4"/>
    </row>
    <row r="36" spans="1:131" s="245" customFormat="1" ht="26.25" customHeight="1" x14ac:dyDescent="0.15">
      <c r="A36" s="264">
        <v>9</v>
      </c>
      <c r="B36" s="1121" t="s">
        <v>413</v>
      </c>
      <c r="C36" s="1122"/>
      <c r="D36" s="1122"/>
      <c r="E36" s="1122"/>
      <c r="F36" s="1122"/>
      <c r="G36" s="1122"/>
      <c r="H36" s="1122"/>
      <c r="I36" s="1122"/>
      <c r="J36" s="1122"/>
      <c r="K36" s="1122"/>
      <c r="L36" s="1122"/>
      <c r="M36" s="1122"/>
      <c r="N36" s="1122"/>
      <c r="O36" s="1122"/>
      <c r="P36" s="1123"/>
      <c r="Q36" s="1133">
        <v>500</v>
      </c>
      <c r="R36" s="1134"/>
      <c r="S36" s="1134"/>
      <c r="T36" s="1134"/>
      <c r="U36" s="1134"/>
      <c r="V36" s="1134">
        <v>500</v>
      </c>
      <c r="W36" s="1134"/>
      <c r="X36" s="1134"/>
      <c r="Y36" s="1134"/>
      <c r="Z36" s="1134"/>
      <c r="AA36" s="1135">
        <f>Q36-V36</f>
        <v>0</v>
      </c>
      <c r="AB36" s="1128"/>
      <c r="AC36" s="1128"/>
      <c r="AD36" s="1128"/>
      <c r="AE36" s="1129"/>
      <c r="AF36" s="1127" t="s">
        <v>236</v>
      </c>
      <c r="AG36" s="1128"/>
      <c r="AH36" s="1128"/>
      <c r="AI36" s="1128"/>
      <c r="AJ36" s="1129"/>
      <c r="AK36" s="1070">
        <v>19</v>
      </c>
      <c r="AL36" s="1061"/>
      <c r="AM36" s="1061"/>
      <c r="AN36" s="1061"/>
      <c r="AO36" s="1061"/>
      <c r="AP36" s="1061">
        <v>1683</v>
      </c>
      <c r="AQ36" s="1061"/>
      <c r="AR36" s="1061"/>
      <c r="AS36" s="1061"/>
      <c r="AT36" s="1061"/>
      <c r="AU36" s="1061" t="s">
        <v>584</v>
      </c>
      <c r="AV36" s="1061"/>
      <c r="AW36" s="1061"/>
      <c r="AX36" s="1061"/>
      <c r="AY36" s="1061"/>
      <c r="AZ36" s="1132" t="s">
        <v>584</v>
      </c>
      <c r="BA36" s="1132"/>
      <c r="BB36" s="1132"/>
      <c r="BC36" s="1132"/>
      <c r="BD36" s="1132"/>
      <c r="BE36" s="1116" t="s">
        <v>414</v>
      </c>
      <c r="BF36" s="1116"/>
      <c r="BG36" s="1116"/>
      <c r="BH36" s="1116"/>
      <c r="BI36" s="1117"/>
      <c r="BJ36" s="250"/>
      <c r="BK36" s="250"/>
      <c r="BL36" s="250"/>
      <c r="BM36" s="250"/>
      <c r="BN36" s="250"/>
      <c r="BO36" s="263"/>
      <c r="BP36" s="263"/>
      <c r="BQ36" s="260">
        <v>30</v>
      </c>
      <c r="BR36" s="261"/>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4"/>
    </row>
    <row r="37" spans="1:131" s="245" customFormat="1" ht="26.25" customHeight="1" x14ac:dyDescent="0.15">
      <c r="A37" s="264">
        <v>10</v>
      </c>
      <c r="B37" s="1121"/>
      <c r="C37" s="1122"/>
      <c r="D37" s="1122"/>
      <c r="E37" s="1122"/>
      <c r="F37" s="1122"/>
      <c r="G37" s="1122"/>
      <c r="H37" s="1122"/>
      <c r="I37" s="1122"/>
      <c r="J37" s="1122"/>
      <c r="K37" s="1122"/>
      <c r="L37" s="1122"/>
      <c r="M37" s="1122"/>
      <c r="N37" s="1122"/>
      <c r="O37" s="1122"/>
      <c r="P37" s="1123"/>
      <c r="Q37" s="1133"/>
      <c r="R37" s="1134"/>
      <c r="S37" s="1134"/>
      <c r="T37" s="1134"/>
      <c r="U37" s="1134"/>
      <c r="V37" s="1134"/>
      <c r="W37" s="1134"/>
      <c r="X37" s="1134"/>
      <c r="Y37" s="1134"/>
      <c r="Z37" s="1134"/>
      <c r="AA37" s="1134"/>
      <c r="AB37" s="1134"/>
      <c r="AC37" s="1134"/>
      <c r="AD37" s="1134"/>
      <c r="AE37" s="1135"/>
      <c r="AF37" s="1127"/>
      <c r="AG37" s="1128"/>
      <c r="AH37" s="1128"/>
      <c r="AI37" s="1128"/>
      <c r="AJ37" s="1129"/>
      <c r="AK37" s="1070"/>
      <c r="AL37" s="1061"/>
      <c r="AM37" s="1061"/>
      <c r="AN37" s="1061"/>
      <c r="AO37" s="1061"/>
      <c r="AP37" s="1061"/>
      <c r="AQ37" s="1061"/>
      <c r="AR37" s="1061"/>
      <c r="AS37" s="1061"/>
      <c r="AT37" s="1061"/>
      <c r="AU37" s="1061"/>
      <c r="AV37" s="1061"/>
      <c r="AW37" s="1061"/>
      <c r="AX37" s="1061"/>
      <c r="AY37" s="1061"/>
      <c r="AZ37" s="1132"/>
      <c r="BA37" s="1132"/>
      <c r="BB37" s="1132"/>
      <c r="BC37" s="1132"/>
      <c r="BD37" s="1132"/>
      <c r="BE37" s="1116"/>
      <c r="BF37" s="1116"/>
      <c r="BG37" s="1116"/>
      <c r="BH37" s="1116"/>
      <c r="BI37" s="1117"/>
      <c r="BJ37" s="250"/>
      <c r="BK37" s="250"/>
      <c r="BL37" s="250"/>
      <c r="BM37" s="250"/>
      <c r="BN37" s="250"/>
      <c r="BO37" s="263"/>
      <c r="BP37" s="263"/>
      <c r="BQ37" s="260">
        <v>31</v>
      </c>
      <c r="BR37" s="261"/>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4"/>
    </row>
    <row r="38" spans="1:131" s="245" customFormat="1" ht="26.25" customHeight="1" x14ac:dyDescent="0.15">
      <c r="A38" s="264">
        <v>11</v>
      </c>
      <c r="B38" s="1121"/>
      <c r="C38" s="1122"/>
      <c r="D38" s="1122"/>
      <c r="E38" s="1122"/>
      <c r="F38" s="1122"/>
      <c r="G38" s="1122"/>
      <c r="H38" s="1122"/>
      <c r="I38" s="1122"/>
      <c r="J38" s="1122"/>
      <c r="K38" s="1122"/>
      <c r="L38" s="1122"/>
      <c r="M38" s="1122"/>
      <c r="N38" s="1122"/>
      <c r="O38" s="1122"/>
      <c r="P38" s="1123"/>
      <c r="Q38" s="1133"/>
      <c r="R38" s="1134"/>
      <c r="S38" s="1134"/>
      <c r="T38" s="1134"/>
      <c r="U38" s="1134"/>
      <c r="V38" s="1134"/>
      <c r="W38" s="1134"/>
      <c r="X38" s="1134"/>
      <c r="Y38" s="1134"/>
      <c r="Z38" s="1134"/>
      <c r="AA38" s="1134"/>
      <c r="AB38" s="1134"/>
      <c r="AC38" s="1134"/>
      <c r="AD38" s="1134"/>
      <c r="AE38" s="1135"/>
      <c r="AF38" s="1127"/>
      <c r="AG38" s="1128"/>
      <c r="AH38" s="1128"/>
      <c r="AI38" s="1128"/>
      <c r="AJ38" s="1129"/>
      <c r="AK38" s="1070"/>
      <c r="AL38" s="1061"/>
      <c r="AM38" s="1061"/>
      <c r="AN38" s="1061"/>
      <c r="AO38" s="1061"/>
      <c r="AP38" s="1061"/>
      <c r="AQ38" s="1061"/>
      <c r="AR38" s="1061"/>
      <c r="AS38" s="1061"/>
      <c r="AT38" s="1061"/>
      <c r="AU38" s="1061"/>
      <c r="AV38" s="1061"/>
      <c r="AW38" s="1061"/>
      <c r="AX38" s="1061"/>
      <c r="AY38" s="1061"/>
      <c r="AZ38" s="1132"/>
      <c r="BA38" s="1132"/>
      <c r="BB38" s="1132"/>
      <c r="BC38" s="1132"/>
      <c r="BD38" s="1132"/>
      <c r="BE38" s="1116"/>
      <c r="BF38" s="1116"/>
      <c r="BG38" s="1116"/>
      <c r="BH38" s="1116"/>
      <c r="BI38" s="1117"/>
      <c r="BJ38" s="250"/>
      <c r="BK38" s="250"/>
      <c r="BL38" s="250"/>
      <c r="BM38" s="250"/>
      <c r="BN38" s="250"/>
      <c r="BO38" s="263"/>
      <c r="BP38" s="263"/>
      <c r="BQ38" s="260">
        <v>32</v>
      </c>
      <c r="BR38" s="261"/>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4"/>
    </row>
    <row r="39" spans="1:131" s="245" customFormat="1" ht="26.25" customHeight="1" x14ac:dyDescent="0.15">
      <c r="A39" s="264">
        <v>12</v>
      </c>
      <c r="B39" s="1121"/>
      <c r="C39" s="1122"/>
      <c r="D39" s="1122"/>
      <c r="E39" s="1122"/>
      <c r="F39" s="1122"/>
      <c r="G39" s="1122"/>
      <c r="H39" s="1122"/>
      <c r="I39" s="1122"/>
      <c r="J39" s="1122"/>
      <c r="K39" s="1122"/>
      <c r="L39" s="1122"/>
      <c r="M39" s="1122"/>
      <c r="N39" s="1122"/>
      <c r="O39" s="1122"/>
      <c r="P39" s="1123"/>
      <c r="Q39" s="1133"/>
      <c r="R39" s="1134"/>
      <c r="S39" s="1134"/>
      <c r="T39" s="1134"/>
      <c r="U39" s="1134"/>
      <c r="V39" s="1134"/>
      <c r="W39" s="1134"/>
      <c r="X39" s="1134"/>
      <c r="Y39" s="1134"/>
      <c r="Z39" s="1134"/>
      <c r="AA39" s="1134"/>
      <c r="AB39" s="1134"/>
      <c r="AC39" s="1134"/>
      <c r="AD39" s="1134"/>
      <c r="AE39" s="1135"/>
      <c r="AF39" s="1127"/>
      <c r="AG39" s="1128"/>
      <c r="AH39" s="1128"/>
      <c r="AI39" s="1128"/>
      <c r="AJ39" s="1129"/>
      <c r="AK39" s="1070"/>
      <c r="AL39" s="1061"/>
      <c r="AM39" s="1061"/>
      <c r="AN39" s="1061"/>
      <c r="AO39" s="1061"/>
      <c r="AP39" s="1061"/>
      <c r="AQ39" s="1061"/>
      <c r="AR39" s="1061"/>
      <c r="AS39" s="1061"/>
      <c r="AT39" s="1061"/>
      <c r="AU39" s="1061"/>
      <c r="AV39" s="1061"/>
      <c r="AW39" s="1061"/>
      <c r="AX39" s="1061"/>
      <c r="AY39" s="1061"/>
      <c r="AZ39" s="1132"/>
      <c r="BA39" s="1132"/>
      <c r="BB39" s="1132"/>
      <c r="BC39" s="1132"/>
      <c r="BD39" s="1132"/>
      <c r="BE39" s="1116"/>
      <c r="BF39" s="1116"/>
      <c r="BG39" s="1116"/>
      <c r="BH39" s="1116"/>
      <c r="BI39" s="1117"/>
      <c r="BJ39" s="250"/>
      <c r="BK39" s="250"/>
      <c r="BL39" s="250"/>
      <c r="BM39" s="250"/>
      <c r="BN39" s="250"/>
      <c r="BO39" s="263"/>
      <c r="BP39" s="263"/>
      <c r="BQ39" s="260">
        <v>33</v>
      </c>
      <c r="BR39" s="261"/>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4"/>
    </row>
    <row r="40" spans="1:131" s="245" customFormat="1" ht="26.25" customHeight="1" x14ac:dyDescent="0.15">
      <c r="A40" s="259">
        <v>13</v>
      </c>
      <c r="B40" s="1121"/>
      <c r="C40" s="1122"/>
      <c r="D40" s="1122"/>
      <c r="E40" s="1122"/>
      <c r="F40" s="1122"/>
      <c r="G40" s="1122"/>
      <c r="H40" s="1122"/>
      <c r="I40" s="1122"/>
      <c r="J40" s="1122"/>
      <c r="K40" s="1122"/>
      <c r="L40" s="1122"/>
      <c r="M40" s="1122"/>
      <c r="N40" s="1122"/>
      <c r="O40" s="1122"/>
      <c r="P40" s="1123"/>
      <c r="Q40" s="1133"/>
      <c r="R40" s="1134"/>
      <c r="S40" s="1134"/>
      <c r="T40" s="1134"/>
      <c r="U40" s="1134"/>
      <c r="V40" s="1134"/>
      <c r="W40" s="1134"/>
      <c r="X40" s="1134"/>
      <c r="Y40" s="1134"/>
      <c r="Z40" s="1134"/>
      <c r="AA40" s="1134"/>
      <c r="AB40" s="1134"/>
      <c r="AC40" s="1134"/>
      <c r="AD40" s="1134"/>
      <c r="AE40" s="1135"/>
      <c r="AF40" s="1127"/>
      <c r="AG40" s="1128"/>
      <c r="AH40" s="1128"/>
      <c r="AI40" s="1128"/>
      <c r="AJ40" s="1129"/>
      <c r="AK40" s="1070"/>
      <c r="AL40" s="1061"/>
      <c r="AM40" s="1061"/>
      <c r="AN40" s="1061"/>
      <c r="AO40" s="1061"/>
      <c r="AP40" s="1061"/>
      <c r="AQ40" s="1061"/>
      <c r="AR40" s="1061"/>
      <c r="AS40" s="1061"/>
      <c r="AT40" s="1061"/>
      <c r="AU40" s="1061"/>
      <c r="AV40" s="1061"/>
      <c r="AW40" s="1061"/>
      <c r="AX40" s="1061"/>
      <c r="AY40" s="1061"/>
      <c r="AZ40" s="1132"/>
      <c r="BA40" s="1132"/>
      <c r="BB40" s="1132"/>
      <c r="BC40" s="1132"/>
      <c r="BD40" s="1132"/>
      <c r="BE40" s="1116"/>
      <c r="BF40" s="1116"/>
      <c r="BG40" s="1116"/>
      <c r="BH40" s="1116"/>
      <c r="BI40" s="1117"/>
      <c r="BJ40" s="250"/>
      <c r="BK40" s="250"/>
      <c r="BL40" s="250"/>
      <c r="BM40" s="250"/>
      <c r="BN40" s="250"/>
      <c r="BO40" s="263"/>
      <c r="BP40" s="263"/>
      <c r="BQ40" s="260">
        <v>34</v>
      </c>
      <c r="BR40" s="261"/>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4"/>
    </row>
    <row r="41" spans="1:131" s="245" customFormat="1" ht="26.25" customHeight="1" x14ac:dyDescent="0.15">
      <c r="A41" s="259">
        <v>14</v>
      </c>
      <c r="B41" s="1121"/>
      <c r="C41" s="1122"/>
      <c r="D41" s="1122"/>
      <c r="E41" s="1122"/>
      <c r="F41" s="1122"/>
      <c r="G41" s="1122"/>
      <c r="H41" s="1122"/>
      <c r="I41" s="1122"/>
      <c r="J41" s="1122"/>
      <c r="K41" s="1122"/>
      <c r="L41" s="1122"/>
      <c r="M41" s="1122"/>
      <c r="N41" s="1122"/>
      <c r="O41" s="1122"/>
      <c r="P41" s="1123"/>
      <c r="Q41" s="1133"/>
      <c r="R41" s="1134"/>
      <c r="S41" s="1134"/>
      <c r="T41" s="1134"/>
      <c r="U41" s="1134"/>
      <c r="V41" s="1134"/>
      <c r="W41" s="1134"/>
      <c r="X41" s="1134"/>
      <c r="Y41" s="1134"/>
      <c r="Z41" s="1134"/>
      <c r="AA41" s="1134"/>
      <c r="AB41" s="1134"/>
      <c r="AC41" s="1134"/>
      <c r="AD41" s="1134"/>
      <c r="AE41" s="1135"/>
      <c r="AF41" s="1127"/>
      <c r="AG41" s="1128"/>
      <c r="AH41" s="1128"/>
      <c r="AI41" s="1128"/>
      <c r="AJ41" s="1129"/>
      <c r="AK41" s="1070"/>
      <c r="AL41" s="1061"/>
      <c r="AM41" s="1061"/>
      <c r="AN41" s="1061"/>
      <c r="AO41" s="1061"/>
      <c r="AP41" s="1061"/>
      <c r="AQ41" s="1061"/>
      <c r="AR41" s="1061"/>
      <c r="AS41" s="1061"/>
      <c r="AT41" s="1061"/>
      <c r="AU41" s="1061"/>
      <c r="AV41" s="1061"/>
      <c r="AW41" s="1061"/>
      <c r="AX41" s="1061"/>
      <c r="AY41" s="1061"/>
      <c r="AZ41" s="1132"/>
      <c r="BA41" s="1132"/>
      <c r="BB41" s="1132"/>
      <c r="BC41" s="1132"/>
      <c r="BD41" s="1132"/>
      <c r="BE41" s="1116"/>
      <c r="BF41" s="1116"/>
      <c r="BG41" s="1116"/>
      <c r="BH41" s="1116"/>
      <c r="BI41" s="1117"/>
      <c r="BJ41" s="250"/>
      <c r="BK41" s="250"/>
      <c r="BL41" s="250"/>
      <c r="BM41" s="250"/>
      <c r="BN41" s="250"/>
      <c r="BO41" s="263"/>
      <c r="BP41" s="263"/>
      <c r="BQ41" s="260">
        <v>35</v>
      </c>
      <c r="BR41" s="261"/>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4"/>
    </row>
    <row r="42" spans="1:131" s="245" customFormat="1" ht="26.25" customHeight="1" x14ac:dyDescent="0.15">
      <c r="A42" s="259">
        <v>15</v>
      </c>
      <c r="B42" s="1121"/>
      <c r="C42" s="1122"/>
      <c r="D42" s="1122"/>
      <c r="E42" s="1122"/>
      <c r="F42" s="1122"/>
      <c r="G42" s="1122"/>
      <c r="H42" s="1122"/>
      <c r="I42" s="1122"/>
      <c r="J42" s="1122"/>
      <c r="K42" s="1122"/>
      <c r="L42" s="1122"/>
      <c r="M42" s="1122"/>
      <c r="N42" s="1122"/>
      <c r="O42" s="1122"/>
      <c r="P42" s="1123"/>
      <c r="Q42" s="1133"/>
      <c r="R42" s="1134"/>
      <c r="S42" s="1134"/>
      <c r="T42" s="1134"/>
      <c r="U42" s="1134"/>
      <c r="V42" s="1134"/>
      <c r="W42" s="1134"/>
      <c r="X42" s="1134"/>
      <c r="Y42" s="1134"/>
      <c r="Z42" s="1134"/>
      <c r="AA42" s="1134"/>
      <c r="AB42" s="1134"/>
      <c r="AC42" s="1134"/>
      <c r="AD42" s="1134"/>
      <c r="AE42" s="1135"/>
      <c r="AF42" s="1127"/>
      <c r="AG42" s="1128"/>
      <c r="AH42" s="1128"/>
      <c r="AI42" s="1128"/>
      <c r="AJ42" s="1129"/>
      <c r="AK42" s="1070"/>
      <c r="AL42" s="1061"/>
      <c r="AM42" s="1061"/>
      <c r="AN42" s="1061"/>
      <c r="AO42" s="1061"/>
      <c r="AP42" s="1061"/>
      <c r="AQ42" s="1061"/>
      <c r="AR42" s="1061"/>
      <c r="AS42" s="1061"/>
      <c r="AT42" s="1061"/>
      <c r="AU42" s="1061"/>
      <c r="AV42" s="1061"/>
      <c r="AW42" s="1061"/>
      <c r="AX42" s="1061"/>
      <c r="AY42" s="1061"/>
      <c r="AZ42" s="1132"/>
      <c r="BA42" s="1132"/>
      <c r="BB42" s="1132"/>
      <c r="BC42" s="1132"/>
      <c r="BD42" s="1132"/>
      <c r="BE42" s="1116"/>
      <c r="BF42" s="1116"/>
      <c r="BG42" s="1116"/>
      <c r="BH42" s="1116"/>
      <c r="BI42" s="1117"/>
      <c r="BJ42" s="250"/>
      <c r="BK42" s="250"/>
      <c r="BL42" s="250"/>
      <c r="BM42" s="250"/>
      <c r="BN42" s="250"/>
      <c r="BO42" s="263"/>
      <c r="BP42" s="263"/>
      <c r="BQ42" s="260">
        <v>36</v>
      </c>
      <c r="BR42" s="261"/>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4"/>
    </row>
    <row r="43" spans="1:131" s="245" customFormat="1" ht="26.25" customHeight="1" x14ac:dyDescent="0.15">
      <c r="A43" s="259">
        <v>16</v>
      </c>
      <c r="B43" s="1121"/>
      <c r="C43" s="1122"/>
      <c r="D43" s="1122"/>
      <c r="E43" s="1122"/>
      <c r="F43" s="1122"/>
      <c r="G43" s="1122"/>
      <c r="H43" s="1122"/>
      <c r="I43" s="1122"/>
      <c r="J43" s="1122"/>
      <c r="K43" s="1122"/>
      <c r="L43" s="1122"/>
      <c r="M43" s="1122"/>
      <c r="N43" s="1122"/>
      <c r="O43" s="1122"/>
      <c r="P43" s="1123"/>
      <c r="Q43" s="1133"/>
      <c r="R43" s="1134"/>
      <c r="S43" s="1134"/>
      <c r="T43" s="1134"/>
      <c r="U43" s="1134"/>
      <c r="V43" s="1134"/>
      <c r="W43" s="1134"/>
      <c r="X43" s="1134"/>
      <c r="Y43" s="1134"/>
      <c r="Z43" s="1134"/>
      <c r="AA43" s="1134"/>
      <c r="AB43" s="1134"/>
      <c r="AC43" s="1134"/>
      <c r="AD43" s="1134"/>
      <c r="AE43" s="1135"/>
      <c r="AF43" s="1127"/>
      <c r="AG43" s="1128"/>
      <c r="AH43" s="1128"/>
      <c r="AI43" s="1128"/>
      <c r="AJ43" s="1129"/>
      <c r="AK43" s="1070"/>
      <c r="AL43" s="1061"/>
      <c r="AM43" s="1061"/>
      <c r="AN43" s="1061"/>
      <c r="AO43" s="1061"/>
      <c r="AP43" s="1061"/>
      <c r="AQ43" s="1061"/>
      <c r="AR43" s="1061"/>
      <c r="AS43" s="1061"/>
      <c r="AT43" s="1061"/>
      <c r="AU43" s="1061"/>
      <c r="AV43" s="1061"/>
      <c r="AW43" s="1061"/>
      <c r="AX43" s="1061"/>
      <c r="AY43" s="1061"/>
      <c r="AZ43" s="1132"/>
      <c r="BA43" s="1132"/>
      <c r="BB43" s="1132"/>
      <c r="BC43" s="1132"/>
      <c r="BD43" s="1132"/>
      <c r="BE43" s="1116"/>
      <c r="BF43" s="1116"/>
      <c r="BG43" s="1116"/>
      <c r="BH43" s="1116"/>
      <c r="BI43" s="1117"/>
      <c r="BJ43" s="250"/>
      <c r="BK43" s="250"/>
      <c r="BL43" s="250"/>
      <c r="BM43" s="250"/>
      <c r="BN43" s="250"/>
      <c r="BO43" s="263"/>
      <c r="BP43" s="263"/>
      <c r="BQ43" s="260">
        <v>37</v>
      </c>
      <c r="BR43" s="261"/>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4"/>
    </row>
    <row r="44" spans="1:131" s="245" customFormat="1" ht="26.25" customHeight="1" x14ac:dyDescent="0.15">
      <c r="A44" s="259">
        <v>17</v>
      </c>
      <c r="B44" s="1121"/>
      <c r="C44" s="1122"/>
      <c r="D44" s="1122"/>
      <c r="E44" s="1122"/>
      <c r="F44" s="1122"/>
      <c r="G44" s="1122"/>
      <c r="H44" s="1122"/>
      <c r="I44" s="1122"/>
      <c r="J44" s="1122"/>
      <c r="K44" s="1122"/>
      <c r="L44" s="1122"/>
      <c r="M44" s="1122"/>
      <c r="N44" s="1122"/>
      <c r="O44" s="1122"/>
      <c r="P44" s="1123"/>
      <c r="Q44" s="1133"/>
      <c r="R44" s="1134"/>
      <c r="S44" s="1134"/>
      <c r="T44" s="1134"/>
      <c r="U44" s="1134"/>
      <c r="V44" s="1134"/>
      <c r="W44" s="1134"/>
      <c r="X44" s="1134"/>
      <c r="Y44" s="1134"/>
      <c r="Z44" s="1134"/>
      <c r="AA44" s="1134"/>
      <c r="AB44" s="1134"/>
      <c r="AC44" s="1134"/>
      <c r="AD44" s="1134"/>
      <c r="AE44" s="1135"/>
      <c r="AF44" s="1127"/>
      <c r="AG44" s="1128"/>
      <c r="AH44" s="1128"/>
      <c r="AI44" s="1128"/>
      <c r="AJ44" s="1129"/>
      <c r="AK44" s="1070"/>
      <c r="AL44" s="1061"/>
      <c r="AM44" s="1061"/>
      <c r="AN44" s="1061"/>
      <c r="AO44" s="1061"/>
      <c r="AP44" s="1061"/>
      <c r="AQ44" s="1061"/>
      <c r="AR44" s="1061"/>
      <c r="AS44" s="1061"/>
      <c r="AT44" s="1061"/>
      <c r="AU44" s="1061"/>
      <c r="AV44" s="1061"/>
      <c r="AW44" s="1061"/>
      <c r="AX44" s="1061"/>
      <c r="AY44" s="1061"/>
      <c r="AZ44" s="1132"/>
      <c r="BA44" s="1132"/>
      <c r="BB44" s="1132"/>
      <c r="BC44" s="1132"/>
      <c r="BD44" s="1132"/>
      <c r="BE44" s="1116"/>
      <c r="BF44" s="1116"/>
      <c r="BG44" s="1116"/>
      <c r="BH44" s="1116"/>
      <c r="BI44" s="1117"/>
      <c r="BJ44" s="250"/>
      <c r="BK44" s="250"/>
      <c r="BL44" s="250"/>
      <c r="BM44" s="250"/>
      <c r="BN44" s="250"/>
      <c r="BO44" s="263"/>
      <c r="BP44" s="263"/>
      <c r="BQ44" s="260">
        <v>38</v>
      </c>
      <c r="BR44" s="261"/>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4"/>
    </row>
    <row r="45" spans="1:131" s="245" customFormat="1" ht="26.25" customHeight="1" x14ac:dyDescent="0.15">
      <c r="A45" s="259">
        <v>18</v>
      </c>
      <c r="B45" s="1121"/>
      <c r="C45" s="1122"/>
      <c r="D45" s="1122"/>
      <c r="E45" s="1122"/>
      <c r="F45" s="1122"/>
      <c r="G45" s="1122"/>
      <c r="H45" s="1122"/>
      <c r="I45" s="1122"/>
      <c r="J45" s="1122"/>
      <c r="K45" s="1122"/>
      <c r="L45" s="1122"/>
      <c r="M45" s="1122"/>
      <c r="N45" s="1122"/>
      <c r="O45" s="1122"/>
      <c r="P45" s="1123"/>
      <c r="Q45" s="1133"/>
      <c r="R45" s="1134"/>
      <c r="S45" s="1134"/>
      <c r="T45" s="1134"/>
      <c r="U45" s="1134"/>
      <c r="V45" s="1134"/>
      <c r="W45" s="1134"/>
      <c r="X45" s="1134"/>
      <c r="Y45" s="1134"/>
      <c r="Z45" s="1134"/>
      <c r="AA45" s="1134"/>
      <c r="AB45" s="1134"/>
      <c r="AC45" s="1134"/>
      <c r="AD45" s="1134"/>
      <c r="AE45" s="1135"/>
      <c r="AF45" s="1127"/>
      <c r="AG45" s="1128"/>
      <c r="AH45" s="1128"/>
      <c r="AI45" s="1128"/>
      <c r="AJ45" s="1129"/>
      <c r="AK45" s="1070"/>
      <c r="AL45" s="1061"/>
      <c r="AM45" s="1061"/>
      <c r="AN45" s="1061"/>
      <c r="AO45" s="1061"/>
      <c r="AP45" s="1061"/>
      <c r="AQ45" s="1061"/>
      <c r="AR45" s="1061"/>
      <c r="AS45" s="1061"/>
      <c r="AT45" s="1061"/>
      <c r="AU45" s="1061"/>
      <c r="AV45" s="1061"/>
      <c r="AW45" s="1061"/>
      <c r="AX45" s="1061"/>
      <c r="AY45" s="1061"/>
      <c r="AZ45" s="1132"/>
      <c r="BA45" s="1132"/>
      <c r="BB45" s="1132"/>
      <c r="BC45" s="1132"/>
      <c r="BD45" s="1132"/>
      <c r="BE45" s="1116"/>
      <c r="BF45" s="1116"/>
      <c r="BG45" s="1116"/>
      <c r="BH45" s="1116"/>
      <c r="BI45" s="1117"/>
      <c r="BJ45" s="250"/>
      <c r="BK45" s="250"/>
      <c r="BL45" s="250"/>
      <c r="BM45" s="250"/>
      <c r="BN45" s="250"/>
      <c r="BO45" s="263"/>
      <c r="BP45" s="263"/>
      <c r="BQ45" s="260">
        <v>39</v>
      </c>
      <c r="BR45" s="261"/>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4"/>
    </row>
    <row r="46" spans="1:131" s="245" customFormat="1" ht="26.25" customHeight="1" x14ac:dyDescent="0.15">
      <c r="A46" s="259">
        <v>19</v>
      </c>
      <c r="B46" s="1121"/>
      <c r="C46" s="1122"/>
      <c r="D46" s="1122"/>
      <c r="E46" s="1122"/>
      <c r="F46" s="1122"/>
      <c r="G46" s="1122"/>
      <c r="H46" s="1122"/>
      <c r="I46" s="1122"/>
      <c r="J46" s="1122"/>
      <c r="K46" s="1122"/>
      <c r="L46" s="1122"/>
      <c r="M46" s="1122"/>
      <c r="N46" s="1122"/>
      <c r="O46" s="1122"/>
      <c r="P46" s="1123"/>
      <c r="Q46" s="1133"/>
      <c r="R46" s="1134"/>
      <c r="S46" s="1134"/>
      <c r="T46" s="1134"/>
      <c r="U46" s="1134"/>
      <c r="V46" s="1134"/>
      <c r="W46" s="1134"/>
      <c r="X46" s="1134"/>
      <c r="Y46" s="1134"/>
      <c r="Z46" s="1134"/>
      <c r="AA46" s="1134"/>
      <c r="AB46" s="1134"/>
      <c r="AC46" s="1134"/>
      <c r="AD46" s="1134"/>
      <c r="AE46" s="1135"/>
      <c r="AF46" s="1127"/>
      <c r="AG46" s="1128"/>
      <c r="AH46" s="1128"/>
      <c r="AI46" s="1128"/>
      <c r="AJ46" s="1129"/>
      <c r="AK46" s="1070"/>
      <c r="AL46" s="1061"/>
      <c r="AM46" s="1061"/>
      <c r="AN46" s="1061"/>
      <c r="AO46" s="1061"/>
      <c r="AP46" s="1061"/>
      <c r="AQ46" s="1061"/>
      <c r="AR46" s="1061"/>
      <c r="AS46" s="1061"/>
      <c r="AT46" s="1061"/>
      <c r="AU46" s="1061"/>
      <c r="AV46" s="1061"/>
      <c r="AW46" s="1061"/>
      <c r="AX46" s="1061"/>
      <c r="AY46" s="1061"/>
      <c r="AZ46" s="1132"/>
      <c r="BA46" s="1132"/>
      <c r="BB46" s="1132"/>
      <c r="BC46" s="1132"/>
      <c r="BD46" s="1132"/>
      <c r="BE46" s="1116"/>
      <c r="BF46" s="1116"/>
      <c r="BG46" s="1116"/>
      <c r="BH46" s="1116"/>
      <c r="BI46" s="1117"/>
      <c r="BJ46" s="250"/>
      <c r="BK46" s="250"/>
      <c r="BL46" s="250"/>
      <c r="BM46" s="250"/>
      <c r="BN46" s="250"/>
      <c r="BO46" s="263"/>
      <c r="BP46" s="263"/>
      <c r="BQ46" s="260">
        <v>40</v>
      </c>
      <c r="BR46" s="261"/>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4"/>
    </row>
    <row r="47" spans="1:131" s="245" customFormat="1" ht="26.25" customHeight="1" x14ac:dyDescent="0.15">
      <c r="A47" s="259">
        <v>20</v>
      </c>
      <c r="B47" s="1121"/>
      <c r="C47" s="1122"/>
      <c r="D47" s="1122"/>
      <c r="E47" s="1122"/>
      <c r="F47" s="1122"/>
      <c r="G47" s="1122"/>
      <c r="H47" s="1122"/>
      <c r="I47" s="1122"/>
      <c r="J47" s="1122"/>
      <c r="K47" s="1122"/>
      <c r="L47" s="1122"/>
      <c r="M47" s="1122"/>
      <c r="N47" s="1122"/>
      <c r="O47" s="1122"/>
      <c r="P47" s="1123"/>
      <c r="Q47" s="1133"/>
      <c r="R47" s="1134"/>
      <c r="S47" s="1134"/>
      <c r="T47" s="1134"/>
      <c r="U47" s="1134"/>
      <c r="V47" s="1134"/>
      <c r="W47" s="1134"/>
      <c r="X47" s="1134"/>
      <c r="Y47" s="1134"/>
      <c r="Z47" s="1134"/>
      <c r="AA47" s="1134"/>
      <c r="AB47" s="1134"/>
      <c r="AC47" s="1134"/>
      <c r="AD47" s="1134"/>
      <c r="AE47" s="1135"/>
      <c r="AF47" s="1127"/>
      <c r="AG47" s="1128"/>
      <c r="AH47" s="1128"/>
      <c r="AI47" s="1128"/>
      <c r="AJ47" s="1129"/>
      <c r="AK47" s="1070"/>
      <c r="AL47" s="1061"/>
      <c r="AM47" s="1061"/>
      <c r="AN47" s="1061"/>
      <c r="AO47" s="1061"/>
      <c r="AP47" s="1061"/>
      <c r="AQ47" s="1061"/>
      <c r="AR47" s="1061"/>
      <c r="AS47" s="1061"/>
      <c r="AT47" s="1061"/>
      <c r="AU47" s="1061"/>
      <c r="AV47" s="1061"/>
      <c r="AW47" s="1061"/>
      <c r="AX47" s="1061"/>
      <c r="AY47" s="1061"/>
      <c r="AZ47" s="1132"/>
      <c r="BA47" s="1132"/>
      <c r="BB47" s="1132"/>
      <c r="BC47" s="1132"/>
      <c r="BD47" s="1132"/>
      <c r="BE47" s="1116"/>
      <c r="BF47" s="1116"/>
      <c r="BG47" s="1116"/>
      <c r="BH47" s="1116"/>
      <c r="BI47" s="1117"/>
      <c r="BJ47" s="250"/>
      <c r="BK47" s="250"/>
      <c r="BL47" s="250"/>
      <c r="BM47" s="250"/>
      <c r="BN47" s="250"/>
      <c r="BO47" s="263"/>
      <c r="BP47" s="263"/>
      <c r="BQ47" s="260">
        <v>41</v>
      </c>
      <c r="BR47" s="261"/>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4"/>
    </row>
    <row r="48" spans="1:131" s="245" customFormat="1" ht="26.25" customHeight="1" x14ac:dyDescent="0.15">
      <c r="A48" s="259">
        <v>21</v>
      </c>
      <c r="B48" s="1121"/>
      <c r="C48" s="1122"/>
      <c r="D48" s="1122"/>
      <c r="E48" s="1122"/>
      <c r="F48" s="1122"/>
      <c r="G48" s="1122"/>
      <c r="H48" s="1122"/>
      <c r="I48" s="1122"/>
      <c r="J48" s="1122"/>
      <c r="K48" s="1122"/>
      <c r="L48" s="1122"/>
      <c r="M48" s="1122"/>
      <c r="N48" s="1122"/>
      <c r="O48" s="1122"/>
      <c r="P48" s="1123"/>
      <c r="Q48" s="1133"/>
      <c r="R48" s="1134"/>
      <c r="S48" s="1134"/>
      <c r="T48" s="1134"/>
      <c r="U48" s="1134"/>
      <c r="V48" s="1134"/>
      <c r="W48" s="1134"/>
      <c r="X48" s="1134"/>
      <c r="Y48" s="1134"/>
      <c r="Z48" s="1134"/>
      <c r="AA48" s="1134"/>
      <c r="AB48" s="1134"/>
      <c r="AC48" s="1134"/>
      <c r="AD48" s="1134"/>
      <c r="AE48" s="1135"/>
      <c r="AF48" s="1127"/>
      <c r="AG48" s="1128"/>
      <c r="AH48" s="1128"/>
      <c r="AI48" s="1128"/>
      <c r="AJ48" s="1129"/>
      <c r="AK48" s="1070"/>
      <c r="AL48" s="1061"/>
      <c r="AM48" s="1061"/>
      <c r="AN48" s="1061"/>
      <c r="AO48" s="1061"/>
      <c r="AP48" s="1061"/>
      <c r="AQ48" s="1061"/>
      <c r="AR48" s="1061"/>
      <c r="AS48" s="1061"/>
      <c r="AT48" s="1061"/>
      <c r="AU48" s="1061"/>
      <c r="AV48" s="1061"/>
      <c r="AW48" s="1061"/>
      <c r="AX48" s="1061"/>
      <c r="AY48" s="1061"/>
      <c r="AZ48" s="1132"/>
      <c r="BA48" s="1132"/>
      <c r="BB48" s="1132"/>
      <c r="BC48" s="1132"/>
      <c r="BD48" s="1132"/>
      <c r="BE48" s="1116"/>
      <c r="BF48" s="1116"/>
      <c r="BG48" s="1116"/>
      <c r="BH48" s="1116"/>
      <c r="BI48" s="1117"/>
      <c r="BJ48" s="250"/>
      <c r="BK48" s="250"/>
      <c r="BL48" s="250"/>
      <c r="BM48" s="250"/>
      <c r="BN48" s="250"/>
      <c r="BO48" s="263"/>
      <c r="BP48" s="263"/>
      <c r="BQ48" s="260">
        <v>42</v>
      </c>
      <c r="BR48" s="261"/>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4"/>
    </row>
    <row r="49" spans="1:131" s="245" customFormat="1" ht="26.25" customHeight="1" x14ac:dyDescent="0.15">
      <c r="A49" s="259">
        <v>22</v>
      </c>
      <c r="B49" s="1121"/>
      <c r="C49" s="1122"/>
      <c r="D49" s="1122"/>
      <c r="E49" s="1122"/>
      <c r="F49" s="1122"/>
      <c r="G49" s="1122"/>
      <c r="H49" s="1122"/>
      <c r="I49" s="1122"/>
      <c r="J49" s="1122"/>
      <c r="K49" s="1122"/>
      <c r="L49" s="1122"/>
      <c r="M49" s="1122"/>
      <c r="N49" s="1122"/>
      <c r="O49" s="1122"/>
      <c r="P49" s="1123"/>
      <c r="Q49" s="1133"/>
      <c r="R49" s="1134"/>
      <c r="S49" s="1134"/>
      <c r="T49" s="1134"/>
      <c r="U49" s="1134"/>
      <c r="V49" s="1134"/>
      <c r="W49" s="1134"/>
      <c r="X49" s="1134"/>
      <c r="Y49" s="1134"/>
      <c r="Z49" s="1134"/>
      <c r="AA49" s="1134"/>
      <c r="AB49" s="1134"/>
      <c r="AC49" s="1134"/>
      <c r="AD49" s="1134"/>
      <c r="AE49" s="1135"/>
      <c r="AF49" s="1127"/>
      <c r="AG49" s="1128"/>
      <c r="AH49" s="1128"/>
      <c r="AI49" s="1128"/>
      <c r="AJ49" s="1129"/>
      <c r="AK49" s="1070"/>
      <c r="AL49" s="1061"/>
      <c r="AM49" s="1061"/>
      <c r="AN49" s="1061"/>
      <c r="AO49" s="1061"/>
      <c r="AP49" s="1061"/>
      <c r="AQ49" s="1061"/>
      <c r="AR49" s="1061"/>
      <c r="AS49" s="1061"/>
      <c r="AT49" s="1061"/>
      <c r="AU49" s="1061"/>
      <c r="AV49" s="1061"/>
      <c r="AW49" s="1061"/>
      <c r="AX49" s="1061"/>
      <c r="AY49" s="1061"/>
      <c r="AZ49" s="1132"/>
      <c r="BA49" s="1132"/>
      <c r="BB49" s="1132"/>
      <c r="BC49" s="1132"/>
      <c r="BD49" s="1132"/>
      <c r="BE49" s="1116"/>
      <c r="BF49" s="1116"/>
      <c r="BG49" s="1116"/>
      <c r="BH49" s="1116"/>
      <c r="BI49" s="1117"/>
      <c r="BJ49" s="250"/>
      <c r="BK49" s="250"/>
      <c r="BL49" s="250"/>
      <c r="BM49" s="250"/>
      <c r="BN49" s="250"/>
      <c r="BO49" s="263"/>
      <c r="BP49" s="263"/>
      <c r="BQ49" s="260">
        <v>43</v>
      </c>
      <c r="BR49" s="261"/>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4"/>
    </row>
    <row r="50" spans="1:131" s="245" customFormat="1" ht="26.25" customHeight="1" x14ac:dyDescent="0.15">
      <c r="A50" s="259">
        <v>23</v>
      </c>
      <c r="B50" s="1121"/>
      <c r="C50" s="1122"/>
      <c r="D50" s="1122"/>
      <c r="E50" s="1122"/>
      <c r="F50" s="1122"/>
      <c r="G50" s="1122"/>
      <c r="H50" s="1122"/>
      <c r="I50" s="1122"/>
      <c r="J50" s="1122"/>
      <c r="K50" s="1122"/>
      <c r="L50" s="1122"/>
      <c r="M50" s="1122"/>
      <c r="N50" s="1122"/>
      <c r="O50" s="1122"/>
      <c r="P50" s="1123"/>
      <c r="Q50" s="1124"/>
      <c r="R50" s="1125"/>
      <c r="S50" s="1125"/>
      <c r="T50" s="1125"/>
      <c r="U50" s="1125"/>
      <c r="V50" s="1125"/>
      <c r="W50" s="1125"/>
      <c r="X50" s="1125"/>
      <c r="Y50" s="1125"/>
      <c r="Z50" s="1125"/>
      <c r="AA50" s="1125"/>
      <c r="AB50" s="1125"/>
      <c r="AC50" s="1125"/>
      <c r="AD50" s="1125"/>
      <c r="AE50" s="1126"/>
      <c r="AF50" s="1127"/>
      <c r="AG50" s="1128"/>
      <c r="AH50" s="1128"/>
      <c r="AI50" s="1128"/>
      <c r="AJ50" s="1129"/>
      <c r="AK50" s="1130"/>
      <c r="AL50" s="1125"/>
      <c r="AM50" s="1125"/>
      <c r="AN50" s="1125"/>
      <c r="AO50" s="1125"/>
      <c r="AP50" s="1125"/>
      <c r="AQ50" s="1125"/>
      <c r="AR50" s="1125"/>
      <c r="AS50" s="1125"/>
      <c r="AT50" s="1125"/>
      <c r="AU50" s="1125"/>
      <c r="AV50" s="1125"/>
      <c r="AW50" s="1125"/>
      <c r="AX50" s="1125"/>
      <c r="AY50" s="1125"/>
      <c r="AZ50" s="1131"/>
      <c r="BA50" s="1131"/>
      <c r="BB50" s="1131"/>
      <c r="BC50" s="1131"/>
      <c r="BD50" s="1131"/>
      <c r="BE50" s="1116"/>
      <c r="BF50" s="1116"/>
      <c r="BG50" s="1116"/>
      <c r="BH50" s="1116"/>
      <c r="BI50" s="1117"/>
      <c r="BJ50" s="250"/>
      <c r="BK50" s="250"/>
      <c r="BL50" s="250"/>
      <c r="BM50" s="250"/>
      <c r="BN50" s="250"/>
      <c r="BO50" s="263"/>
      <c r="BP50" s="263"/>
      <c r="BQ50" s="260">
        <v>44</v>
      </c>
      <c r="BR50" s="261"/>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4"/>
    </row>
    <row r="51" spans="1:131" s="245" customFormat="1" ht="26.25" customHeight="1" x14ac:dyDescent="0.15">
      <c r="A51" s="259">
        <v>24</v>
      </c>
      <c r="B51" s="1121"/>
      <c r="C51" s="1122"/>
      <c r="D51" s="1122"/>
      <c r="E51" s="1122"/>
      <c r="F51" s="1122"/>
      <c r="G51" s="1122"/>
      <c r="H51" s="1122"/>
      <c r="I51" s="1122"/>
      <c r="J51" s="1122"/>
      <c r="K51" s="1122"/>
      <c r="L51" s="1122"/>
      <c r="M51" s="1122"/>
      <c r="N51" s="1122"/>
      <c r="O51" s="1122"/>
      <c r="P51" s="1123"/>
      <c r="Q51" s="1124"/>
      <c r="R51" s="1125"/>
      <c r="S51" s="1125"/>
      <c r="T51" s="1125"/>
      <c r="U51" s="1125"/>
      <c r="V51" s="1125"/>
      <c r="W51" s="1125"/>
      <c r="X51" s="1125"/>
      <c r="Y51" s="1125"/>
      <c r="Z51" s="1125"/>
      <c r="AA51" s="1125"/>
      <c r="AB51" s="1125"/>
      <c r="AC51" s="1125"/>
      <c r="AD51" s="1125"/>
      <c r="AE51" s="1126"/>
      <c r="AF51" s="1127"/>
      <c r="AG51" s="1128"/>
      <c r="AH51" s="1128"/>
      <c r="AI51" s="1128"/>
      <c r="AJ51" s="1129"/>
      <c r="AK51" s="1130"/>
      <c r="AL51" s="1125"/>
      <c r="AM51" s="1125"/>
      <c r="AN51" s="1125"/>
      <c r="AO51" s="1125"/>
      <c r="AP51" s="1125"/>
      <c r="AQ51" s="1125"/>
      <c r="AR51" s="1125"/>
      <c r="AS51" s="1125"/>
      <c r="AT51" s="1125"/>
      <c r="AU51" s="1125"/>
      <c r="AV51" s="1125"/>
      <c r="AW51" s="1125"/>
      <c r="AX51" s="1125"/>
      <c r="AY51" s="1125"/>
      <c r="AZ51" s="1131"/>
      <c r="BA51" s="1131"/>
      <c r="BB51" s="1131"/>
      <c r="BC51" s="1131"/>
      <c r="BD51" s="1131"/>
      <c r="BE51" s="1116"/>
      <c r="BF51" s="1116"/>
      <c r="BG51" s="1116"/>
      <c r="BH51" s="1116"/>
      <c r="BI51" s="1117"/>
      <c r="BJ51" s="250"/>
      <c r="BK51" s="250"/>
      <c r="BL51" s="250"/>
      <c r="BM51" s="250"/>
      <c r="BN51" s="250"/>
      <c r="BO51" s="263"/>
      <c r="BP51" s="263"/>
      <c r="BQ51" s="260">
        <v>45</v>
      </c>
      <c r="BR51" s="261"/>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4"/>
    </row>
    <row r="52" spans="1:131" s="245" customFormat="1" ht="26.25" customHeight="1" x14ac:dyDescent="0.15">
      <c r="A52" s="259">
        <v>25</v>
      </c>
      <c r="B52" s="1121"/>
      <c r="C52" s="1122"/>
      <c r="D52" s="1122"/>
      <c r="E52" s="1122"/>
      <c r="F52" s="1122"/>
      <c r="G52" s="1122"/>
      <c r="H52" s="1122"/>
      <c r="I52" s="1122"/>
      <c r="J52" s="1122"/>
      <c r="K52" s="1122"/>
      <c r="L52" s="1122"/>
      <c r="M52" s="1122"/>
      <c r="N52" s="1122"/>
      <c r="O52" s="1122"/>
      <c r="P52" s="1123"/>
      <c r="Q52" s="1124"/>
      <c r="R52" s="1125"/>
      <c r="S52" s="1125"/>
      <c r="T52" s="1125"/>
      <c r="U52" s="1125"/>
      <c r="V52" s="1125"/>
      <c r="W52" s="1125"/>
      <c r="X52" s="1125"/>
      <c r="Y52" s="1125"/>
      <c r="Z52" s="1125"/>
      <c r="AA52" s="1125"/>
      <c r="AB52" s="1125"/>
      <c r="AC52" s="1125"/>
      <c r="AD52" s="1125"/>
      <c r="AE52" s="1126"/>
      <c r="AF52" s="1127"/>
      <c r="AG52" s="1128"/>
      <c r="AH52" s="1128"/>
      <c r="AI52" s="1128"/>
      <c r="AJ52" s="1129"/>
      <c r="AK52" s="1130"/>
      <c r="AL52" s="1125"/>
      <c r="AM52" s="1125"/>
      <c r="AN52" s="1125"/>
      <c r="AO52" s="1125"/>
      <c r="AP52" s="1125"/>
      <c r="AQ52" s="1125"/>
      <c r="AR52" s="1125"/>
      <c r="AS52" s="1125"/>
      <c r="AT52" s="1125"/>
      <c r="AU52" s="1125"/>
      <c r="AV52" s="1125"/>
      <c r="AW52" s="1125"/>
      <c r="AX52" s="1125"/>
      <c r="AY52" s="1125"/>
      <c r="AZ52" s="1131"/>
      <c r="BA52" s="1131"/>
      <c r="BB52" s="1131"/>
      <c r="BC52" s="1131"/>
      <c r="BD52" s="1131"/>
      <c r="BE52" s="1116"/>
      <c r="BF52" s="1116"/>
      <c r="BG52" s="1116"/>
      <c r="BH52" s="1116"/>
      <c r="BI52" s="1117"/>
      <c r="BJ52" s="250"/>
      <c r="BK52" s="250"/>
      <c r="BL52" s="250"/>
      <c r="BM52" s="250"/>
      <c r="BN52" s="250"/>
      <c r="BO52" s="263"/>
      <c r="BP52" s="263"/>
      <c r="BQ52" s="260">
        <v>46</v>
      </c>
      <c r="BR52" s="261"/>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4"/>
    </row>
    <row r="53" spans="1:131" s="245" customFormat="1" ht="26.25" customHeight="1" x14ac:dyDescent="0.15">
      <c r="A53" s="259">
        <v>26</v>
      </c>
      <c r="B53" s="1121"/>
      <c r="C53" s="1122"/>
      <c r="D53" s="1122"/>
      <c r="E53" s="1122"/>
      <c r="F53" s="1122"/>
      <c r="G53" s="1122"/>
      <c r="H53" s="1122"/>
      <c r="I53" s="1122"/>
      <c r="J53" s="1122"/>
      <c r="K53" s="1122"/>
      <c r="L53" s="1122"/>
      <c r="M53" s="1122"/>
      <c r="N53" s="1122"/>
      <c r="O53" s="1122"/>
      <c r="P53" s="1123"/>
      <c r="Q53" s="1124"/>
      <c r="R53" s="1125"/>
      <c r="S53" s="1125"/>
      <c r="T53" s="1125"/>
      <c r="U53" s="1125"/>
      <c r="V53" s="1125"/>
      <c r="W53" s="1125"/>
      <c r="X53" s="1125"/>
      <c r="Y53" s="1125"/>
      <c r="Z53" s="1125"/>
      <c r="AA53" s="1125"/>
      <c r="AB53" s="1125"/>
      <c r="AC53" s="1125"/>
      <c r="AD53" s="1125"/>
      <c r="AE53" s="1126"/>
      <c r="AF53" s="1127"/>
      <c r="AG53" s="1128"/>
      <c r="AH53" s="1128"/>
      <c r="AI53" s="1128"/>
      <c r="AJ53" s="1129"/>
      <c r="AK53" s="1130"/>
      <c r="AL53" s="1125"/>
      <c r="AM53" s="1125"/>
      <c r="AN53" s="1125"/>
      <c r="AO53" s="1125"/>
      <c r="AP53" s="1125"/>
      <c r="AQ53" s="1125"/>
      <c r="AR53" s="1125"/>
      <c r="AS53" s="1125"/>
      <c r="AT53" s="1125"/>
      <c r="AU53" s="1125"/>
      <c r="AV53" s="1125"/>
      <c r="AW53" s="1125"/>
      <c r="AX53" s="1125"/>
      <c r="AY53" s="1125"/>
      <c r="AZ53" s="1131"/>
      <c r="BA53" s="1131"/>
      <c r="BB53" s="1131"/>
      <c r="BC53" s="1131"/>
      <c r="BD53" s="1131"/>
      <c r="BE53" s="1116"/>
      <c r="BF53" s="1116"/>
      <c r="BG53" s="1116"/>
      <c r="BH53" s="1116"/>
      <c r="BI53" s="1117"/>
      <c r="BJ53" s="250"/>
      <c r="BK53" s="250"/>
      <c r="BL53" s="250"/>
      <c r="BM53" s="250"/>
      <c r="BN53" s="250"/>
      <c r="BO53" s="263"/>
      <c r="BP53" s="263"/>
      <c r="BQ53" s="260">
        <v>47</v>
      </c>
      <c r="BR53" s="261"/>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4"/>
    </row>
    <row r="54" spans="1:131" s="245" customFormat="1" ht="26.25" customHeight="1" x14ac:dyDescent="0.15">
      <c r="A54" s="259">
        <v>27</v>
      </c>
      <c r="B54" s="1121"/>
      <c r="C54" s="1122"/>
      <c r="D54" s="1122"/>
      <c r="E54" s="1122"/>
      <c r="F54" s="1122"/>
      <c r="G54" s="1122"/>
      <c r="H54" s="1122"/>
      <c r="I54" s="1122"/>
      <c r="J54" s="1122"/>
      <c r="K54" s="1122"/>
      <c r="L54" s="1122"/>
      <c r="M54" s="1122"/>
      <c r="N54" s="1122"/>
      <c r="O54" s="1122"/>
      <c r="P54" s="1123"/>
      <c r="Q54" s="1124"/>
      <c r="R54" s="1125"/>
      <c r="S54" s="1125"/>
      <c r="T54" s="1125"/>
      <c r="U54" s="1125"/>
      <c r="V54" s="1125"/>
      <c r="W54" s="1125"/>
      <c r="X54" s="1125"/>
      <c r="Y54" s="1125"/>
      <c r="Z54" s="1125"/>
      <c r="AA54" s="1125"/>
      <c r="AB54" s="1125"/>
      <c r="AC54" s="1125"/>
      <c r="AD54" s="1125"/>
      <c r="AE54" s="1126"/>
      <c r="AF54" s="1127"/>
      <c r="AG54" s="1128"/>
      <c r="AH54" s="1128"/>
      <c r="AI54" s="1128"/>
      <c r="AJ54" s="1129"/>
      <c r="AK54" s="1130"/>
      <c r="AL54" s="1125"/>
      <c r="AM54" s="1125"/>
      <c r="AN54" s="1125"/>
      <c r="AO54" s="1125"/>
      <c r="AP54" s="1125"/>
      <c r="AQ54" s="1125"/>
      <c r="AR54" s="1125"/>
      <c r="AS54" s="1125"/>
      <c r="AT54" s="1125"/>
      <c r="AU54" s="1125"/>
      <c r="AV54" s="1125"/>
      <c r="AW54" s="1125"/>
      <c r="AX54" s="1125"/>
      <c r="AY54" s="1125"/>
      <c r="AZ54" s="1131"/>
      <c r="BA54" s="1131"/>
      <c r="BB54" s="1131"/>
      <c r="BC54" s="1131"/>
      <c r="BD54" s="1131"/>
      <c r="BE54" s="1116"/>
      <c r="BF54" s="1116"/>
      <c r="BG54" s="1116"/>
      <c r="BH54" s="1116"/>
      <c r="BI54" s="1117"/>
      <c r="BJ54" s="250"/>
      <c r="BK54" s="250"/>
      <c r="BL54" s="250"/>
      <c r="BM54" s="250"/>
      <c r="BN54" s="250"/>
      <c r="BO54" s="263"/>
      <c r="BP54" s="263"/>
      <c r="BQ54" s="260">
        <v>48</v>
      </c>
      <c r="BR54" s="261"/>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4"/>
    </row>
    <row r="55" spans="1:131" s="245" customFormat="1" ht="26.25" customHeight="1" x14ac:dyDescent="0.15">
      <c r="A55" s="259">
        <v>28</v>
      </c>
      <c r="B55" s="1121"/>
      <c r="C55" s="1122"/>
      <c r="D55" s="1122"/>
      <c r="E55" s="1122"/>
      <c r="F55" s="1122"/>
      <c r="G55" s="1122"/>
      <c r="H55" s="1122"/>
      <c r="I55" s="1122"/>
      <c r="J55" s="1122"/>
      <c r="K55" s="1122"/>
      <c r="L55" s="1122"/>
      <c r="M55" s="1122"/>
      <c r="N55" s="1122"/>
      <c r="O55" s="1122"/>
      <c r="P55" s="1123"/>
      <c r="Q55" s="1124"/>
      <c r="R55" s="1125"/>
      <c r="S55" s="1125"/>
      <c r="T55" s="1125"/>
      <c r="U55" s="1125"/>
      <c r="V55" s="1125"/>
      <c r="W55" s="1125"/>
      <c r="X55" s="1125"/>
      <c r="Y55" s="1125"/>
      <c r="Z55" s="1125"/>
      <c r="AA55" s="1125"/>
      <c r="AB55" s="1125"/>
      <c r="AC55" s="1125"/>
      <c r="AD55" s="1125"/>
      <c r="AE55" s="1126"/>
      <c r="AF55" s="1127"/>
      <c r="AG55" s="1128"/>
      <c r="AH55" s="1128"/>
      <c r="AI55" s="1128"/>
      <c r="AJ55" s="1129"/>
      <c r="AK55" s="1130"/>
      <c r="AL55" s="1125"/>
      <c r="AM55" s="1125"/>
      <c r="AN55" s="1125"/>
      <c r="AO55" s="1125"/>
      <c r="AP55" s="1125"/>
      <c r="AQ55" s="1125"/>
      <c r="AR55" s="1125"/>
      <c r="AS55" s="1125"/>
      <c r="AT55" s="1125"/>
      <c r="AU55" s="1125"/>
      <c r="AV55" s="1125"/>
      <c r="AW55" s="1125"/>
      <c r="AX55" s="1125"/>
      <c r="AY55" s="1125"/>
      <c r="AZ55" s="1131"/>
      <c r="BA55" s="1131"/>
      <c r="BB55" s="1131"/>
      <c r="BC55" s="1131"/>
      <c r="BD55" s="1131"/>
      <c r="BE55" s="1116"/>
      <c r="BF55" s="1116"/>
      <c r="BG55" s="1116"/>
      <c r="BH55" s="1116"/>
      <c r="BI55" s="1117"/>
      <c r="BJ55" s="250"/>
      <c r="BK55" s="250"/>
      <c r="BL55" s="250"/>
      <c r="BM55" s="250"/>
      <c r="BN55" s="250"/>
      <c r="BO55" s="263"/>
      <c r="BP55" s="263"/>
      <c r="BQ55" s="260">
        <v>49</v>
      </c>
      <c r="BR55" s="261"/>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4"/>
    </row>
    <row r="56" spans="1:131" s="245" customFormat="1" ht="26.25" customHeight="1" x14ac:dyDescent="0.15">
      <c r="A56" s="259">
        <v>29</v>
      </c>
      <c r="B56" s="1121"/>
      <c r="C56" s="1122"/>
      <c r="D56" s="1122"/>
      <c r="E56" s="1122"/>
      <c r="F56" s="1122"/>
      <c r="G56" s="1122"/>
      <c r="H56" s="1122"/>
      <c r="I56" s="1122"/>
      <c r="J56" s="1122"/>
      <c r="K56" s="1122"/>
      <c r="L56" s="1122"/>
      <c r="M56" s="1122"/>
      <c r="N56" s="1122"/>
      <c r="O56" s="1122"/>
      <c r="P56" s="1123"/>
      <c r="Q56" s="1124"/>
      <c r="R56" s="1125"/>
      <c r="S56" s="1125"/>
      <c r="T56" s="1125"/>
      <c r="U56" s="1125"/>
      <c r="V56" s="1125"/>
      <c r="W56" s="1125"/>
      <c r="X56" s="1125"/>
      <c r="Y56" s="1125"/>
      <c r="Z56" s="1125"/>
      <c r="AA56" s="1125"/>
      <c r="AB56" s="1125"/>
      <c r="AC56" s="1125"/>
      <c r="AD56" s="1125"/>
      <c r="AE56" s="1126"/>
      <c r="AF56" s="1127"/>
      <c r="AG56" s="1128"/>
      <c r="AH56" s="1128"/>
      <c r="AI56" s="1128"/>
      <c r="AJ56" s="1129"/>
      <c r="AK56" s="1130"/>
      <c r="AL56" s="1125"/>
      <c r="AM56" s="1125"/>
      <c r="AN56" s="1125"/>
      <c r="AO56" s="1125"/>
      <c r="AP56" s="1125"/>
      <c r="AQ56" s="1125"/>
      <c r="AR56" s="1125"/>
      <c r="AS56" s="1125"/>
      <c r="AT56" s="1125"/>
      <c r="AU56" s="1125"/>
      <c r="AV56" s="1125"/>
      <c r="AW56" s="1125"/>
      <c r="AX56" s="1125"/>
      <c r="AY56" s="1125"/>
      <c r="AZ56" s="1131"/>
      <c r="BA56" s="1131"/>
      <c r="BB56" s="1131"/>
      <c r="BC56" s="1131"/>
      <c r="BD56" s="1131"/>
      <c r="BE56" s="1116"/>
      <c r="BF56" s="1116"/>
      <c r="BG56" s="1116"/>
      <c r="BH56" s="1116"/>
      <c r="BI56" s="1117"/>
      <c r="BJ56" s="250"/>
      <c r="BK56" s="250"/>
      <c r="BL56" s="250"/>
      <c r="BM56" s="250"/>
      <c r="BN56" s="250"/>
      <c r="BO56" s="263"/>
      <c r="BP56" s="263"/>
      <c r="BQ56" s="260">
        <v>50</v>
      </c>
      <c r="BR56" s="261"/>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4"/>
    </row>
    <row r="57" spans="1:131" s="245" customFormat="1" ht="26.25" customHeight="1" x14ac:dyDescent="0.15">
      <c r="A57" s="259">
        <v>30</v>
      </c>
      <c r="B57" s="1121"/>
      <c r="C57" s="1122"/>
      <c r="D57" s="1122"/>
      <c r="E57" s="1122"/>
      <c r="F57" s="1122"/>
      <c r="G57" s="1122"/>
      <c r="H57" s="1122"/>
      <c r="I57" s="1122"/>
      <c r="J57" s="1122"/>
      <c r="K57" s="1122"/>
      <c r="L57" s="1122"/>
      <c r="M57" s="1122"/>
      <c r="N57" s="1122"/>
      <c r="O57" s="1122"/>
      <c r="P57" s="1123"/>
      <c r="Q57" s="1124"/>
      <c r="R57" s="1125"/>
      <c r="S57" s="1125"/>
      <c r="T57" s="1125"/>
      <c r="U57" s="1125"/>
      <c r="V57" s="1125"/>
      <c r="W57" s="1125"/>
      <c r="X57" s="1125"/>
      <c r="Y57" s="1125"/>
      <c r="Z57" s="1125"/>
      <c r="AA57" s="1125"/>
      <c r="AB57" s="1125"/>
      <c r="AC57" s="1125"/>
      <c r="AD57" s="1125"/>
      <c r="AE57" s="1126"/>
      <c r="AF57" s="1127"/>
      <c r="AG57" s="1128"/>
      <c r="AH57" s="1128"/>
      <c r="AI57" s="1128"/>
      <c r="AJ57" s="1129"/>
      <c r="AK57" s="1130"/>
      <c r="AL57" s="1125"/>
      <c r="AM57" s="1125"/>
      <c r="AN57" s="1125"/>
      <c r="AO57" s="1125"/>
      <c r="AP57" s="1125"/>
      <c r="AQ57" s="1125"/>
      <c r="AR57" s="1125"/>
      <c r="AS57" s="1125"/>
      <c r="AT57" s="1125"/>
      <c r="AU57" s="1125"/>
      <c r="AV57" s="1125"/>
      <c r="AW57" s="1125"/>
      <c r="AX57" s="1125"/>
      <c r="AY57" s="1125"/>
      <c r="AZ57" s="1131"/>
      <c r="BA57" s="1131"/>
      <c r="BB57" s="1131"/>
      <c r="BC57" s="1131"/>
      <c r="BD57" s="1131"/>
      <c r="BE57" s="1116"/>
      <c r="BF57" s="1116"/>
      <c r="BG57" s="1116"/>
      <c r="BH57" s="1116"/>
      <c r="BI57" s="1117"/>
      <c r="BJ57" s="250"/>
      <c r="BK57" s="250"/>
      <c r="BL57" s="250"/>
      <c r="BM57" s="250"/>
      <c r="BN57" s="250"/>
      <c r="BO57" s="263"/>
      <c r="BP57" s="263"/>
      <c r="BQ57" s="260">
        <v>51</v>
      </c>
      <c r="BR57" s="261"/>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4"/>
    </row>
    <row r="58" spans="1:131" s="245" customFormat="1" ht="26.25" customHeight="1" x14ac:dyDescent="0.15">
      <c r="A58" s="259">
        <v>31</v>
      </c>
      <c r="B58" s="1121"/>
      <c r="C58" s="1122"/>
      <c r="D58" s="1122"/>
      <c r="E58" s="1122"/>
      <c r="F58" s="1122"/>
      <c r="G58" s="1122"/>
      <c r="H58" s="1122"/>
      <c r="I58" s="1122"/>
      <c r="J58" s="1122"/>
      <c r="K58" s="1122"/>
      <c r="L58" s="1122"/>
      <c r="M58" s="1122"/>
      <c r="N58" s="1122"/>
      <c r="O58" s="1122"/>
      <c r="P58" s="1123"/>
      <c r="Q58" s="1124"/>
      <c r="R58" s="1125"/>
      <c r="S58" s="1125"/>
      <c r="T58" s="1125"/>
      <c r="U58" s="1125"/>
      <c r="V58" s="1125"/>
      <c r="W58" s="1125"/>
      <c r="X58" s="1125"/>
      <c r="Y58" s="1125"/>
      <c r="Z58" s="1125"/>
      <c r="AA58" s="1125"/>
      <c r="AB58" s="1125"/>
      <c r="AC58" s="1125"/>
      <c r="AD58" s="1125"/>
      <c r="AE58" s="1126"/>
      <c r="AF58" s="1127"/>
      <c r="AG58" s="1128"/>
      <c r="AH58" s="1128"/>
      <c r="AI58" s="1128"/>
      <c r="AJ58" s="1129"/>
      <c r="AK58" s="1130"/>
      <c r="AL58" s="1125"/>
      <c r="AM58" s="1125"/>
      <c r="AN58" s="1125"/>
      <c r="AO58" s="1125"/>
      <c r="AP58" s="1125"/>
      <c r="AQ58" s="1125"/>
      <c r="AR58" s="1125"/>
      <c r="AS58" s="1125"/>
      <c r="AT58" s="1125"/>
      <c r="AU58" s="1125"/>
      <c r="AV58" s="1125"/>
      <c r="AW58" s="1125"/>
      <c r="AX58" s="1125"/>
      <c r="AY58" s="1125"/>
      <c r="AZ58" s="1131"/>
      <c r="BA58" s="1131"/>
      <c r="BB58" s="1131"/>
      <c r="BC58" s="1131"/>
      <c r="BD58" s="1131"/>
      <c r="BE58" s="1116"/>
      <c r="BF58" s="1116"/>
      <c r="BG58" s="1116"/>
      <c r="BH58" s="1116"/>
      <c r="BI58" s="1117"/>
      <c r="BJ58" s="250"/>
      <c r="BK58" s="250"/>
      <c r="BL58" s="250"/>
      <c r="BM58" s="250"/>
      <c r="BN58" s="250"/>
      <c r="BO58" s="263"/>
      <c r="BP58" s="263"/>
      <c r="BQ58" s="260">
        <v>52</v>
      </c>
      <c r="BR58" s="261"/>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4"/>
    </row>
    <row r="59" spans="1:131" s="245" customFormat="1" ht="26.25" customHeight="1" x14ac:dyDescent="0.15">
      <c r="A59" s="259">
        <v>32</v>
      </c>
      <c r="B59" s="1121"/>
      <c r="C59" s="1122"/>
      <c r="D59" s="1122"/>
      <c r="E59" s="1122"/>
      <c r="F59" s="1122"/>
      <c r="G59" s="1122"/>
      <c r="H59" s="1122"/>
      <c r="I59" s="1122"/>
      <c r="J59" s="1122"/>
      <c r="K59" s="1122"/>
      <c r="L59" s="1122"/>
      <c r="M59" s="1122"/>
      <c r="N59" s="1122"/>
      <c r="O59" s="1122"/>
      <c r="P59" s="1123"/>
      <c r="Q59" s="1124"/>
      <c r="R59" s="1125"/>
      <c r="S59" s="1125"/>
      <c r="T59" s="1125"/>
      <c r="U59" s="1125"/>
      <c r="V59" s="1125"/>
      <c r="W59" s="1125"/>
      <c r="X59" s="1125"/>
      <c r="Y59" s="1125"/>
      <c r="Z59" s="1125"/>
      <c r="AA59" s="1125"/>
      <c r="AB59" s="1125"/>
      <c r="AC59" s="1125"/>
      <c r="AD59" s="1125"/>
      <c r="AE59" s="1126"/>
      <c r="AF59" s="1127"/>
      <c r="AG59" s="1128"/>
      <c r="AH59" s="1128"/>
      <c r="AI59" s="1128"/>
      <c r="AJ59" s="1129"/>
      <c r="AK59" s="1130"/>
      <c r="AL59" s="1125"/>
      <c r="AM59" s="1125"/>
      <c r="AN59" s="1125"/>
      <c r="AO59" s="1125"/>
      <c r="AP59" s="1125"/>
      <c r="AQ59" s="1125"/>
      <c r="AR59" s="1125"/>
      <c r="AS59" s="1125"/>
      <c r="AT59" s="1125"/>
      <c r="AU59" s="1125"/>
      <c r="AV59" s="1125"/>
      <c r="AW59" s="1125"/>
      <c r="AX59" s="1125"/>
      <c r="AY59" s="1125"/>
      <c r="AZ59" s="1131"/>
      <c r="BA59" s="1131"/>
      <c r="BB59" s="1131"/>
      <c r="BC59" s="1131"/>
      <c r="BD59" s="1131"/>
      <c r="BE59" s="1116"/>
      <c r="BF59" s="1116"/>
      <c r="BG59" s="1116"/>
      <c r="BH59" s="1116"/>
      <c r="BI59" s="1117"/>
      <c r="BJ59" s="250"/>
      <c r="BK59" s="250"/>
      <c r="BL59" s="250"/>
      <c r="BM59" s="250"/>
      <c r="BN59" s="250"/>
      <c r="BO59" s="263"/>
      <c r="BP59" s="263"/>
      <c r="BQ59" s="260">
        <v>53</v>
      </c>
      <c r="BR59" s="261"/>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4"/>
    </row>
    <row r="60" spans="1:131" s="245" customFormat="1" ht="26.25" customHeight="1" x14ac:dyDescent="0.15">
      <c r="A60" s="259">
        <v>33</v>
      </c>
      <c r="B60" s="1121"/>
      <c r="C60" s="1122"/>
      <c r="D60" s="1122"/>
      <c r="E60" s="1122"/>
      <c r="F60" s="1122"/>
      <c r="G60" s="1122"/>
      <c r="H60" s="1122"/>
      <c r="I60" s="1122"/>
      <c r="J60" s="1122"/>
      <c r="K60" s="1122"/>
      <c r="L60" s="1122"/>
      <c r="M60" s="1122"/>
      <c r="N60" s="1122"/>
      <c r="O60" s="1122"/>
      <c r="P60" s="1123"/>
      <c r="Q60" s="1124"/>
      <c r="R60" s="1125"/>
      <c r="S60" s="1125"/>
      <c r="T60" s="1125"/>
      <c r="U60" s="1125"/>
      <c r="V60" s="1125"/>
      <c r="W60" s="1125"/>
      <c r="X60" s="1125"/>
      <c r="Y60" s="1125"/>
      <c r="Z60" s="1125"/>
      <c r="AA60" s="1125"/>
      <c r="AB60" s="1125"/>
      <c r="AC60" s="1125"/>
      <c r="AD60" s="1125"/>
      <c r="AE60" s="1126"/>
      <c r="AF60" s="1127"/>
      <c r="AG60" s="1128"/>
      <c r="AH60" s="1128"/>
      <c r="AI60" s="1128"/>
      <c r="AJ60" s="1129"/>
      <c r="AK60" s="1130"/>
      <c r="AL60" s="1125"/>
      <c r="AM60" s="1125"/>
      <c r="AN60" s="1125"/>
      <c r="AO60" s="1125"/>
      <c r="AP60" s="1125"/>
      <c r="AQ60" s="1125"/>
      <c r="AR60" s="1125"/>
      <c r="AS60" s="1125"/>
      <c r="AT60" s="1125"/>
      <c r="AU60" s="1125"/>
      <c r="AV60" s="1125"/>
      <c r="AW60" s="1125"/>
      <c r="AX60" s="1125"/>
      <c r="AY60" s="1125"/>
      <c r="AZ60" s="1131"/>
      <c r="BA60" s="1131"/>
      <c r="BB60" s="1131"/>
      <c r="BC60" s="1131"/>
      <c r="BD60" s="1131"/>
      <c r="BE60" s="1116"/>
      <c r="BF60" s="1116"/>
      <c r="BG60" s="1116"/>
      <c r="BH60" s="1116"/>
      <c r="BI60" s="1117"/>
      <c r="BJ60" s="250"/>
      <c r="BK60" s="250"/>
      <c r="BL60" s="250"/>
      <c r="BM60" s="250"/>
      <c r="BN60" s="250"/>
      <c r="BO60" s="263"/>
      <c r="BP60" s="263"/>
      <c r="BQ60" s="260">
        <v>54</v>
      </c>
      <c r="BR60" s="261"/>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4"/>
    </row>
    <row r="61" spans="1:131" s="245" customFormat="1" ht="26.25" customHeight="1" thickBot="1" x14ac:dyDescent="0.2">
      <c r="A61" s="259">
        <v>34</v>
      </c>
      <c r="B61" s="1121"/>
      <c r="C61" s="1122"/>
      <c r="D61" s="1122"/>
      <c r="E61" s="1122"/>
      <c r="F61" s="1122"/>
      <c r="G61" s="1122"/>
      <c r="H61" s="1122"/>
      <c r="I61" s="1122"/>
      <c r="J61" s="1122"/>
      <c r="K61" s="1122"/>
      <c r="L61" s="1122"/>
      <c r="M61" s="1122"/>
      <c r="N61" s="1122"/>
      <c r="O61" s="1122"/>
      <c r="P61" s="1123"/>
      <c r="Q61" s="1124"/>
      <c r="R61" s="1125"/>
      <c r="S61" s="1125"/>
      <c r="T61" s="1125"/>
      <c r="U61" s="1125"/>
      <c r="V61" s="1125"/>
      <c r="W61" s="1125"/>
      <c r="X61" s="1125"/>
      <c r="Y61" s="1125"/>
      <c r="Z61" s="1125"/>
      <c r="AA61" s="1125"/>
      <c r="AB61" s="1125"/>
      <c r="AC61" s="1125"/>
      <c r="AD61" s="1125"/>
      <c r="AE61" s="1126"/>
      <c r="AF61" s="1127"/>
      <c r="AG61" s="1128"/>
      <c r="AH61" s="1128"/>
      <c r="AI61" s="1128"/>
      <c r="AJ61" s="1129"/>
      <c r="AK61" s="1130"/>
      <c r="AL61" s="1125"/>
      <c r="AM61" s="1125"/>
      <c r="AN61" s="1125"/>
      <c r="AO61" s="1125"/>
      <c r="AP61" s="1125"/>
      <c r="AQ61" s="1125"/>
      <c r="AR61" s="1125"/>
      <c r="AS61" s="1125"/>
      <c r="AT61" s="1125"/>
      <c r="AU61" s="1125"/>
      <c r="AV61" s="1125"/>
      <c r="AW61" s="1125"/>
      <c r="AX61" s="1125"/>
      <c r="AY61" s="1125"/>
      <c r="AZ61" s="1131"/>
      <c r="BA61" s="1131"/>
      <c r="BB61" s="1131"/>
      <c r="BC61" s="1131"/>
      <c r="BD61" s="1131"/>
      <c r="BE61" s="1116"/>
      <c r="BF61" s="1116"/>
      <c r="BG61" s="1116"/>
      <c r="BH61" s="1116"/>
      <c r="BI61" s="1117"/>
      <c r="BJ61" s="250"/>
      <c r="BK61" s="250"/>
      <c r="BL61" s="250"/>
      <c r="BM61" s="250"/>
      <c r="BN61" s="250"/>
      <c r="BO61" s="263"/>
      <c r="BP61" s="263"/>
      <c r="BQ61" s="260">
        <v>55</v>
      </c>
      <c r="BR61" s="261"/>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4"/>
    </row>
    <row r="62" spans="1:131" s="245" customFormat="1" ht="26.25" customHeight="1" x14ac:dyDescent="0.15">
      <c r="A62" s="259">
        <v>35</v>
      </c>
      <c r="B62" s="1121"/>
      <c r="C62" s="1122"/>
      <c r="D62" s="1122"/>
      <c r="E62" s="1122"/>
      <c r="F62" s="1122"/>
      <c r="G62" s="1122"/>
      <c r="H62" s="1122"/>
      <c r="I62" s="1122"/>
      <c r="J62" s="1122"/>
      <c r="K62" s="1122"/>
      <c r="L62" s="1122"/>
      <c r="M62" s="1122"/>
      <c r="N62" s="1122"/>
      <c r="O62" s="1122"/>
      <c r="P62" s="1123"/>
      <c r="Q62" s="1124"/>
      <c r="R62" s="1125"/>
      <c r="S62" s="1125"/>
      <c r="T62" s="1125"/>
      <c r="U62" s="1125"/>
      <c r="V62" s="1125"/>
      <c r="W62" s="1125"/>
      <c r="X62" s="1125"/>
      <c r="Y62" s="1125"/>
      <c r="Z62" s="1125"/>
      <c r="AA62" s="1125"/>
      <c r="AB62" s="1125"/>
      <c r="AC62" s="1125"/>
      <c r="AD62" s="1125"/>
      <c r="AE62" s="1126"/>
      <c r="AF62" s="1127"/>
      <c r="AG62" s="1128"/>
      <c r="AH62" s="1128"/>
      <c r="AI62" s="1128"/>
      <c r="AJ62" s="1129"/>
      <c r="AK62" s="1130"/>
      <c r="AL62" s="1125"/>
      <c r="AM62" s="1125"/>
      <c r="AN62" s="1125"/>
      <c r="AO62" s="1125"/>
      <c r="AP62" s="1125"/>
      <c r="AQ62" s="1125"/>
      <c r="AR62" s="1125"/>
      <c r="AS62" s="1125"/>
      <c r="AT62" s="1125"/>
      <c r="AU62" s="1125"/>
      <c r="AV62" s="1125"/>
      <c r="AW62" s="1125"/>
      <c r="AX62" s="1125"/>
      <c r="AY62" s="1125"/>
      <c r="AZ62" s="1131"/>
      <c r="BA62" s="1131"/>
      <c r="BB62" s="1131"/>
      <c r="BC62" s="1131"/>
      <c r="BD62" s="1131"/>
      <c r="BE62" s="1116"/>
      <c r="BF62" s="1116"/>
      <c r="BG62" s="1116"/>
      <c r="BH62" s="1116"/>
      <c r="BI62" s="1117"/>
      <c r="BJ62" s="1118" t="s">
        <v>415</v>
      </c>
      <c r="BK62" s="1119"/>
      <c r="BL62" s="1119"/>
      <c r="BM62" s="1119"/>
      <c r="BN62" s="1120"/>
      <c r="BO62" s="263"/>
      <c r="BP62" s="263"/>
      <c r="BQ62" s="260">
        <v>56</v>
      </c>
      <c r="BR62" s="261"/>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4"/>
    </row>
    <row r="63" spans="1:131" s="245" customFormat="1" ht="26.25" customHeight="1" thickBot="1" x14ac:dyDescent="0.2">
      <c r="A63" s="262" t="s">
        <v>391</v>
      </c>
      <c r="B63" s="1034" t="s">
        <v>416</v>
      </c>
      <c r="C63" s="1035"/>
      <c r="D63" s="1035"/>
      <c r="E63" s="1035"/>
      <c r="F63" s="1035"/>
      <c r="G63" s="1035"/>
      <c r="H63" s="1035"/>
      <c r="I63" s="1035"/>
      <c r="J63" s="1035"/>
      <c r="K63" s="1035"/>
      <c r="L63" s="1035"/>
      <c r="M63" s="1035"/>
      <c r="N63" s="1035"/>
      <c r="O63" s="1035"/>
      <c r="P63" s="1036"/>
      <c r="Q63" s="1052"/>
      <c r="R63" s="1053"/>
      <c r="S63" s="1053"/>
      <c r="T63" s="1053"/>
      <c r="U63" s="1053"/>
      <c r="V63" s="1053"/>
      <c r="W63" s="1053"/>
      <c r="X63" s="1053"/>
      <c r="Y63" s="1053"/>
      <c r="Z63" s="1053"/>
      <c r="AA63" s="1053"/>
      <c r="AB63" s="1053"/>
      <c r="AC63" s="1053"/>
      <c r="AD63" s="1053"/>
      <c r="AE63" s="1112"/>
      <c r="AF63" s="1113">
        <v>4974</v>
      </c>
      <c r="AG63" s="1049"/>
      <c r="AH63" s="1049"/>
      <c r="AI63" s="1049"/>
      <c r="AJ63" s="1114"/>
      <c r="AK63" s="1115"/>
      <c r="AL63" s="1053"/>
      <c r="AM63" s="1053"/>
      <c r="AN63" s="1053"/>
      <c r="AO63" s="1053"/>
      <c r="AP63" s="1049">
        <v>69496</v>
      </c>
      <c r="AQ63" s="1049"/>
      <c r="AR63" s="1049"/>
      <c r="AS63" s="1049"/>
      <c r="AT63" s="1049"/>
      <c r="AU63" s="1049">
        <v>23359</v>
      </c>
      <c r="AV63" s="1049"/>
      <c r="AW63" s="1049"/>
      <c r="AX63" s="1049"/>
      <c r="AY63" s="1049"/>
      <c r="AZ63" s="1109"/>
      <c r="BA63" s="1109"/>
      <c r="BB63" s="1109"/>
      <c r="BC63" s="1109"/>
      <c r="BD63" s="1109"/>
      <c r="BE63" s="1050"/>
      <c r="BF63" s="1050"/>
      <c r="BG63" s="1050"/>
      <c r="BH63" s="1050"/>
      <c r="BI63" s="1051"/>
      <c r="BJ63" s="1110" t="s">
        <v>236</v>
      </c>
      <c r="BK63" s="1041"/>
      <c r="BL63" s="1041"/>
      <c r="BM63" s="1041"/>
      <c r="BN63" s="1111"/>
      <c r="BO63" s="263"/>
      <c r="BP63" s="263"/>
      <c r="BQ63" s="260">
        <v>57</v>
      </c>
      <c r="BR63" s="261"/>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4"/>
    </row>
    <row r="64" spans="1:131" s="245" customFormat="1" ht="26.25" customHeight="1" x14ac:dyDescent="0.15">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58</v>
      </c>
      <c r="BR64" s="261"/>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4"/>
    </row>
    <row r="65" spans="1:131" s="245" customFormat="1" ht="26.25" customHeight="1" thickBot="1" x14ac:dyDescent="0.2">
      <c r="A65" s="250" t="s">
        <v>417</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59</v>
      </c>
      <c r="BR65" s="261"/>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4"/>
    </row>
    <row r="66" spans="1:131" s="245" customFormat="1" ht="26.25" customHeight="1" x14ac:dyDescent="0.15">
      <c r="A66" s="1085" t="s">
        <v>418</v>
      </c>
      <c r="B66" s="1086"/>
      <c r="C66" s="1086"/>
      <c r="D66" s="1086"/>
      <c r="E66" s="1086"/>
      <c r="F66" s="1086"/>
      <c r="G66" s="1086"/>
      <c r="H66" s="1086"/>
      <c r="I66" s="1086"/>
      <c r="J66" s="1086"/>
      <c r="K66" s="1086"/>
      <c r="L66" s="1086"/>
      <c r="M66" s="1086"/>
      <c r="N66" s="1086"/>
      <c r="O66" s="1086"/>
      <c r="P66" s="1087"/>
      <c r="Q66" s="1091" t="s">
        <v>395</v>
      </c>
      <c r="R66" s="1092"/>
      <c r="S66" s="1092"/>
      <c r="T66" s="1092"/>
      <c r="U66" s="1093"/>
      <c r="V66" s="1091" t="s">
        <v>419</v>
      </c>
      <c r="W66" s="1092"/>
      <c r="X66" s="1092"/>
      <c r="Y66" s="1092"/>
      <c r="Z66" s="1093"/>
      <c r="AA66" s="1091" t="s">
        <v>420</v>
      </c>
      <c r="AB66" s="1092"/>
      <c r="AC66" s="1092"/>
      <c r="AD66" s="1092"/>
      <c r="AE66" s="1093"/>
      <c r="AF66" s="1097" t="s">
        <v>421</v>
      </c>
      <c r="AG66" s="1098"/>
      <c r="AH66" s="1098"/>
      <c r="AI66" s="1098"/>
      <c r="AJ66" s="1099"/>
      <c r="AK66" s="1091" t="s">
        <v>422</v>
      </c>
      <c r="AL66" s="1086"/>
      <c r="AM66" s="1086"/>
      <c r="AN66" s="1086"/>
      <c r="AO66" s="1087"/>
      <c r="AP66" s="1091" t="s">
        <v>423</v>
      </c>
      <c r="AQ66" s="1092"/>
      <c r="AR66" s="1092"/>
      <c r="AS66" s="1092"/>
      <c r="AT66" s="1093"/>
      <c r="AU66" s="1091" t="s">
        <v>424</v>
      </c>
      <c r="AV66" s="1092"/>
      <c r="AW66" s="1092"/>
      <c r="AX66" s="1092"/>
      <c r="AY66" s="1093"/>
      <c r="AZ66" s="1091" t="s">
        <v>378</v>
      </c>
      <c r="BA66" s="1092"/>
      <c r="BB66" s="1092"/>
      <c r="BC66" s="1092"/>
      <c r="BD66" s="1107"/>
      <c r="BE66" s="263"/>
      <c r="BF66" s="263"/>
      <c r="BG66" s="263"/>
      <c r="BH66" s="263"/>
      <c r="BI66" s="263"/>
      <c r="BJ66" s="263"/>
      <c r="BK66" s="263"/>
      <c r="BL66" s="263"/>
      <c r="BM66" s="263"/>
      <c r="BN66" s="263"/>
      <c r="BO66" s="263"/>
      <c r="BP66" s="263"/>
      <c r="BQ66" s="260">
        <v>60</v>
      </c>
      <c r="BR66" s="265"/>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1"/>
      <c r="DW66" s="1032"/>
      <c r="DX66" s="1032"/>
      <c r="DY66" s="1032"/>
      <c r="DZ66" s="1033"/>
      <c r="EA66" s="244"/>
    </row>
    <row r="67" spans="1:131" s="245"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3"/>
      <c r="BF67" s="263"/>
      <c r="BG67" s="263"/>
      <c r="BH67" s="263"/>
      <c r="BI67" s="263"/>
      <c r="BJ67" s="263"/>
      <c r="BK67" s="263"/>
      <c r="BL67" s="263"/>
      <c r="BM67" s="263"/>
      <c r="BN67" s="263"/>
      <c r="BO67" s="263"/>
      <c r="BP67" s="263"/>
      <c r="BQ67" s="260">
        <v>61</v>
      </c>
      <c r="BR67" s="265"/>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1"/>
      <c r="DW67" s="1032"/>
      <c r="DX67" s="1032"/>
      <c r="DY67" s="1032"/>
      <c r="DZ67" s="1033"/>
      <c r="EA67" s="244"/>
    </row>
    <row r="68" spans="1:131" s="245" customFormat="1" ht="26.25" customHeight="1" thickTop="1" x14ac:dyDescent="0.15">
      <c r="A68" s="256">
        <v>1</v>
      </c>
      <c r="B68" s="1075" t="s">
        <v>587</v>
      </c>
      <c r="C68" s="1076"/>
      <c r="D68" s="1076"/>
      <c r="E68" s="1076"/>
      <c r="F68" s="1076"/>
      <c r="G68" s="1076"/>
      <c r="H68" s="1076"/>
      <c r="I68" s="1076"/>
      <c r="J68" s="1076"/>
      <c r="K68" s="1076"/>
      <c r="L68" s="1076"/>
      <c r="M68" s="1076"/>
      <c r="N68" s="1076"/>
      <c r="O68" s="1076"/>
      <c r="P68" s="1077"/>
      <c r="Q68" s="1078">
        <v>812</v>
      </c>
      <c r="R68" s="1072"/>
      <c r="S68" s="1072"/>
      <c r="T68" s="1072"/>
      <c r="U68" s="1072"/>
      <c r="V68" s="1072">
        <v>812</v>
      </c>
      <c r="W68" s="1072"/>
      <c r="X68" s="1072"/>
      <c r="Y68" s="1072"/>
      <c r="Z68" s="1072"/>
      <c r="AA68" s="1072">
        <v>0</v>
      </c>
      <c r="AB68" s="1072"/>
      <c r="AC68" s="1072"/>
      <c r="AD68" s="1072"/>
      <c r="AE68" s="1072"/>
      <c r="AF68" s="1072">
        <v>0</v>
      </c>
      <c r="AG68" s="1072"/>
      <c r="AH68" s="1072"/>
      <c r="AI68" s="1072"/>
      <c r="AJ68" s="1072"/>
      <c r="AK68" s="1072" t="s">
        <v>584</v>
      </c>
      <c r="AL68" s="1072"/>
      <c r="AM68" s="1072"/>
      <c r="AN68" s="1072"/>
      <c r="AO68" s="1072"/>
      <c r="AP68" s="1072">
        <v>652</v>
      </c>
      <c r="AQ68" s="1072"/>
      <c r="AR68" s="1072"/>
      <c r="AS68" s="1072"/>
      <c r="AT68" s="1072"/>
      <c r="AU68" s="1072">
        <v>58</v>
      </c>
      <c r="AV68" s="1072"/>
      <c r="AW68" s="1072"/>
      <c r="AX68" s="1072"/>
      <c r="AY68" s="1072"/>
      <c r="AZ68" s="1073"/>
      <c r="BA68" s="1073"/>
      <c r="BB68" s="1073"/>
      <c r="BC68" s="1073"/>
      <c r="BD68" s="1074"/>
      <c r="BE68" s="263"/>
      <c r="BF68" s="263"/>
      <c r="BG68" s="263"/>
      <c r="BH68" s="263"/>
      <c r="BI68" s="263"/>
      <c r="BJ68" s="263"/>
      <c r="BK68" s="263"/>
      <c r="BL68" s="263"/>
      <c r="BM68" s="263"/>
      <c r="BN68" s="263"/>
      <c r="BO68" s="263"/>
      <c r="BP68" s="263"/>
      <c r="BQ68" s="260">
        <v>62</v>
      </c>
      <c r="BR68" s="265"/>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1"/>
      <c r="DW68" s="1032"/>
      <c r="DX68" s="1032"/>
      <c r="DY68" s="1032"/>
      <c r="DZ68" s="1033"/>
      <c r="EA68" s="244"/>
    </row>
    <row r="69" spans="1:131" s="245" customFormat="1" ht="26.25" customHeight="1" x14ac:dyDescent="0.15">
      <c r="A69" s="259">
        <v>2</v>
      </c>
      <c r="B69" s="1064" t="s">
        <v>588</v>
      </c>
      <c r="C69" s="1065"/>
      <c r="D69" s="1065"/>
      <c r="E69" s="1065"/>
      <c r="F69" s="1065"/>
      <c r="G69" s="1065"/>
      <c r="H69" s="1065"/>
      <c r="I69" s="1065"/>
      <c r="J69" s="1065"/>
      <c r="K69" s="1065"/>
      <c r="L69" s="1065"/>
      <c r="M69" s="1065"/>
      <c r="N69" s="1065"/>
      <c r="O69" s="1065"/>
      <c r="P69" s="1066"/>
      <c r="Q69" s="1067">
        <v>2</v>
      </c>
      <c r="R69" s="1061"/>
      <c r="S69" s="1061"/>
      <c r="T69" s="1061"/>
      <c r="U69" s="1061"/>
      <c r="V69" s="1061">
        <v>1</v>
      </c>
      <c r="W69" s="1061"/>
      <c r="X69" s="1061"/>
      <c r="Y69" s="1061"/>
      <c r="Z69" s="1061"/>
      <c r="AA69" s="1061">
        <v>1</v>
      </c>
      <c r="AB69" s="1061"/>
      <c r="AC69" s="1061"/>
      <c r="AD69" s="1061"/>
      <c r="AE69" s="1061"/>
      <c r="AF69" s="1061">
        <v>1</v>
      </c>
      <c r="AG69" s="1061"/>
      <c r="AH69" s="1061"/>
      <c r="AI69" s="1061"/>
      <c r="AJ69" s="1061"/>
      <c r="AK69" s="1061" t="s">
        <v>584</v>
      </c>
      <c r="AL69" s="1061"/>
      <c r="AM69" s="1061"/>
      <c r="AN69" s="1061"/>
      <c r="AO69" s="1061"/>
      <c r="AP69" s="1061" t="s">
        <v>584</v>
      </c>
      <c r="AQ69" s="1061"/>
      <c r="AR69" s="1061"/>
      <c r="AS69" s="1061"/>
      <c r="AT69" s="1061"/>
      <c r="AU69" s="1061" t="s">
        <v>584</v>
      </c>
      <c r="AV69" s="1061"/>
      <c r="AW69" s="1061"/>
      <c r="AX69" s="1061"/>
      <c r="AY69" s="1061"/>
      <c r="AZ69" s="1062"/>
      <c r="BA69" s="1062"/>
      <c r="BB69" s="1062"/>
      <c r="BC69" s="1062"/>
      <c r="BD69" s="1063"/>
      <c r="BE69" s="263"/>
      <c r="BF69" s="263"/>
      <c r="BG69" s="263"/>
      <c r="BH69" s="263"/>
      <c r="BI69" s="263"/>
      <c r="BJ69" s="263"/>
      <c r="BK69" s="263"/>
      <c r="BL69" s="263"/>
      <c r="BM69" s="263"/>
      <c r="BN69" s="263"/>
      <c r="BO69" s="263"/>
      <c r="BP69" s="263"/>
      <c r="BQ69" s="260">
        <v>63</v>
      </c>
      <c r="BR69" s="265"/>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1"/>
      <c r="DW69" s="1032"/>
      <c r="DX69" s="1032"/>
      <c r="DY69" s="1032"/>
      <c r="DZ69" s="1033"/>
      <c r="EA69" s="244"/>
    </row>
    <row r="70" spans="1:131" s="245" customFormat="1" ht="26.25" customHeight="1" x14ac:dyDescent="0.15">
      <c r="A70" s="259">
        <v>3</v>
      </c>
      <c r="B70" s="1064" t="s">
        <v>589</v>
      </c>
      <c r="C70" s="1065"/>
      <c r="D70" s="1065"/>
      <c r="E70" s="1065"/>
      <c r="F70" s="1065"/>
      <c r="G70" s="1065"/>
      <c r="H70" s="1065"/>
      <c r="I70" s="1065"/>
      <c r="J70" s="1065"/>
      <c r="K70" s="1065"/>
      <c r="L70" s="1065"/>
      <c r="M70" s="1065"/>
      <c r="N70" s="1065"/>
      <c r="O70" s="1065"/>
      <c r="P70" s="1066"/>
      <c r="Q70" s="1067">
        <v>0</v>
      </c>
      <c r="R70" s="1061"/>
      <c r="S70" s="1061"/>
      <c r="T70" s="1061"/>
      <c r="U70" s="1061"/>
      <c r="V70" s="1061">
        <v>0</v>
      </c>
      <c r="W70" s="1061"/>
      <c r="X70" s="1061"/>
      <c r="Y70" s="1061"/>
      <c r="Z70" s="1061"/>
      <c r="AA70" s="1061">
        <v>0</v>
      </c>
      <c r="AB70" s="1061"/>
      <c r="AC70" s="1061"/>
      <c r="AD70" s="1061"/>
      <c r="AE70" s="1061"/>
      <c r="AF70" s="1061">
        <v>0</v>
      </c>
      <c r="AG70" s="1061"/>
      <c r="AH70" s="1061"/>
      <c r="AI70" s="1061"/>
      <c r="AJ70" s="1061"/>
      <c r="AK70" s="1061" t="s">
        <v>584</v>
      </c>
      <c r="AL70" s="1061"/>
      <c r="AM70" s="1061"/>
      <c r="AN70" s="1061"/>
      <c r="AO70" s="1061"/>
      <c r="AP70" s="1061" t="s">
        <v>584</v>
      </c>
      <c r="AQ70" s="1061"/>
      <c r="AR70" s="1061"/>
      <c r="AS70" s="1061"/>
      <c r="AT70" s="1061"/>
      <c r="AU70" s="1061" t="s">
        <v>584</v>
      </c>
      <c r="AV70" s="1061"/>
      <c r="AW70" s="1061"/>
      <c r="AX70" s="1061"/>
      <c r="AY70" s="1061"/>
      <c r="AZ70" s="1062"/>
      <c r="BA70" s="1062"/>
      <c r="BB70" s="1062"/>
      <c r="BC70" s="1062"/>
      <c r="BD70" s="1063"/>
      <c r="BE70" s="263"/>
      <c r="BF70" s="263"/>
      <c r="BG70" s="263"/>
      <c r="BH70" s="263"/>
      <c r="BI70" s="263"/>
      <c r="BJ70" s="263"/>
      <c r="BK70" s="263"/>
      <c r="BL70" s="263"/>
      <c r="BM70" s="263"/>
      <c r="BN70" s="263"/>
      <c r="BO70" s="263"/>
      <c r="BP70" s="263"/>
      <c r="BQ70" s="260">
        <v>64</v>
      </c>
      <c r="BR70" s="265"/>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1"/>
      <c r="DW70" s="1032"/>
      <c r="DX70" s="1032"/>
      <c r="DY70" s="1032"/>
      <c r="DZ70" s="1033"/>
      <c r="EA70" s="244"/>
    </row>
    <row r="71" spans="1:131" s="245" customFormat="1" ht="26.25" customHeight="1" x14ac:dyDescent="0.15">
      <c r="A71" s="259">
        <v>4</v>
      </c>
      <c r="B71" s="1064" t="s">
        <v>590</v>
      </c>
      <c r="C71" s="1065"/>
      <c r="D71" s="1065"/>
      <c r="E71" s="1065"/>
      <c r="F71" s="1065"/>
      <c r="G71" s="1065"/>
      <c r="H71" s="1065"/>
      <c r="I71" s="1065"/>
      <c r="J71" s="1065"/>
      <c r="K71" s="1065"/>
      <c r="L71" s="1065"/>
      <c r="M71" s="1065"/>
      <c r="N71" s="1065"/>
      <c r="O71" s="1065"/>
      <c r="P71" s="1066"/>
      <c r="Q71" s="1067">
        <v>7330</v>
      </c>
      <c r="R71" s="1061"/>
      <c r="S71" s="1061"/>
      <c r="T71" s="1061"/>
      <c r="U71" s="1061"/>
      <c r="V71" s="1061">
        <v>6467</v>
      </c>
      <c r="W71" s="1061"/>
      <c r="X71" s="1061"/>
      <c r="Y71" s="1061"/>
      <c r="Z71" s="1061"/>
      <c r="AA71" s="1061">
        <f>Q71-V71</f>
        <v>863</v>
      </c>
      <c r="AB71" s="1061"/>
      <c r="AC71" s="1061"/>
      <c r="AD71" s="1061"/>
      <c r="AE71" s="1061"/>
      <c r="AF71" s="1061">
        <v>863</v>
      </c>
      <c r="AG71" s="1061"/>
      <c r="AH71" s="1061"/>
      <c r="AI71" s="1061"/>
      <c r="AJ71" s="1061"/>
      <c r="AK71" s="1061">
        <v>2</v>
      </c>
      <c r="AL71" s="1061"/>
      <c r="AM71" s="1061"/>
      <c r="AN71" s="1061"/>
      <c r="AO71" s="1061"/>
      <c r="AP71" s="1061" t="s">
        <v>584</v>
      </c>
      <c r="AQ71" s="1061"/>
      <c r="AR71" s="1061"/>
      <c r="AS71" s="1061"/>
      <c r="AT71" s="1061"/>
      <c r="AU71" s="1061" t="s">
        <v>584</v>
      </c>
      <c r="AV71" s="1061"/>
      <c r="AW71" s="1061"/>
      <c r="AX71" s="1061"/>
      <c r="AY71" s="1061"/>
      <c r="AZ71" s="1062" t="s">
        <v>591</v>
      </c>
      <c r="BA71" s="1062"/>
      <c r="BB71" s="1062"/>
      <c r="BC71" s="1062"/>
      <c r="BD71" s="1063"/>
      <c r="BE71" s="263"/>
      <c r="BF71" s="263"/>
      <c r="BG71" s="263"/>
      <c r="BH71" s="263"/>
      <c r="BI71" s="263"/>
      <c r="BJ71" s="263"/>
      <c r="BK71" s="263"/>
      <c r="BL71" s="263"/>
      <c r="BM71" s="263"/>
      <c r="BN71" s="263"/>
      <c r="BO71" s="263"/>
      <c r="BP71" s="263"/>
      <c r="BQ71" s="260">
        <v>65</v>
      </c>
      <c r="BR71" s="265"/>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1"/>
      <c r="DW71" s="1032"/>
      <c r="DX71" s="1032"/>
      <c r="DY71" s="1032"/>
      <c r="DZ71" s="1033"/>
      <c r="EA71" s="244"/>
    </row>
    <row r="72" spans="1:131" s="245" customFormat="1" ht="26.25" customHeight="1" x14ac:dyDescent="0.15">
      <c r="A72" s="259">
        <v>5</v>
      </c>
      <c r="B72" s="1064" t="s">
        <v>592</v>
      </c>
      <c r="C72" s="1065"/>
      <c r="D72" s="1065"/>
      <c r="E72" s="1065"/>
      <c r="F72" s="1065"/>
      <c r="G72" s="1065"/>
      <c r="H72" s="1065"/>
      <c r="I72" s="1065"/>
      <c r="J72" s="1065"/>
      <c r="K72" s="1065"/>
      <c r="L72" s="1065"/>
      <c r="M72" s="1065"/>
      <c r="N72" s="1065"/>
      <c r="O72" s="1065"/>
      <c r="P72" s="1066"/>
      <c r="Q72" s="1067">
        <v>1343</v>
      </c>
      <c r="R72" s="1061"/>
      <c r="S72" s="1061"/>
      <c r="T72" s="1061"/>
      <c r="U72" s="1061"/>
      <c r="V72" s="1061">
        <v>1230</v>
      </c>
      <c r="W72" s="1061"/>
      <c r="X72" s="1061"/>
      <c r="Y72" s="1061"/>
      <c r="Z72" s="1061"/>
      <c r="AA72" s="1061">
        <f>Q72-V72</f>
        <v>113</v>
      </c>
      <c r="AB72" s="1061"/>
      <c r="AC72" s="1061"/>
      <c r="AD72" s="1061"/>
      <c r="AE72" s="1061"/>
      <c r="AF72" s="1061">
        <v>107</v>
      </c>
      <c r="AG72" s="1061"/>
      <c r="AH72" s="1061"/>
      <c r="AI72" s="1061"/>
      <c r="AJ72" s="1061"/>
      <c r="AK72" s="1061" t="s">
        <v>584</v>
      </c>
      <c r="AL72" s="1061"/>
      <c r="AM72" s="1061"/>
      <c r="AN72" s="1061"/>
      <c r="AO72" s="1061"/>
      <c r="AP72" s="1061">
        <v>2253</v>
      </c>
      <c r="AQ72" s="1061"/>
      <c r="AR72" s="1061"/>
      <c r="AS72" s="1061"/>
      <c r="AT72" s="1061"/>
      <c r="AU72" s="1061">
        <v>1641</v>
      </c>
      <c r="AV72" s="1061"/>
      <c r="AW72" s="1061"/>
      <c r="AX72" s="1061"/>
      <c r="AY72" s="1061"/>
      <c r="AZ72" s="1062"/>
      <c r="BA72" s="1062"/>
      <c r="BB72" s="1062"/>
      <c r="BC72" s="1062"/>
      <c r="BD72" s="1063"/>
      <c r="BE72" s="263"/>
      <c r="BF72" s="263"/>
      <c r="BG72" s="263"/>
      <c r="BH72" s="263"/>
      <c r="BI72" s="263"/>
      <c r="BJ72" s="263"/>
      <c r="BK72" s="263"/>
      <c r="BL72" s="263"/>
      <c r="BM72" s="263"/>
      <c r="BN72" s="263"/>
      <c r="BO72" s="263"/>
      <c r="BP72" s="263"/>
      <c r="BQ72" s="260">
        <v>66</v>
      </c>
      <c r="BR72" s="265"/>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1"/>
      <c r="DW72" s="1032"/>
      <c r="DX72" s="1032"/>
      <c r="DY72" s="1032"/>
      <c r="DZ72" s="1033"/>
      <c r="EA72" s="244"/>
    </row>
    <row r="73" spans="1:131" s="245" customFormat="1" ht="26.25" customHeight="1" x14ac:dyDescent="0.15">
      <c r="A73" s="259">
        <v>6</v>
      </c>
      <c r="B73" s="1064" t="s">
        <v>593</v>
      </c>
      <c r="C73" s="1065"/>
      <c r="D73" s="1065"/>
      <c r="E73" s="1065"/>
      <c r="F73" s="1065"/>
      <c r="G73" s="1065"/>
      <c r="H73" s="1065"/>
      <c r="I73" s="1065"/>
      <c r="J73" s="1065"/>
      <c r="K73" s="1065"/>
      <c r="L73" s="1065"/>
      <c r="M73" s="1065"/>
      <c r="N73" s="1065"/>
      <c r="O73" s="1065"/>
      <c r="P73" s="1066"/>
      <c r="Q73" s="1067">
        <v>194</v>
      </c>
      <c r="R73" s="1061"/>
      <c r="S73" s="1061"/>
      <c r="T73" s="1061"/>
      <c r="U73" s="1061"/>
      <c r="V73" s="1061">
        <v>158</v>
      </c>
      <c r="W73" s="1061"/>
      <c r="X73" s="1061"/>
      <c r="Y73" s="1061"/>
      <c r="Z73" s="1061"/>
      <c r="AA73" s="1061">
        <f>Q73-V73</f>
        <v>36</v>
      </c>
      <c r="AB73" s="1061"/>
      <c r="AC73" s="1061"/>
      <c r="AD73" s="1061"/>
      <c r="AE73" s="1061"/>
      <c r="AF73" s="1061">
        <v>36</v>
      </c>
      <c r="AG73" s="1061"/>
      <c r="AH73" s="1061"/>
      <c r="AI73" s="1061"/>
      <c r="AJ73" s="1061"/>
      <c r="AK73" s="1061" t="s">
        <v>584</v>
      </c>
      <c r="AL73" s="1061"/>
      <c r="AM73" s="1061"/>
      <c r="AN73" s="1061"/>
      <c r="AO73" s="1061"/>
      <c r="AP73" s="1061" t="s">
        <v>584</v>
      </c>
      <c r="AQ73" s="1061"/>
      <c r="AR73" s="1061"/>
      <c r="AS73" s="1061"/>
      <c r="AT73" s="1061"/>
      <c r="AU73" s="1061" t="s">
        <v>584</v>
      </c>
      <c r="AV73" s="1061"/>
      <c r="AW73" s="1061"/>
      <c r="AX73" s="1061"/>
      <c r="AY73" s="1061"/>
      <c r="AZ73" s="1062"/>
      <c r="BA73" s="1062"/>
      <c r="BB73" s="1062"/>
      <c r="BC73" s="1062"/>
      <c r="BD73" s="1063"/>
      <c r="BE73" s="263"/>
      <c r="BF73" s="263"/>
      <c r="BG73" s="263"/>
      <c r="BH73" s="263"/>
      <c r="BI73" s="263"/>
      <c r="BJ73" s="263"/>
      <c r="BK73" s="263"/>
      <c r="BL73" s="263"/>
      <c r="BM73" s="263"/>
      <c r="BN73" s="263"/>
      <c r="BO73" s="263"/>
      <c r="BP73" s="263"/>
      <c r="BQ73" s="260">
        <v>67</v>
      </c>
      <c r="BR73" s="265"/>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1"/>
      <c r="DW73" s="1032"/>
      <c r="DX73" s="1032"/>
      <c r="DY73" s="1032"/>
      <c r="DZ73" s="1033"/>
      <c r="EA73" s="244"/>
    </row>
    <row r="74" spans="1:131" s="245" customFormat="1" ht="26.25" customHeight="1" x14ac:dyDescent="0.15">
      <c r="A74" s="259">
        <v>7</v>
      </c>
      <c r="B74" s="1064" t="s">
        <v>594</v>
      </c>
      <c r="C74" s="1065"/>
      <c r="D74" s="1065"/>
      <c r="E74" s="1065"/>
      <c r="F74" s="1065"/>
      <c r="G74" s="1065"/>
      <c r="H74" s="1065"/>
      <c r="I74" s="1065"/>
      <c r="J74" s="1065"/>
      <c r="K74" s="1065"/>
      <c r="L74" s="1065"/>
      <c r="M74" s="1065"/>
      <c r="N74" s="1065"/>
      <c r="O74" s="1065"/>
      <c r="P74" s="1066"/>
      <c r="Q74" s="1067">
        <v>145</v>
      </c>
      <c r="R74" s="1061"/>
      <c r="S74" s="1061"/>
      <c r="T74" s="1061"/>
      <c r="U74" s="1061"/>
      <c r="V74" s="1061">
        <v>141</v>
      </c>
      <c r="W74" s="1061"/>
      <c r="X74" s="1061"/>
      <c r="Y74" s="1061"/>
      <c r="Z74" s="1061"/>
      <c r="AA74" s="1061">
        <f>Q74-V74</f>
        <v>4</v>
      </c>
      <c r="AB74" s="1061"/>
      <c r="AC74" s="1061"/>
      <c r="AD74" s="1061"/>
      <c r="AE74" s="1061"/>
      <c r="AF74" s="1061">
        <v>4</v>
      </c>
      <c r="AG74" s="1061"/>
      <c r="AH74" s="1061"/>
      <c r="AI74" s="1061"/>
      <c r="AJ74" s="1061"/>
      <c r="AK74" s="1061" t="s">
        <v>584</v>
      </c>
      <c r="AL74" s="1061"/>
      <c r="AM74" s="1061"/>
      <c r="AN74" s="1061"/>
      <c r="AO74" s="1061"/>
      <c r="AP74" s="1061" t="s">
        <v>584</v>
      </c>
      <c r="AQ74" s="1061"/>
      <c r="AR74" s="1061"/>
      <c r="AS74" s="1061"/>
      <c r="AT74" s="1061"/>
      <c r="AU74" s="1061" t="s">
        <v>584</v>
      </c>
      <c r="AV74" s="1061"/>
      <c r="AW74" s="1061"/>
      <c r="AX74" s="1061"/>
      <c r="AY74" s="1061"/>
      <c r="AZ74" s="1062"/>
      <c r="BA74" s="1062"/>
      <c r="BB74" s="1062"/>
      <c r="BC74" s="1062"/>
      <c r="BD74" s="1063"/>
      <c r="BE74" s="263"/>
      <c r="BF74" s="263"/>
      <c r="BG74" s="263"/>
      <c r="BH74" s="263"/>
      <c r="BI74" s="263"/>
      <c r="BJ74" s="263"/>
      <c r="BK74" s="263"/>
      <c r="BL74" s="263"/>
      <c r="BM74" s="263"/>
      <c r="BN74" s="263"/>
      <c r="BO74" s="263"/>
      <c r="BP74" s="263"/>
      <c r="BQ74" s="260">
        <v>68</v>
      </c>
      <c r="BR74" s="265"/>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1"/>
      <c r="DW74" s="1032"/>
      <c r="DX74" s="1032"/>
      <c r="DY74" s="1032"/>
      <c r="DZ74" s="1033"/>
      <c r="EA74" s="244"/>
    </row>
    <row r="75" spans="1:131" s="245" customFormat="1" ht="26.25" customHeight="1" x14ac:dyDescent="0.15">
      <c r="A75" s="259">
        <v>8</v>
      </c>
      <c r="B75" s="1064" t="s">
        <v>595</v>
      </c>
      <c r="C75" s="1065"/>
      <c r="D75" s="1065"/>
      <c r="E75" s="1065"/>
      <c r="F75" s="1065"/>
      <c r="G75" s="1065"/>
      <c r="H75" s="1065"/>
      <c r="I75" s="1065"/>
      <c r="J75" s="1065"/>
      <c r="K75" s="1065"/>
      <c r="L75" s="1065"/>
      <c r="M75" s="1065"/>
      <c r="N75" s="1065"/>
      <c r="O75" s="1065"/>
      <c r="P75" s="1066"/>
      <c r="Q75" s="1068">
        <v>154880</v>
      </c>
      <c r="R75" s="1069"/>
      <c r="S75" s="1069"/>
      <c r="T75" s="1069"/>
      <c r="U75" s="1070"/>
      <c r="V75" s="1071">
        <v>154880</v>
      </c>
      <c r="W75" s="1069"/>
      <c r="X75" s="1069"/>
      <c r="Y75" s="1069"/>
      <c r="Z75" s="1070"/>
      <c r="AA75" s="1071">
        <f>Q75-V75</f>
        <v>0</v>
      </c>
      <c r="AB75" s="1069"/>
      <c r="AC75" s="1069"/>
      <c r="AD75" s="1069"/>
      <c r="AE75" s="1070"/>
      <c r="AF75" s="1071">
        <v>0</v>
      </c>
      <c r="AG75" s="1069"/>
      <c r="AH75" s="1069"/>
      <c r="AI75" s="1069"/>
      <c r="AJ75" s="1070"/>
      <c r="AK75" s="1061" t="s">
        <v>584</v>
      </c>
      <c r="AL75" s="1061"/>
      <c r="AM75" s="1061"/>
      <c r="AN75" s="1061"/>
      <c r="AO75" s="1061"/>
      <c r="AP75" s="1061" t="s">
        <v>584</v>
      </c>
      <c r="AQ75" s="1061"/>
      <c r="AR75" s="1061"/>
      <c r="AS75" s="1061"/>
      <c r="AT75" s="1061"/>
      <c r="AU75" s="1061" t="s">
        <v>584</v>
      </c>
      <c r="AV75" s="1061"/>
      <c r="AW75" s="1061"/>
      <c r="AX75" s="1061"/>
      <c r="AY75" s="1061"/>
      <c r="AZ75" s="1062"/>
      <c r="BA75" s="1062"/>
      <c r="BB75" s="1062"/>
      <c r="BC75" s="1062"/>
      <c r="BD75" s="1063"/>
      <c r="BE75" s="263"/>
      <c r="BF75" s="263"/>
      <c r="BG75" s="263"/>
      <c r="BH75" s="263"/>
      <c r="BI75" s="263"/>
      <c r="BJ75" s="263"/>
      <c r="BK75" s="263"/>
      <c r="BL75" s="263"/>
      <c r="BM75" s="263"/>
      <c r="BN75" s="263"/>
      <c r="BO75" s="263"/>
      <c r="BP75" s="263"/>
      <c r="BQ75" s="260">
        <v>69</v>
      </c>
      <c r="BR75" s="265"/>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1"/>
      <c r="DW75" s="1032"/>
      <c r="DX75" s="1032"/>
      <c r="DY75" s="1032"/>
      <c r="DZ75" s="1033"/>
      <c r="EA75" s="244"/>
    </row>
    <row r="76" spans="1:131" s="245" customFormat="1" ht="26.25" customHeight="1" x14ac:dyDescent="0.15">
      <c r="A76" s="259">
        <v>9</v>
      </c>
      <c r="B76" s="1064"/>
      <c r="C76" s="1065"/>
      <c r="D76" s="1065"/>
      <c r="E76" s="1065"/>
      <c r="F76" s="1065"/>
      <c r="G76" s="1065"/>
      <c r="H76" s="1065"/>
      <c r="I76" s="1065"/>
      <c r="J76" s="1065"/>
      <c r="K76" s="1065"/>
      <c r="L76" s="1065"/>
      <c r="M76" s="1065"/>
      <c r="N76" s="1065"/>
      <c r="O76" s="1065"/>
      <c r="P76" s="1066"/>
      <c r="Q76" s="1068"/>
      <c r="R76" s="1069"/>
      <c r="S76" s="1069"/>
      <c r="T76" s="1069"/>
      <c r="U76" s="1070"/>
      <c r="V76" s="1071"/>
      <c r="W76" s="1069"/>
      <c r="X76" s="1069"/>
      <c r="Y76" s="1069"/>
      <c r="Z76" s="1070"/>
      <c r="AA76" s="1071"/>
      <c r="AB76" s="1069"/>
      <c r="AC76" s="1069"/>
      <c r="AD76" s="1069"/>
      <c r="AE76" s="1070"/>
      <c r="AF76" s="1071"/>
      <c r="AG76" s="1069"/>
      <c r="AH76" s="1069"/>
      <c r="AI76" s="1069"/>
      <c r="AJ76" s="1070"/>
      <c r="AK76" s="1071"/>
      <c r="AL76" s="1069"/>
      <c r="AM76" s="1069"/>
      <c r="AN76" s="1069"/>
      <c r="AO76" s="1070"/>
      <c r="AP76" s="1071"/>
      <c r="AQ76" s="1069"/>
      <c r="AR76" s="1069"/>
      <c r="AS76" s="1069"/>
      <c r="AT76" s="1070"/>
      <c r="AU76" s="1071"/>
      <c r="AV76" s="1069"/>
      <c r="AW76" s="1069"/>
      <c r="AX76" s="1069"/>
      <c r="AY76" s="1070"/>
      <c r="AZ76" s="1062"/>
      <c r="BA76" s="1062"/>
      <c r="BB76" s="1062"/>
      <c r="BC76" s="1062"/>
      <c r="BD76" s="1063"/>
      <c r="BE76" s="263"/>
      <c r="BF76" s="263"/>
      <c r="BG76" s="263"/>
      <c r="BH76" s="263"/>
      <c r="BI76" s="263"/>
      <c r="BJ76" s="263"/>
      <c r="BK76" s="263"/>
      <c r="BL76" s="263"/>
      <c r="BM76" s="263"/>
      <c r="BN76" s="263"/>
      <c r="BO76" s="263"/>
      <c r="BP76" s="263"/>
      <c r="BQ76" s="260">
        <v>70</v>
      </c>
      <c r="BR76" s="265"/>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1"/>
      <c r="DW76" s="1032"/>
      <c r="DX76" s="1032"/>
      <c r="DY76" s="1032"/>
      <c r="DZ76" s="1033"/>
      <c r="EA76" s="244"/>
    </row>
    <row r="77" spans="1:131" s="245" customFormat="1" ht="26.25" customHeight="1" x14ac:dyDescent="0.15">
      <c r="A77" s="259">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3"/>
      <c r="BF77" s="263"/>
      <c r="BG77" s="263"/>
      <c r="BH77" s="263"/>
      <c r="BI77" s="263"/>
      <c r="BJ77" s="263"/>
      <c r="BK77" s="263"/>
      <c r="BL77" s="263"/>
      <c r="BM77" s="263"/>
      <c r="BN77" s="263"/>
      <c r="BO77" s="263"/>
      <c r="BP77" s="263"/>
      <c r="BQ77" s="260">
        <v>71</v>
      </c>
      <c r="BR77" s="265"/>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1"/>
      <c r="DW77" s="1032"/>
      <c r="DX77" s="1032"/>
      <c r="DY77" s="1032"/>
      <c r="DZ77" s="1033"/>
      <c r="EA77" s="244"/>
    </row>
    <row r="78" spans="1:131" s="245" customFormat="1" ht="26.25" customHeight="1" x14ac:dyDescent="0.15">
      <c r="A78" s="259">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3"/>
      <c r="BF78" s="263"/>
      <c r="BG78" s="263"/>
      <c r="BH78" s="263"/>
      <c r="BI78" s="263"/>
      <c r="BJ78" s="266"/>
      <c r="BK78" s="266"/>
      <c r="BL78" s="266"/>
      <c r="BM78" s="266"/>
      <c r="BN78" s="266"/>
      <c r="BO78" s="263"/>
      <c r="BP78" s="263"/>
      <c r="BQ78" s="260">
        <v>72</v>
      </c>
      <c r="BR78" s="265"/>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1"/>
      <c r="DW78" s="1032"/>
      <c r="DX78" s="1032"/>
      <c r="DY78" s="1032"/>
      <c r="DZ78" s="1033"/>
      <c r="EA78" s="244"/>
    </row>
    <row r="79" spans="1:131" s="245" customFormat="1" ht="26.25" customHeight="1" x14ac:dyDescent="0.15">
      <c r="A79" s="259">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3"/>
      <c r="BF79" s="263"/>
      <c r="BG79" s="263"/>
      <c r="BH79" s="263"/>
      <c r="BI79" s="263"/>
      <c r="BJ79" s="266"/>
      <c r="BK79" s="266"/>
      <c r="BL79" s="266"/>
      <c r="BM79" s="266"/>
      <c r="BN79" s="266"/>
      <c r="BO79" s="263"/>
      <c r="BP79" s="263"/>
      <c r="BQ79" s="260">
        <v>73</v>
      </c>
      <c r="BR79" s="265"/>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1"/>
      <c r="DW79" s="1032"/>
      <c r="DX79" s="1032"/>
      <c r="DY79" s="1032"/>
      <c r="DZ79" s="1033"/>
      <c r="EA79" s="244"/>
    </row>
    <row r="80" spans="1:131" s="245" customFormat="1" ht="26.25" customHeight="1" x14ac:dyDescent="0.15">
      <c r="A80" s="259">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3"/>
      <c r="BF80" s="263"/>
      <c r="BG80" s="263"/>
      <c r="BH80" s="263"/>
      <c r="BI80" s="263"/>
      <c r="BJ80" s="263"/>
      <c r="BK80" s="263"/>
      <c r="BL80" s="263"/>
      <c r="BM80" s="263"/>
      <c r="BN80" s="263"/>
      <c r="BO80" s="263"/>
      <c r="BP80" s="263"/>
      <c r="BQ80" s="260">
        <v>74</v>
      </c>
      <c r="BR80" s="265"/>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1"/>
      <c r="DW80" s="1032"/>
      <c r="DX80" s="1032"/>
      <c r="DY80" s="1032"/>
      <c r="DZ80" s="1033"/>
      <c r="EA80" s="244"/>
    </row>
    <row r="81" spans="1:131" s="245" customFormat="1" ht="26.25" customHeight="1" x14ac:dyDescent="0.15">
      <c r="A81" s="259">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3"/>
      <c r="BF81" s="263"/>
      <c r="BG81" s="263"/>
      <c r="BH81" s="263"/>
      <c r="BI81" s="263"/>
      <c r="BJ81" s="263"/>
      <c r="BK81" s="263"/>
      <c r="BL81" s="263"/>
      <c r="BM81" s="263"/>
      <c r="BN81" s="263"/>
      <c r="BO81" s="263"/>
      <c r="BP81" s="263"/>
      <c r="BQ81" s="260">
        <v>75</v>
      </c>
      <c r="BR81" s="265"/>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1"/>
      <c r="DW81" s="1032"/>
      <c r="DX81" s="1032"/>
      <c r="DY81" s="1032"/>
      <c r="DZ81" s="1033"/>
      <c r="EA81" s="244"/>
    </row>
    <row r="82" spans="1:131" s="245" customFormat="1" ht="26.25" customHeight="1" x14ac:dyDescent="0.15">
      <c r="A82" s="259">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3"/>
      <c r="BF82" s="263"/>
      <c r="BG82" s="263"/>
      <c r="BH82" s="263"/>
      <c r="BI82" s="263"/>
      <c r="BJ82" s="263"/>
      <c r="BK82" s="263"/>
      <c r="BL82" s="263"/>
      <c r="BM82" s="263"/>
      <c r="BN82" s="263"/>
      <c r="BO82" s="263"/>
      <c r="BP82" s="263"/>
      <c r="BQ82" s="260">
        <v>76</v>
      </c>
      <c r="BR82" s="265"/>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1"/>
      <c r="DW82" s="1032"/>
      <c r="DX82" s="1032"/>
      <c r="DY82" s="1032"/>
      <c r="DZ82" s="1033"/>
      <c r="EA82" s="244"/>
    </row>
    <row r="83" spans="1:131" s="245" customFormat="1" ht="26.25" customHeight="1" x14ac:dyDescent="0.15">
      <c r="A83" s="259">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3"/>
      <c r="BF83" s="263"/>
      <c r="BG83" s="263"/>
      <c r="BH83" s="263"/>
      <c r="BI83" s="263"/>
      <c r="BJ83" s="263"/>
      <c r="BK83" s="263"/>
      <c r="BL83" s="263"/>
      <c r="BM83" s="263"/>
      <c r="BN83" s="263"/>
      <c r="BO83" s="263"/>
      <c r="BP83" s="263"/>
      <c r="BQ83" s="260">
        <v>77</v>
      </c>
      <c r="BR83" s="265"/>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1"/>
      <c r="DW83" s="1032"/>
      <c r="DX83" s="1032"/>
      <c r="DY83" s="1032"/>
      <c r="DZ83" s="1033"/>
      <c r="EA83" s="244"/>
    </row>
    <row r="84" spans="1:131" s="245" customFormat="1" ht="26.25" customHeight="1" x14ac:dyDescent="0.15">
      <c r="A84" s="259">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3"/>
      <c r="BF84" s="263"/>
      <c r="BG84" s="263"/>
      <c r="BH84" s="263"/>
      <c r="BI84" s="263"/>
      <c r="BJ84" s="263"/>
      <c r="BK84" s="263"/>
      <c r="BL84" s="263"/>
      <c r="BM84" s="263"/>
      <c r="BN84" s="263"/>
      <c r="BO84" s="263"/>
      <c r="BP84" s="263"/>
      <c r="BQ84" s="260">
        <v>78</v>
      </c>
      <c r="BR84" s="265"/>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1"/>
      <c r="DW84" s="1032"/>
      <c r="DX84" s="1032"/>
      <c r="DY84" s="1032"/>
      <c r="DZ84" s="1033"/>
      <c r="EA84" s="244"/>
    </row>
    <row r="85" spans="1:131" s="245" customFormat="1" ht="26.25" customHeight="1" x14ac:dyDescent="0.15">
      <c r="A85" s="259">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3"/>
      <c r="BF85" s="263"/>
      <c r="BG85" s="263"/>
      <c r="BH85" s="263"/>
      <c r="BI85" s="263"/>
      <c r="BJ85" s="263"/>
      <c r="BK85" s="263"/>
      <c r="BL85" s="263"/>
      <c r="BM85" s="263"/>
      <c r="BN85" s="263"/>
      <c r="BO85" s="263"/>
      <c r="BP85" s="263"/>
      <c r="BQ85" s="260">
        <v>79</v>
      </c>
      <c r="BR85" s="265"/>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1"/>
      <c r="DW85" s="1032"/>
      <c r="DX85" s="1032"/>
      <c r="DY85" s="1032"/>
      <c r="DZ85" s="1033"/>
      <c r="EA85" s="244"/>
    </row>
    <row r="86" spans="1:131" s="245" customFormat="1" ht="26.25" customHeight="1" x14ac:dyDescent="0.15">
      <c r="A86" s="259">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3"/>
      <c r="BF86" s="263"/>
      <c r="BG86" s="263"/>
      <c r="BH86" s="263"/>
      <c r="BI86" s="263"/>
      <c r="BJ86" s="263"/>
      <c r="BK86" s="263"/>
      <c r="BL86" s="263"/>
      <c r="BM86" s="263"/>
      <c r="BN86" s="263"/>
      <c r="BO86" s="263"/>
      <c r="BP86" s="263"/>
      <c r="BQ86" s="260">
        <v>80</v>
      </c>
      <c r="BR86" s="265"/>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1"/>
      <c r="DW86" s="1032"/>
      <c r="DX86" s="1032"/>
      <c r="DY86" s="1032"/>
      <c r="DZ86" s="1033"/>
      <c r="EA86" s="244"/>
    </row>
    <row r="87" spans="1:131" s="245" customFormat="1" ht="26.25" customHeight="1" x14ac:dyDescent="0.15">
      <c r="A87" s="267">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3"/>
      <c r="BF87" s="263"/>
      <c r="BG87" s="263"/>
      <c r="BH87" s="263"/>
      <c r="BI87" s="263"/>
      <c r="BJ87" s="263"/>
      <c r="BK87" s="263"/>
      <c r="BL87" s="263"/>
      <c r="BM87" s="263"/>
      <c r="BN87" s="263"/>
      <c r="BO87" s="263"/>
      <c r="BP87" s="263"/>
      <c r="BQ87" s="260">
        <v>81</v>
      </c>
      <c r="BR87" s="265"/>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1"/>
      <c r="DW87" s="1032"/>
      <c r="DX87" s="1032"/>
      <c r="DY87" s="1032"/>
      <c r="DZ87" s="1033"/>
      <c r="EA87" s="244"/>
    </row>
    <row r="88" spans="1:131" s="245" customFormat="1" ht="26.25" customHeight="1" thickBot="1" x14ac:dyDescent="0.2">
      <c r="A88" s="262" t="s">
        <v>391</v>
      </c>
      <c r="B88" s="1034" t="s">
        <v>425</v>
      </c>
      <c r="C88" s="1035"/>
      <c r="D88" s="1035"/>
      <c r="E88" s="1035"/>
      <c r="F88" s="1035"/>
      <c r="G88" s="1035"/>
      <c r="H88" s="1035"/>
      <c r="I88" s="1035"/>
      <c r="J88" s="1035"/>
      <c r="K88" s="1035"/>
      <c r="L88" s="1035"/>
      <c r="M88" s="1035"/>
      <c r="N88" s="1035"/>
      <c r="O88" s="1035"/>
      <c r="P88" s="1036"/>
      <c r="Q88" s="1052"/>
      <c r="R88" s="1053"/>
      <c r="S88" s="1053"/>
      <c r="T88" s="1053"/>
      <c r="U88" s="1053"/>
      <c r="V88" s="1053"/>
      <c r="W88" s="1053"/>
      <c r="X88" s="1053"/>
      <c r="Y88" s="1053"/>
      <c r="Z88" s="1053"/>
      <c r="AA88" s="1053"/>
      <c r="AB88" s="1053"/>
      <c r="AC88" s="1053"/>
      <c r="AD88" s="1053"/>
      <c r="AE88" s="1053"/>
      <c r="AF88" s="1049">
        <v>1011</v>
      </c>
      <c r="AG88" s="1049"/>
      <c r="AH88" s="1049"/>
      <c r="AI88" s="1049"/>
      <c r="AJ88" s="1049"/>
      <c r="AK88" s="1053"/>
      <c r="AL88" s="1053"/>
      <c r="AM88" s="1053"/>
      <c r="AN88" s="1053"/>
      <c r="AO88" s="1053"/>
      <c r="AP88" s="1049">
        <v>2905</v>
      </c>
      <c r="AQ88" s="1049"/>
      <c r="AR88" s="1049"/>
      <c r="AS88" s="1049"/>
      <c r="AT88" s="1049"/>
      <c r="AU88" s="1049">
        <v>1699</v>
      </c>
      <c r="AV88" s="1049"/>
      <c r="AW88" s="1049"/>
      <c r="AX88" s="1049"/>
      <c r="AY88" s="1049"/>
      <c r="AZ88" s="1050"/>
      <c r="BA88" s="1050"/>
      <c r="BB88" s="1050"/>
      <c r="BC88" s="1050"/>
      <c r="BD88" s="1051"/>
      <c r="BE88" s="263"/>
      <c r="BF88" s="263"/>
      <c r="BG88" s="263"/>
      <c r="BH88" s="263"/>
      <c r="BI88" s="263"/>
      <c r="BJ88" s="263"/>
      <c r="BK88" s="263"/>
      <c r="BL88" s="263"/>
      <c r="BM88" s="263"/>
      <c r="BN88" s="263"/>
      <c r="BO88" s="263"/>
      <c r="BP88" s="263"/>
      <c r="BQ88" s="260">
        <v>82</v>
      </c>
      <c r="BR88" s="265"/>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1"/>
      <c r="DW88" s="1032"/>
      <c r="DX88" s="1032"/>
      <c r="DY88" s="1032"/>
      <c r="DZ88" s="1033"/>
      <c r="EA88" s="244"/>
    </row>
    <row r="89" spans="1:131" s="245" customFormat="1" ht="26.25" hidden="1" customHeight="1" x14ac:dyDescent="0.15">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83</v>
      </c>
      <c r="BR89" s="265"/>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1"/>
      <c r="DW89" s="1032"/>
      <c r="DX89" s="1032"/>
      <c r="DY89" s="1032"/>
      <c r="DZ89" s="1033"/>
      <c r="EA89" s="244"/>
    </row>
    <row r="90" spans="1:131" s="245" customFormat="1" ht="26.25" hidden="1" customHeight="1" x14ac:dyDescent="0.15">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84</v>
      </c>
      <c r="BR90" s="265"/>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1"/>
      <c r="DW90" s="1032"/>
      <c r="DX90" s="1032"/>
      <c r="DY90" s="1032"/>
      <c r="DZ90" s="1033"/>
      <c r="EA90" s="244"/>
    </row>
    <row r="91" spans="1:131" s="245" customFormat="1" ht="26.25" hidden="1" customHeight="1" x14ac:dyDescent="0.15">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85</v>
      </c>
      <c r="BR91" s="265"/>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1"/>
      <c r="DW91" s="1032"/>
      <c r="DX91" s="1032"/>
      <c r="DY91" s="1032"/>
      <c r="DZ91" s="1033"/>
      <c r="EA91" s="244"/>
    </row>
    <row r="92" spans="1:131" s="245" customFormat="1" ht="26.25" hidden="1" customHeight="1" x14ac:dyDescent="0.15">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86</v>
      </c>
      <c r="BR92" s="265"/>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1"/>
      <c r="DW92" s="1032"/>
      <c r="DX92" s="1032"/>
      <c r="DY92" s="1032"/>
      <c r="DZ92" s="1033"/>
      <c r="EA92" s="244"/>
    </row>
    <row r="93" spans="1:131" s="245" customFormat="1" ht="26.25" hidden="1" customHeight="1" x14ac:dyDescent="0.15">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87</v>
      </c>
      <c r="BR93" s="265"/>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1"/>
      <c r="DW93" s="1032"/>
      <c r="DX93" s="1032"/>
      <c r="DY93" s="1032"/>
      <c r="DZ93" s="1033"/>
      <c r="EA93" s="244"/>
    </row>
    <row r="94" spans="1:131" s="245" customFormat="1" ht="26.25" hidden="1" customHeight="1" x14ac:dyDescent="0.15">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88</v>
      </c>
      <c r="BR94" s="265"/>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1"/>
      <c r="DW94" s="1032"/>
      <c r="DX94" s="1032"/>
      <c r="DY94" s="1032"/>
      <c r="DZ94" s="1033"/>
      <c r="EA94" s="244"/>
    </row>
    <row r="95" spans="1:131" s="245" customFormat="1" ht="26.25" hidden="1" customHeight="1" x14ac:dyDescent="0.15">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89</v>
      </c>
      <c r="BR95" s="265"/>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1"/>
      <c r="DW95" s="1032"/>
      <c r="DX95" s="1032"/>
      <c r="DY95" s="1032"/>
      <c r="DZ95" s="1033"/>
      <c r="EA95" s="244"/>
    </row>
    <row r="96" spans="1:131" s="245" customFormat="1" ht="26.25" hidden="1" customHeight="1" x14ac:dyDescent="0.15">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90</v>
      </c>
      <c r="BR96" s="265"/>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1"/>
      <c r="DW96" s="1032"/>
      <c r="DX96" s="1032"/>
      <c r="DY96" s="1032"/>
      <c r="DZ96" s="1033"/>
      <c r="EA96" s="244"/>
    </row>
    <row r="97" spans="1:131" s="245" customFormat="1" ht="26.25" hidden="1" customHeight="1" x14ac:dyDescent="0.15">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91</v>
      </c>
      <c r="BR97" s="265"/>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1"/>
      <c r="DW97" s="1032"/>
      <c r="DX97" s="1032"/>
      <c r="DY97" s="1032"/>
      <c r="DZ97" s="1033"/>
      <c r="EA97" s="244"/>
    </row>
    <row r="98" spans="1:131" s="245" customFormat="1" ht="26.25" hidden="1" customHeight="1" x14ac:dyDescent="0.15">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92</v>
      </c>
      <c r="BR98" s="265"/>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1"/>
      <c r="DW98" s="1032"/>
      <c r="DX98" s="1032"/>
      <c r="DY98" s="1032"/>
      <c r="DZ98" s="1033"/>
      <c r="EA98" s="244"/>
    </row>
    <row r="99" spans="1:131" s="245" customFormat="1" ht="26.25" hidden="1" customHeight="1" x14ac:dyDescent="0.15">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93</v>
      </c>
      <c r="BR99" s="265"/>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1"/>
      <c r="DW99" s="1032"/>
      <c r="DX99" s="1032"/>
      <c r="DY99" s="1032"/>
      <c r="DZ99" s="1033"/>
      <c r="EA99" s="244"/>
    </row>
    <row r="100" spans="1:131" s="245" customFormat="1" ht="26.25" hidden="1" customHeight="1" x14ac:dyDescent="0.15">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94</v>
      </c>
      <c r="BR100" s="265"/>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1"/>
      <c r="DW100" s="1032"/>
      <c r="DX100" s="1032"/>
      <c r="DY100" s="1032"/>
      <c r="DZ100" s="1033"/>
      <c r="EA100" s="244"/>
    </row>
    <row r="101" spans="1:131" s="245" customFormat="1" ht="26.25" hidden="1" customHeight="1" x14ac:dyDescent="0.15">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95</v>
      </c>
      <c r="BR101" s="265"/>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1"/>
      <c r="DW101" s="1032"/>
      <c r="DX101" s="1032"/>
      <c r="DY101" s="1032"/>
      <c r="DZ101" s="1033"/>
      <c r="EA101" s="244"/>
    </row>
    <row r="102" spans="1:131" s="245" customFormat="1" ht="26.25" customHeight="1" thickBot="1" x14ac:dyDescent="0.2">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391</v>
      </c>
      <c r="BR102" s="1034" t="s">
        <v>426</v>
      </c>
      <c r="BS102" s="1035"/>
      <c r="BT102" s="1035"/>
      <c r="BU102" s="1035"/>
      <c r="BV102" s="1035"/>
      <c r="BW102" s="1035"/>
      <c r="BX102" s="1035"/>
      <c r="BY102" s="1035"/>
      <c r="BZ102" s="1035"/>
      <c r="CA102" s="1035"/>
      <c r="CB102" s="1035"/>
      <c r="CC102" s="1035"/>
      <c r="CD102" s="1035"/>
      <c r="CE102" s="1035"/>
      <c r="CF102" s="1035"/>
      <c r="CG102" s="1036"/>
      <c r="CH102" s="1037"/>
      <c r="CI102" s="1038"/>
      <c r="CJ102" s="1038"/>
      <c r="CK102" s="1038"/>
      <c r="CL102" s="1039"/>
      <c r="CM102" s="1037"/>
      <c r="CN102" s="1038"/>
      <c r="CO102" s="1038"/>
      <c r="CP102" s="1038"/>
      <c r="CQ102" s="1039"/>
      <c r="CR102" s="1040">
        <v>561</v>
      </c>
      <c r="CS102" s="1041"/>
      <c r="CT102" s="1041"/>
      <c r="CU102" s="1041"/>
      <c r="CV102" s="1042"/>
      <c r="CW102" s="1040">
        <v>482</v>
      </c>
      <c r="CX102" s="1041"/>
      <c r="CY102" s="1041"/>
      <c r="CZ102" s="1041"/>
      <c r="DA102" s="1042"/>
      <c r="DB102" s="1040">
        <v>68</v>
      </c>
      <c r="DC102" s="1041"/>
      <c r="DD102" s="1041"/>
      <c r="DE102" s="1041"/>
      <c r="DF102" s="1042"/>
      <c r="DG102" s="1040">
        <v>428</v>
      </c>
      <c r="DH102" s="1041"/>
      <c r="DI102" s="1041"/>
      <c r="DJ102" s="1041"/>
      <c r="DK102" s="1042"/>
      <c r="DL102" s="1040">
        <v>0</v>
      </c>
      <c r="DM102" s="1041"/>
      <c r="DN102" s="1041"/>
      <c r="DO102" s="1041"/>
      <c r="DP102" s="1042"/>
      <c r="DQ102" s="1040">
        <v>0</v>
      </c>
      <c r="DR102" s="1041"/>
      <c r="DS102" s="1041"/>
      <c r="DT102" s="1041"/>
      <c r="DU102" s="1042"/>
      <c r="DV102" s="1023"/>
      <c r="DW102" s="1024"/>
      <c r="DX102" s="1024"/>
      <c r="DY102" s="1024"/>
      <c r="DZ102" s="1025"/>
      <c r="EA102" s="244"/>
    </row>
    <row r="103" spans="1:131" s="245" customFormat="1" ht="26.25" customHeight="1" x14ac:dyDescent="0.15">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1026" t="s">
        <v>427</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4"/>
    </row>
    <row r="104" spans="1:131" s="245" customFormat="1" ht="26.25" customHeight="1" x14ac:dyDescent="0.15">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1027" t="s">
        <v>428</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4"/>
    </row>
    <row r="105" spans="1:131" s="245" customFormat="1" ht="11.25" customHeight="1" x14ac:dyDescent="0.15">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
      <c r="A107" s="273" t="s">
        <v>429</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430</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15">
      <c r="A108" s="1028" t="s">
        <v>431</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432</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4" customFormat="1" ht="26.25" customHeight="1" x14ac:dyDescent="0.15">
      <c r="A109" s="983" t="s">
        <v>433</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6" t="s">
        <v>434</v>
      </c>
      <c r="AB109" s="984"/>
      <c r="AC109" s="984"/>
      <c r="AD109" s="984"/>
      <c r="AE109" s="985"/>
      <c r="AF109" s="986" t="s">
        <v>309</v>
      </c>
      <c r="AG109" s="984"/>
      <c r="AH109" s="984"/>
      <c r="AI109" s="984"/>
      <c r="AJ109" s="985"/>
      <c r="AK109" s="986" t="s">
        <v>308</v>
      </c>
      <c r="AL109" s="984"/>
      <c r="AM109" s="984"/>
      <c r="AN109" s="984"/>
      <c r="AO109" s="985"/>
      <c r="AP109" s="986" t="s">
        <v>435</v>
      </c>
      <c r="AQ109" s="984"/>
      <c r="AR109" s="984"/>
      <c r="AS109" s="984"/>
      <c r="AT109" s="1015"/>
      <c r="AU109" s="983" t="s">
        <v>433</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6" t="s">
        <v>434</v>
      </c>
      <c r="BR109" s="984"/>
      <c r="BS109" s="984"/>
      <c r="BT109" s="984"/>
      <c r="BU109" s="985"/>
      <c r="BV109" s="986" t="s">
        <v>309</v>
      </c>
      <c r="BW109" s="984"/>
      <c r="BX109" s="984"/>
      <c r="BY109" s="984"/>
      <c r="BZ109" s="985"/>
      <c r="CA109" s="986" t="s">
        <v>308</v>
      </c>
      <c r="CB109" s="984"/>
      <c r="CC109" s="984"/>
      <c r="CD109" s="984"/>
      <c r="CE109" s="985"/>
      <c r="CF109" s="1022" t="s">
        <v>435</v>
      </c>
      <c r="CG109" s="1022"/>
      <c r="CH109" s="1022"/>
      <c r="CI109" s="1022"/>
      <c r="CJ109" s="1022"/>
      <c r="CK109" s="986" t="s">
        <v>436</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6" t="s">
        <v>434</v>
      </c>
      <c r="DH109" s="984"/>
      <c r="DI109" s="984"/>
      <c r="DJ109" s="984"/>
      <c r="DK109" s="985"/>
      <c r="DL109" s="986" t="s">
        <v>309</v>
      </c>
      <c r="DM109" s="984"/>
      <c r="DN109" s="984"/>
      <c r="DO109" s="984"/>
      <c r="DP109" s="985"/>
      <c r="DQ109" s="986" t="s">
        <v>308</v>
      </c>
      <c r="DR109" s="984"/>
      <c r="DS109" s="984"/>
      <c r="DT109" s="984"/>
      <c r="DU109" s="985"/>
      <c r="DV109" s="986" t="s">
        <v>435</v>
      </c>
      <c r="DW109" s="984"/>
      <c r="DX109" s="984"/>
      <c r="DY109" s="984"/>
      <c r="DZ109" s="1015"/>
    </row>
    <row r="110" spans="1:131" s="244" customFormat="1" ht="26.25" customHeight="1" x14ac:dyDescent="0.15">
      <c r="A110" s="886" t="s">
        <v>437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76">
        <v>9819618</v>
      </c>
      <c r="AB110" s="977"/>
      <c r="AC110" s="977"/>
      <c r="AD110" s="977"/>
      <c r="AE110" s="978"/>
      <c r="AF110" s="979">
        <v>10163171</v>
      </c>
      <c r="AG110" s="977"/>
      <c r="AH110" s="977"/>
      <c r="AI110" s="977"/>
      <c r="AJ110" s="978"/>
      <c r="AK110" s="979">
        <v>9063762</v>
      </c>
      <c r="AL110" s="977"/>
      <c r="AM110" s="977"/>
      <c r="AN110" s="977"/>
      <c r="AO110" s="978"/>
      <c r="AP110" s="980">
        <v>28.9</v>
      </c>
      <c r="AQ110" s="981"/>
      <c r="AR110" s="981"/>
      <c r="AS110" s="981"/>
      <c r="AT110" s="982"/>
      <c r="AU110" s="1016" t="s">
        <v>71</v>
      </c>
      <c r="AV110" s="1017"/>
      <c r="AW110" s="1017"/>
      <c r="AX110" s="1017"/>
      <c r="AY110" s="1017"/>
      <c r="AZ110" s="942" t="s">
        <v>438</v>
      </c>
      <c r="BA110" s="887"/>
      <c r="BB110" s="887"/>
      <c r="BC110" s="887"/>
      <c r="BD110" s="887"/>
      <c r="BE110" s="887"/>
      <c r="BF110" s="887"/>
      <c r="BG110" s="887"/>
      <c r="BH110" s="887"/>
      <c r="BI110" s="887"/>
      <c r="BJ110" s="887"/>
      <c r="BK110" s="887"/>
      <c r="BL110" s="887"/>
      <c r="BM110" s="887"/>
      <c r="BN110" s="887"/>
      <c r="BO110" s="887"/>
      <c r="BP110" s="888"/>
      <c r="BQ110" s="943">
        <v>112793072</v>
      </c>
      <c r="BR110" s="924"/>
      <c r="BS110" s="924"/>
      <c r="BT110" s="924"/>
      <c r="BU110" s="924"/>
      <c r="BV110" s="924">
        <v>112865003</v>
      </c>
      <c r="BW110" s="924"/>
      <c r="BX110" s="924"/>
      <c r="BY110" s="924"/>
      <c r="BZ110" s="924"/>
      <c r="CA110" s="924">
        <v>111152413</v>
      </c>
      <c r="CB110" s="924"/>
      <c r="CC110" s="924"/>
      <c r="CD110" s="924"/>
      <c r="CE110" s="924"/>
      <c r="CF110" s="948">
        <v>354.8</v>
      </c>
      <c r="CG110" s="949"/>
      <c r="CH110" s="949"/>
      <c r="CI110" s="949"/>
      <c r="CJ110" s="949"/>
      <c r="CK110" s="1012" t="s">
        <v>439</v>
      </c>
      <c r="CL110" s="898"/>
      <c r="CM110" s="973" t="s">
        <v>440</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43" t="s">
        <v>236</v>
      </c>
      <c r="DH110" s="924"/>
      <c r="DI110" s="924"/>
      <c r="DJ110" s="924"/>
      <c r="DK110" s="924"/>
      <c r="DL110" s="924" t="s">
        <v>441</v>
      </c>
      <c r="DM110" s="924"/>
      <c r="DN110" s="924"/>
      <c r="DO110" s="924"/>
      <c r="DP110" s="924"/>
      <c r="DQ110" s="924" t="s">
        <v>442</v>
      </c>
      <c r="DR110" s="924"/>
      <c r="DS110" s="924"/>
      <c r="DT110" s="924"/>
      <c r="DU110" s="924"/>
      <c r="DV110" s="925" t="s">
        <v>443</v>
      </c>
      <c r="DW110" s="925"/>
      <c r="DX110" s="925"/>
      <c r="DY110" s="925"/>
      <c r="DZ110" s="926"/>
    </row>
    <row r="111" spans="1:131" s="244" customFormat="1" ht="26.25" customHeight="1" x14ac:dyDescent="0.15">
      <c r="A111" s="853" t="s">
        <v>444</v>
      </c>
      <c r="B111" s="854"/>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1011"/>
      <c r="AA111" s="1004" t="s">
        <v>236</v>
      </c>
      <c r="AB111" s="1005"/>
      <c r="AC111" s="1005"/>
      <c r="AD111" s="1005"/>
      <c r="AE111" s="1006"/>
      <c r="AF111" s="1007" t="s">
        <v>236</v>
      </c>
      <c r="AG111" s="1005"/>
      <c r="AH111" s="1005"/>
      <c r="AI111" s="1005"/>
      <c r="AJ111" s="1006"/>
      <c r="AK111" s="1007" t="s">
        <v>236</v>
      </c>
      <c r="AL111" s="1005"/>
      <c r="AM111" s="1005"/>
      <c r="AN111" s="1005"/>
      <c r="AO111" s="1006"/>
      <c r="AP111" s="1008" t="s">
        <v>441</v>
      </c>
      <c r="AQ111" s="1009"/>
      <c r="AR111" s="1009"/>
      <c r="AS111" s="1009"/>
      <c r="AT111" s="1010"/>
      <c r="AU111" s="1018"/>
      <c r="AV111" s="1019"/>
      <c r="AW111" s="1019"/>
      <c r="AX111" s="1019"/>
      <c r="AY111" s="1019"/>
      <c r="AZ111" s="894" t="s">
        <v>445</v>
      </c>
      <c r="BA111" s="829"/>
      <c r="BB111" s="829"/>
      <c r="BC111" s="829"/>
      <c r="BD111" s="829"/>
      <c r="BE111" s="829"/>
      <c r="BF111" s="829"/>
      <c r="BG111" s="829"/>
      <c r="BH111" s="829"/>
      <c r="BI111" s="829"/>
      <c r="BJ111" s="829"/>
      <c r="BK111" s="829"/>
      <c r="BL111" s="829"/>
      <c r="BM111" s="829"/>
      <c r="BN111" s="829"/>
      <c r="BO111" s="829"/>
      <c r="BP111" s="830"/>
      <c r="BQ111" s="895">
        <v>1216159</v>
      </c>
      <c r="BR111" s="896"/>
      <c r="BS111" s="896"/>
      <c r="BT111" s="896"/>
      <c r="BU111" s="896"/>
      <c r="BV111" s="896">
        <v>1116315</v>
      </c>
      <c r="BW111" s="896"/>
      <c r="BX111" s="896"/>
      <c r="BY111" s="896"/>
      <c r="BZ111" s="896"/>
      <c r="CA111" s="896">
        <v>1136799</v>
      </c>
      <c r="CB111" s="896"/>
      <c r="CC111" s="896"/>
      <c r="CD111" s="896"/>
      <c r="CE111" s="896"/>
      <c r="CF111" s="957">
        <v>3.6</v>
      </c>
      <c r="CG111" s="958"/>
      <c r="CH111" s="958"/>
      <c r="CI111" s="958"/>
      <c r="CJ111" s="958"/>
      <c r="CK111" s="1013"/>
      <c r="CL111" s="900"/>
      <c r="CM111" s="903" t="s">
        <v>446</v>
      </c>
      <c r="CN111" s="904"/>
      <c r="CO111" s="904"/>
      <c r="CP111" s="904"/>
      <c r="CQ111" s="904"/>
      <c r="CR111" s="904"/>
      <c r="CS111" s="904"/>
      <c r="CT111" s="904"/>
      <c r="CU111" s="904"/>
      <c r="CV111" s="904"/>
      <c r="CW111" s="904"/>
      <c r="CX111" s="904"/>
      <c r="CY111" s="904"/>
      <c r="CZ111" s="904"/>
      <c r="DA111" s="904"/>
      <c r="DB111" s="904"/>
      <c r="DC111" s="904"/>
      <c r="DD111" s="904"/>
      <c r="DE111" s="904"/>
      <c r="DF111" s="905"/>
      <c r="DG111" s="895" t="s">
        <v>443</v>
      </c>
      <c r="DH111" s="896"/>
      <c r="DI111" s="896"/>
      <c r="DJ111" s="896"/>
      <c r="DK111" s="896"/>
      <c r="DL111" s="896" t="s">
        <v>443</v>
      </c>
      <c r="DM111" s="896"/>
      <c r="DN111" s="896"/>
      <c r="DO111" s="896"/>
      <c r="DP111" s="896"/>
      <c r="DQ111" s="896" t="s">
        <v>443</v>
      </c>
      <c r="DR111" s="896"/>
      <c r="DS111" s="896"/>
      <c r="DT111" s="896"/>
      <c r="DU111" s="896"/>
      <c r="DV111" s="873" t="s">
        <v>236</v>
      </c>
      <c r="DW111" s="873"/>
      <c r="DX111" s="873"/>
      <c r="DY111" s="873"/>
      <c r="DZ111" s="874"/>
    </row>
    <row r="112" spans="1:131" s="244" customFormat="1" ht="26.25" customHeight="1" x14ac:dyDescent="0.15">
      <c r="A112" s="998" t="s">
        <v>447</v>
      </c>
      <c r="B112" s="999"/>
      <c r="C112" s="829" t="s">
        <v>448</v>
      </c>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30"/>
      <c r="AA112" s="858" t="s">
        <v>443</v>
      </c>
      <c r="AB112" s="859"/>
      <c r="AC112" s="859"/>
      <c r="AD112" s="859"/>
      <c r="AE112" s="860"/>
      <c r="AF112" s="861" t="s">
        <v>443</v>
      </c>
      <c r="AG112" s="859"/>
      <c r="AH112" s="859"/>
      <c r="AI112" s="859"/>
      <c r="AJ112" s="860"/>
      <c r="AK112" s="861" t="s">
        <v>443</v>
      </c>
      <c r="AL112" s="859"/>
      <c r="AM112" s="859"/>
      <c r="AN112" s="859"/>
      <c r="AO112" s="860"/>
      <c r="AP112" s="906" t="s">
        <v>236</v>
      </c>
      <c r="AQ112" s="907"/>
      <c r="AR112" s="907"/>
      <c r="AS112" s="907"/>
      <c r="AT112" s="908"/>
      <c r="AU112" s="1018"/>
      <c r="AV112" s="1019"/>
      <c r="AW112" s="1019"/>
      <c r="AX112" s="1019"/>
      <c r="AY112" s="1019"/>
      <c r="AZ112" s="894" t="s">
        <v>449</v>
      </c>
      <c r="BA112" s="829"/>
      <c r="BB112" s="829"/>
      <c r="BC112" s="829"/>
      <c r="BD112" s="829"/>
      <c r="BE112" s="829"/>
      <c r="BF112" s="829"/>
      <c r="BG112" s="829"/>
      <c r="BH112" s="829"/>
      <c r="BI112" s="829"/>
      <c r="BJ112" s="829"/>
      <c r="BK112" s="829"/>
      <c r="BL112" s="829"/>
      <c r="BM112" s="829"/>
      <c r="BN112" s="829"/>
      <c r="BO112" s="829"/>
      <c r="BP112" s="830"/>
      <c r="BQ112" s="895">
        <v>29423759</v>
      </c>
      <c r="BR112" s="896"/>
      <c r="BS112" s="896"/>
      <c r="BT112" s="896"/>
      <c r="BU112" s="896"/>
      <c r="BV112" s="896">
        <v>25767555</v>
      </c>
      <c r="BW112" s="896"/>
      <c r="BX112" s="896"/>
      <c r="BY112" s="896"/>
      <c r="BZ112" s="896"/>
      <c r="CA112" s="896">
        <v>23357915</v>
      </c>
      <c r="CB112" s="896"/>
      <c r="CC112" s="896"/>
      <c r="CD112" s="896"/>
      <c r="CE112" s="896"/>
      <c r="CF112" s="957">
        <v>74.599999999999994</v>
      </c>
      <c r="CG112" s="958"/>
      <c r="CH112" s="958"/>
      <c r="CI112" s="958"/>
      <c r="CJ112" s="958"/>
      <c r="CK112" s="1013"/>
      <c r="CL112" s="900"/>
      <c r="CM112" s="903" t="s">
        <v>450</v>
      </c>
      <c r="CN112" s="904"/>
      <c r="CO112" s="904"/>
      <c r="CP112" s="904"/>
      <c r="CQ112" s="904"/>
      <c r="CR112" s="904"/>
      <c r="CS112" s="904"/>
      <c r="CT112" s="904"/>
      <c r="CU112" s="904"/>
      <c r="CV112" s="904"/>
      <c r="CW112" s="904"/>
      <c r="CX112" s="904"/>
      <c r="CY112" s="904"/>
      <c r="CZ112" s="904"/>
      <c r="DA112" s="904"/>
      <c r="DB112" s="904"/>
      <c r="DC112" s="904"/>
      <c r="DD112" s="904"/>
      <c r="DE112" s="904"/>
      <c r="DF112" s="905"/>
      <c r="DG112" s="895">
        <v>8</v>
      </c>
      <c r="DH112" s="896"/>
      <c r="DI112" s="896"/>
      <c r="DJ112" s="896"/>
      <c r="DK112" s="896"/>
      <c r="DL112" s="896" t="s">
        <v>443</v>
      </c>
      <c r="DM112" s="896"/>
      <c r="DN112" s="896"/>
      <c r="DO112" s="896"/>
      <c r="DP112" s="896"/>
      <c r="DQ112" s="896" t="s">
        <v>236</v>
      </c>
      <c r="DR112" s="896"/>
      <c r="DS112" s="896"/>
      <c r="DT112" s="896"/>
      <c r="DU112" s="896"/>
      <c r="DV112" s="873" t="s">
        <v>236</v>
      </c>
      <c r="DW112" s="873"/>
      <c r="DX112" s="873"/>
      <c r="DY112" s="873"/>
      <c r="DZ112" s="874"/>
    </row>
    <row r="113" spans="1:130" s="244" customFormat="1" ht="26.25" customHeight="1" x14ac:dyDescent="0.15">
      <c r="A113" s="1000"/>
      <c r="B113" s="1001"/>
      <c r="C113" s="829" t="s">
        <v>451</v>
      </c>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30"/>
      <c r="AA113" s="1004">
        <v>2143022</v>
      </c>
      <c r="AB113" s="1005"/>
      <c r="AC113" s="1005"/>
      <c r="AD113" s="1005"/>
      <c r="AE113" s="1006"/>
      <c r="AF113" s="1007">
        <v>2142781</v>
      </c>
      <c r="AG113" s="1005"/>
      <c r="AH113" s="1005"/>
      <c r="AI113" s="1005"/>
      <c r="AJ113" s="1006"/>
      <c r="AK113" s="1007">
        <v>1803579</v>
      </c>
      <c r="AL113" s="1005"/>
      <c r="AM113" s="1005"/>
      <c r="AN113" s="1005"/>
      <c r="AO113" s="1006"/>
      <c r="AP113" s="1008">
        <v>5.8</v>
      </c>
      <c r="AQ113" s="1009"/>
      <c r="AR113" s="1009"/>
      <c r="AS113" s="1009"/>
      <c r="AT113" s="1010"/>
      <c r="AU113" s="1018"/>
      <c r="AV113" s="1019"/>
      <c r="AW113" s="1019"/>
      <c r="AX113" s="1019"/>
      <c r="AY113" s="1019"/>
      <c r="AZ113" s="894" t="s">
        <v>452</v>
      </c>
      <c r="BA113" s="829"/>
      <c r="BB113" s="829"/>
      <c r="BC113" s="829"/>
      <c r="BD113" s="829"/>
      <c r="BE113" s="829"/>
      <c r="BF113" s="829"/>
      <c r="BG113" s="829"/>
      <c r="BH113" s="829"/>
      <c r="BI113" s="829"/>
      <c r="BJ113" s="829"/>
      <c r="BK113" s="829"/>
      <c r="BL113" s="829"/>
      <c r="BM113" s="829"/>
      <c r="BN113" s="829"/>
      <c r="BO113" s="829"/>
      <c r="BP113" s="830"/>
      <c r="BQ113" s="895">
        <v>1980667</v>
      </c>
      <c r="BR113" s="896"/>
      <c r="BS113" s="896"/>
      <c r="BT113" s="896"/>
      <c r="BU113" s="896"/>
      <c r="BV113" s="896">
        <v>1859491</v>
      </c>
      <c r="BW113" s="896"/>
      <c r="BX113" s="896"/>
      <c r="BY113" s="896"/>
      <c r="BZ113" s="896"/>
      <c r="CA113" s="896">
        <v>1699144</v>
      </c>
      <c r="CB113" s="896"/>
      <c r="CC113" s="896"/>
      <c r="CD113" s="896"/>
      <c r="CE113" s="896"/>
      <c r="CF113" s="957">
        <v>5.4</v>
      </c>
      <c r="CG113" s="958"/>
      <c r="CH113" s="958"/>
      <c r="CI113" s="958"/>
      <c r="CJ113" s="958"/>
      <c r="CK113" s="1013"/>
      <c r="CL113" s="900"/>
      <c r="CM113" s="903" t="s">
        <v>453</v>
      </c>
      <c r="CN113" s="904"/>
      <c r="CO113" s="904"/>
      <c r="CP113" s="904"/>
      <c r="CQ113" s="904"/>
      <c r="CR113" s="904"/>
      <c r="CS113" s="904"/>
      <c r="CT113" s="904"/>
      <c r="CU113" s="904"/>
      <c r="CV113" s="904"/>
      <c r="CW113" s="904"/>
      <c r="CX113" s="904"/>
      <c r="CY113" s="904"/>
      <c r="CZ113" s="904"/>
      <c r="DA113" s="904"/>
      <c r="DB113" s="904"/>
      <c r="DC113" s="904"/>
      <c r="DD113" s="904"/>
      <c r="DE113" s="904"/>
      <c r="DF113" s="905"/>
      <c r="DG113" s="858" t="s">
        <v>236</v>
      </c>
      <c r="DH113" s="859"/>
      <c r="DI113" s="859"/>
      <c r="DJ113" s="859"/>
      <c r="DK113" s="860"/>
      <c r="DL113" s="861" t="s">
        <v>443</v>
      </c>
      <c r="DM113" s="859"/>
      <c r="DN113" s="859"/>
      <c r="DO113" s="859"/>
      <c r="DP113" s="860"/>
      <c r="DQ113" s="861" t="s">
        <v>443</v>
      </c>
      <c r="DR113" s="859"/>
      <c r="DS113" s="859"/>
      <c r="DT113" s="859"/>
      <c r="DU113" s="860"/>
      <c r="DV113" s="906" t="s">
        <v>443</v>
      </c>
      <c r="DW113" s="907"/>
      <c r="DX113" s="907"/>
      <c r="DY113" s="907"/>
      <c r="DZ113" s="908"/>
    </row>
    <row r="114" spans="1:130" s="244" customFormat="1" ht="26.25" customHeight="1" x14ac:dyDescent="0.15">
      <c r="A114" s="1000"/>
      <c r="B114" s="1001"/>
      <c r="C114" s="829" t="s">
        <v>454</v>
      </c>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30"/>
      <c r="AA114" s="858">
        <v>118772</v>
      </c>
      <c r="AB114" s="859"/>
      <c r="AC114" s="859"/>
      <c r="AD114" s="859"/>
      <c r="AE114" s="860"/>
      <c r="AF114" s="861">
        <v>155464</v>
      </c>
      <c r="AG114" s="859"/>
      <c r="AH114" s="859"/>
      <c r="AI114" s="859"/>
      <c r="AJ114" s="860"/>
      <c r="AK114" s="861">
        <v>205753</v>
      </c>
      <c r="AL114" s="859"/>
      <c r="AM114" s="859"/>
      <c r="AN114" s="859"/>
      <c r="AO114" s="860"/>
      <c r="AP114" s="906">
        <v>0.7</v>
      </c>
      <c r="AQ114" s="907"/>
      <c r="AR114" s="907"/>
      <c r="AS114" s="907"/>
      <c r="AT114" s="908"/>
      <c r="AU114" s="1018"/>
      <c r="AV114" s="1019"/>
      <c r="AW114" s="1019"/>
      <c r="AX114" s="1019"/>
      <c r="AY114" s="1019"/>
      <c r="AZ114" s="894" t="s">
        <v>455</v>
      </c>
      <c r="BA114" s="829"/>
      <c r="BB114" s="829"/>
      <c r="BC114" s="829"/>
      <c r="BD114" s="829"/>
      <c r="BE114" s="829"/>
      <c r="BF114" s="829"/>
      <c r="BG114" s="829"/>
      <c r="BH114" s="829"/>
      <c r="BI114" s="829"/>
      <c r="BJ114" s="829"/>
      <c r="BK114" s="829"/>
      <c r="BL114" s="829"/>
      <c r="BM114" s="829"/>
      <c r="BN114" s="829"/>
      <c r="BO114" s="829"/>
      <c r="BP114" s="830"/>
      <c r="BQ114" s="895">
        <v>11561973</v>
      </c>
      <c r="BR114" s="896"/>
      <c r="BS114" s="896"/>
      <c r="BT114" s="896"/>
      <c r="BU114" s="896"/>
      <c r="BV114" s="896">
        <v>10512151</v>
      </c>
      <c r="BW114" s="896"/>
      <c r="BX114" s="896"/>
      <c r="BY114" s="896"/>
      <c r="BZ114" s="896"/>
      <c r="CA114" s="896">
        <v>9601744</v>
      </c>
      <c r="CB114" s="896"/>
      <c r="CC114" s="896"/>
      <c r="CD114" s="896"/>
      <c r="CE114" s="896"/>
      <c r="CF114" s="957">
        <v>30.6</v>
      </c>
      <c r="CG114" s="958"/>
      <c r="CH114" s="958"/>
      <c r="CI114" s="958"/>
      <c r="CJ114" s="958"/>
      <c r="CK114" s="1013"/>
      <c r="CL114" s="900"/>
      <c r="CM114" s="903" t="s">
        <v>456</v>
      </c>
      <c r="CN114" s="904"/>
      <c r="CO114" s="904"/>
      <c r="CP114" s="904"/>
      <c r="CQ114" s="904"/>
      <c r="CR114" s="904"/>
      <c r="CS114" s="904"/>
      <c r="CT114" s="904"/>
      <c r="CU114" s="904"/>
      <c r="CV114" s="904"/>
      <c r="CW114" s="904"/>
      <c r="CX114" s="904"/>
      <c r="CY114" s="904"/>
      <c r="CZ114" s="904"/>
      <c r="DA114" s="904"/>
      <c r="DB114" s="904"/>
      <c r="DC114" s="904"/>
      <c r="DD114" s="904"/>
      <c r="DE114" s="904"/>
      <c r="DF114" s="905"/>
      <c r="DG114" s="858" t="s">
        <v>443</v>
      </c>
      <c r="DH114" s="859"/>
      <c r="DI114" s="859"/>
      <c r="DJ114" s="859"/>
      <c r="DK114" s="860"/>
      <c r="DL114" s="861" t="s">
        <v>236</v>
      </c>
      <c r="DM114" s="859"/>
      <c r="DN114" s="859"/>
      <c r="DO114" s="859"/>
      <c r="DP114" s="860"/>
      <c r="DQ114" s="861" t="s">
        <v>236</v>
      </c>
      <c r="DR114" s="859"/>
      <c r="DS114" s="859"/>
      <c r="DT114" s="859"/>
      <c r="DU114" s="860"/>
      <c r="DV114" s="906" t="s">
        <v>443</v>
      </c>
      <c r="DW114" s="907"/>
      <c r="DX114" s="907"/>
      <c r="DY114" s="907"/>
      <c r="DZ114" s="908"/>
    </row>
    <row r="115" spans="1:130" s="244" customFormat="1" ht="26.25" customHeight="1" x14ac:dyDescent="0.15">
      <c r="A115" s="1000"/>
      <c r="B115" s="1001"/>
      <c r="C115" s="829" t="s">
        <v>457</v>
      </c>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30"/>
      <c r="AA115" s="1004">
        <v>181012</v>
      </c>
      <c r="AB115" s="1005"/>
      <c r="AC115" s="1005"/>
      <c r="AD115" s="1005"/>
      <c r="AE115" s="1006"/>
      <c r="AF115" s="1007">
        <v>149962</v>
      </c>
      <c r="AG115" s="1005"/>
      <c r="AH115" s="1005"/>
      <c r="AI115" s="1005"/>
      <c r="AJ115" s="1006"/>
      <c r="AK115" s="1007">
        <v>145193</v>
      </c>
      <c r="AL115" s="1005"/>
      <c r="AM115" s="1005"/>
      <c r="AN115" s="1005"/>
      <c r="AO115" s="1006"/>
      <c r="AP115" s="1008">
        <v>0.5</v>
      </c>
      <c r="AQ115" s="1009"/>
      <c r="AR115" s="1009"/>
      <c r="AS115" s="1009"/>
      <c r="AT115" s="1010"/>
      <c r="AU115" s="1018"/>
      <c r="AV115" s="1019"/>
      <c r="AW115" s="1019"/>
      <c r="AX115" s="1019"/>
      <c r="AY115" s="1019"/>
      <c r="AZ115" s="894" t="s">
        <v>458</v>
      </c>
      <c r="BA115" s="829"/>
      <c r="BB115" s="829"/>
      <c r="BC115" s="829"/>
      <c r="BD115" s="829"/>
      <c r="BE115" s="829"/>
      <c r="BF115" s="829"/>
      <c r="BG115" s="829"/>
      <c r="BH115" s="829"/>
      <c r="BI115" s="829"/>
      <c r="BJ115" s="829"/>
      <c r="BK115" s="829"/>
      <c r="BL115" s="829"/>
      <c r="BM115" s="829"/>
      <c r="BN115" s="829"/>
      <c r="BO115" s="829"/>
      <c r="BP115" s="830"/>
      <c r="BQ115" s="895">
        <v>56000</v>
      </c>
      <c r="BR115" s="896"/>
      <c r="BS115" s="896"/>
      <c r="BT115" s="896"/>
      <c r="BU115" s="896"/>
      <c r="BV115" s="896">
        <v>56000</v>
      </c>
      <c r="BW115" s="896"/>
      <c r="BX115" s="896"/>
      <c r="BY115" s="896"/>
      <c r="BZ115" s="896"/>
      <c r="CA115" s="896">
        <v>56000</v>
      </c>
      <c r="CB115" s="896"/>
      <c r="CC115" s="896"/>
      <c r="CD115" s="896"/>
      <c r="CE115" s="896"/>
      <c r="CF115" s="957">
        <v>0.2</v>
      </c>
      <c r="CG115" s="958"/>
      <c r="CH115" s="958"/>
      <c r="CI115" s="958"/>
      <c r="CJ115" s="958"/>
      <c r="CK115" s="1013"/>
      <c r="CL115" s="900"/>
      <c r="CM115" s="894" t="s">
        <v>459</v>
      </c>
      <c r="CN115" s="997"/>
      <c r="CO115" s="997"/>
      <c r="CP115" s="997"/>
      <c r="CQ115" s="997"/>
      <c r="CR115" s="997"/>
      <c r="CS115" s="997"/>
      <c r="CT115" s="997"/>
      <c r="CU115" s="997"/>
      <c r="CV115" s="997"/>
      <c r="CW115" s="997"/>
      <c r="CX115" s="997"/>
      <c r="CY115" s="997"/>
      <c r="CZ115" s="997"/>
      <c r="DA115" s="997"/>
      <c r="DB115" s="997"/>
      <c r="DC115" s="997"/>
      <c r="DD115" s="997"/>
      <c r="DE115" s="997"/>
      <c r="DF115" s="830"/>
      <c r="DG115" s="858">
        <v>466623</v>
      </c>
      <c r="DH115" s="859"/>
      <c r="DI115" s="859"/>
      <c r="DJ115" s="859"/>
      <c r="DK115" s="860"/>
      <c r="DL115" s="861">
        <v>473771</v>
      </c>
      <c r="DM115" s="859"/>
      <c r="DN115" s="859"/>
      <c r="DO115" s="859"/>
      <c r="DP115" s="860"/>
      <c r="DQ115" s="861">
        <v>427972</v>
      </c>
      <c r="DR115" s="859"/>
      <c r="DS115" s="859"/>
      <c r="DT115" s="859"/>
      <c r="DU115" s="860"/>
      <c r="DV115" s="906">
        <v>1.4</v>
      </c>
      <c r="DW115" s="907"/>
      <c r="DX115" s="907"/>
      <c r="DY115" s="907"/>
      <c r="DZ115" s="908"/>
    </row>
    <row r="116" spans="1:130" s="244" customFormat="1" ht="26.25" customHeight="1" x14ac:dyDescent="0.15">
      <c r="A116" s="1002"/>
      <c r="B116" s="1003"/>
      <c r="C116" s="962" t="s">
        <v>460</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858">
        <v>608</v>
      </c>
      <c r="AB116" s="859"/>
      <c r="AC116" s="859"/>
      <c r="AD116" s="859"/>
      <c r="AE116" s="860"/>
      <c r="AF116" s="861">
        <v>1066</v>
      </c>
      <c r="AG116" s="859"/>
      <c r="AH116" s="859"/>
      <c r="AI116" s="859"/>
      <c r="AJ116" s="860"/>
      <c r="AK116" s="861">
        <v>1123</v>
      </c>
      <c r="AL116" s="859"/>
      <c r="AM116" s="859"/>
      <c r="AN116" s="859"/>
      <c r="AO116" s="860"/>
      <c r="AP116" s="906">
        <v>0</v>
      </c>
      <c r="AQ116" s="907"/>
      <c r="AR116" s="907"/>
      <c r="AS116" s="907"/>
      <c r="AT116" s="908"/>
      <c r="AU116" s="1018"/>
      <c r="AV116" s="1019"/>
      <c r="AW116" s="1019"/>
      <c r="AX116" s="1019"/>
      <c r="AY116" s="1019"/>
      <c r="AZ116" s="945" t="s">
        <v>461</v>
      </c>
      <c r="BA116" s="946"/>
      <c r="BB116" s="946"/>
      <c r="BC116" s="946"/>
      <c r="BD116" s="946"/>
      <c r="BE116" s="946"/>
      <c r="BF116" s="946"/>
      <c r="BG116" s="946"/>
      <c r="BH116" s="946"/>
      <c r="BI116" s="946"/>
      <c r="BJ116" s="946"/>
      <c r="BK116" s="946"/>
      <c r="BL116" s="946"/>
      <c r="BM116" s="946"/>
      <c r="BN116" s="946"/>
      <c r="BO116" s="946"/>
      <c r="BP116" s="947"/>
      <c r="BQ116" s="895" t="s">
        <v>236</v>
      </c>
      <c r="BR116" s="896"/>
      <c r="BS116" s="896"/>
      <c r="BT116" s="896"/>
      <c r="BU116" s="896"/>
      <c r="BV116" s="861" t="s">
        <v>129</v>
      </c>
      <c r="BW116" s="859"/>
      <c r="BX116" s="859"/>
      <c r="BY116" s="859"/>
      <c r="BZ116" s="860"/>
      <c r="CA116" s="861" t="s">
        <v>129</v>
      </c>
      <c r="CB116" s="859"/>
      <c r="CC116" s="859"/>
      <c r="CD116" s="859"/>
      <c r="CE116" s="860"/>
      <c r="CF116" s="957" t="s">
        <v>129</v>
      </c>
      <c r="CG116" s="958"/>
      <c r="CH116" s="958"/>
      <c r="CI116" s="958"/>
      <c r="CJ116" s="958"/>
      <c r="CK116" s="1013"/>
      <c r="CL116" s="900"/>
      <c r="CM116" s="903" t="s">
        <v>462</v>
      </c>
      <c r="CN116" s="904"/>
      <c r="CO116" s="904"/>
      <c r="CP116" s="904"/>
      <c r="CQ116" s="904"/>
      <c r="CR116" s="904"/>
      <c r="CS116" s="904"/>
      <c r="CT116" s="904"/>
      <c r="CU116" s="904"/>
      <c r="CV116" s="904"/>
      <c r="CW116" s="904"/>
      <c r="CX116" s="904"/>
      <c r="CY116" s="904"/>
      <c r="CZ116" s="904"/>
      <c r="DA116" s="904"/>
      <c r="DB116" s="904"/>
      <c r="DC116" s="904"/>
      <c r="DD116" s="904"/>
      <c r="DE116" s="904"/>
      <c r="DF116" s="905"/>
      <c r="DG116" s="858">
        <v>564815</v>
      </c>
      <c r="DH116" s="859"/>
      <c r="DI116" s="859"/>
      <c r="DJ116" s="859"/>
      <c r="DK116" s="860"/>
      <c r="DL116" s="861">
        <v>471940</v>
      </c>
      <c r="DM116" s="859"/>
      <c r="DN116" s="859"/>
      <c r="DO116" s="859"/>
      <c r="DP116" s="860"/>
      <c r="DQ116" s="861">
        <v>377350</v>
      </c>
      <c r="DR116" s="859"/>
      <c r="DS116" s="859"/>
      <c r="DT116" s="859"/>
      <c r="DU116" s="860"/>
      <c r="DV116" s="906">
        <v>1.2</v>
      </c>
      <c r="DW116" s="907"/>
      <c r="DX116" s="907"/>
      <c r="DY116" s="907"/>
      <c r="DZ116" s="908"/>
    </row>
    <row r="117" spans="1:130" s="244" customFormat="1" ht="26.25" customHeight="1" x14ac:dyDescent="0.15">
      <c r="A117" s="983" t="s">
        <v>189</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959" t="s">
        <v>463</v>
      </c>
      <c r="Z117" s="985"/>
      <c r="AA117" s="990">
        <v>12263032</v>
      </c>
      <c r="AB117" s="991"/>
      <c r="AC117" s="991"/>
      <c r="AD117" s="991"/>
      <c r="AE117" s="992"/>
      <c r="AF117" s="993">
        <v>12612444</v>
      </c>
      <c r="AG117" s="991"/>
      <c r="AH117" s="991"/>
      <c r="AI117" s="991"/>
      <c r="AJ117" s="992"/>
      <c r="AK117" s="993">
        <v>11219410</v>
      </c>
      <c r="AL117" s="991"/>
      <c r="AM117" s="991"/>
      <c r="AN117" s="991"/>
      <c r="AO117" s="992"/>
      <c r="AP117" s="994"/>
      <c r="AQ117" s="995"/>
      <c r="AR117" s="995"/>
      <c r="AS117" s="995"/>
      <c r="AT117" s="996"/>
      <c r="AU117" s="1018"/>
      <c r="AV117" s="1019"/>
      <c r="AW117" s="1019"/>
      <c r="AX117" s="1019"/>
      <c r="AY117" s="1019"/>
      <c r="AZ117" s="945" t="s">
        <v>464</v>
      </c>
      <c r="BA117" s="946"/>
      <c r="BB117" s="946"/>
      <c r="BC117" s="946"/>
      <c r="BD117" s="946"/>
      <c r="BE117" s="946"/>
      <c r="BF117" s="946"/>
      <c r="BG117" s="946"/>
      <c r="BH117" s="946"/>
      <c r="BI117" s="946"/>
      <c r="BJ117" s="946"/>
      <c r="BK117" s="946"/>
      <c r="BL117" s="946"/>
      <c r="BM117" s="946"/>
      <c r="BN117" s="946"/>
      <c r="BO117" s="946"/>
      <c r="BP117" s="947"/>
      <c r="BQ117" s="895" t="s">
        <v>465</v>
      </c>
      <c r="BR117" s="896"/>
      <c r="BS117" s="896"/>
      <c r="BT117" s="896"/>
      <c r="BU117" s="896"/>
      <c r="BV117" s="896" t="s">
        <v>465</v>
      </c>
      <c r="BW117" s="896"/>
      <c r="BX117" s="896"/>
      <c r="BY117" s="896"/>
      <c r="BZ117" s="896"/>
      <c r="CA117" s="896" t="s">
        <v>465</v>
      </c>
      <c r="CB117" s="896"/>
      <c r="CC117" s="896"/>
      <c r="CD117" s="896"/>
      <c r="CE117" s="896"/>
      <c r="CF117" s="957" t="s">
        <v>465</v>
      </c>
      <c r="CG117" s="958"/>
      <c r="CH117" s="958"/>
      <c r="CI117" s="958"/>
      <c r="CJ117" s="958"/>
      <c r="CK117" s="1013"/>
      <c r="CL117" s="900"/>
      <c r="CM117" s="903" t="s">
        <v>466</v>
      </c>
      <c r="CN117" s="904"/>
      <c r="CO117" s="904"/>
      <c r="CP117" s="904"/>
      <c r="CQ117" s="904"/>
      <c r="CR117" s="904"/>
      <c r="CS117" s="904"/>
      <c r="CT117" s="904"/>
      <c r="CU117" s="904"/>
      <c r="CV117" s="904"/>
      <c r="CW117" s="904"/>
      <c r="CX117" s="904"/>
      <c r="CY117" s="904"/>
      <c r="CZ117" s="904"/>
      <c r="DA117" s="904"/>
      <c r="DB117" s="904"/>
      <c r="DC117" s="904"/>
      <c r="DD117" s="904"/>
      <c r="DE117" s="904"/>
      <c r="DF117" s="905"/>
      <c r="DG117" s="858" t="s">
        <v>465</v>
      </c>
      <c r="DH117" s="859"/>
      <c r="DI117" s="859"/>
      <c r="DJ117" s="859"/>
      <c r="DK117" s="860"/>
      <c r="DL117" s="861" t="s">
        <v>465</v>
      </c>
      <c r="DM117" s="859"/>
      <c r="DN117" s="859"/>
      <c r="DO117" s="859"/>
      <c r="DP117" s="860"/>
      <c r="DQ117" s="861" t="s">
        <v>465</v>
      </c>
      <c r="DR117" s="859"/>
      <c r="DS117" s="859"/>
      <c r="DT117" s="859"/>
      <c r="DU117" s="860"/>
      <c r="DV117" s="906" t="s">
        <v>465</v>
      </c>
      <c r="DW117" s="907"/>
      <c r="DX117" s="907"/>
      <c r="DY117" s="907"/>
      <c r="DZ117" s="908"/>
    </row>
    <row r="118" spans="1:130" s="244" customFormat="1" ht="26.25" customHeight="1" x14ac:dyDescent="0.15">
      <c r="A118" s="983" t="s">
        <v>436</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6" t="s">
        <v>434</v>
      </c>
      <c r="AB118" s="984"/>
      <c r="AC118" s="984"/>
      <c r="AD118" s="984"/>
      <c r="AE118" s="985"/>
      <c r="AF118" s="986" t="s">
        <v>309</v>
      </c>
      <c r="AG118" s="984"/>
      <c r="AH118" s="984"/>
      <c r="AI118" s="984"/>
      <c r="AJ118" s="985"/>
      <c r="AK118" s="986" t="s">
        <v>308</v>
      </c>
      <c r="AL118" s="984"/>
      <c r="AM118" s="984"/>
      <c r="AN118" s="984"/>
      <c r="AO118" s="985"/>
      <c r="AP118" s="987" t="s">
        <v>435</v>
      </c>
      <c r="AQ118" s="988"/>
      <c r="AR118" s="988"/>
      <c r="AS118" s="988"/>
      <c r="AT118" s="989"/>
      <c r="AU118" s="1018"/>
      <c r="AV118" s="1019"/>
      <c r="AW118" s="1019"/>
      <c r="AX118" s="1019"/>
      <c r="AY118" s="1019"/>
      <c r="AZ118" s="961" t="s">
        <v>467</v>
      </c>
      <c r="BA118" s="962"/>
      <c r="BB118" s="962"/>
      <c r="BC118" s="962"/>
      <c r="BD118" s="962"/>
      <c r="BE118" s="962"/>
      <c r="BF118" s="962"/>
      <c r="BG118" s="962"/>
      <c r="BH118" s="962"/>
      <c r="BI118" s="962"/>
      <c r="BJ118" s="962"/>
      <c r="BK118" s="962"/>
      <c r="BL118" s="962"/>
      <c r="BM118" s="962"/>
      <c r="BN118" s="962"/>
      <c r="BO118" s="962"/>
      <c r="BP118" s="963"/>
      <c r="BQ118" s="964" t="s">
        <v>236</v>
      </c>
      <c r="BR118" s="927"/>
      <c r="BS118" s="927"/>
      <c r="BT118" s="927"/>
      <c r="BU118" s="927"/>
      <c r="BV118" s="927" t="s">
        <v>236</v>
      </c>
      <c r="BW118" s="927"/>
      <c r="BX118" s="927"/>
      <c r="BY118" s="927"/>
      <c r="BZ118" s="927"/>
      <c r="CA118" s="927" t="s">
        <v>236</v>
      </c>
      <c r="CB118" s="927"/>
      <c r="CC118" s="927"/>
      <c r="CD118" s="927"/>
      <c r="CE118" s="927"/>
      <c r="CF118" s="957" t="s">
        <v>236</v>
      </c>
      <c r="CG118" s="958"/>
      <c r="CH118" s="958"/>
      <c r="CI118" s="958"/>
      <c r="CJ118" s="958"/>
      <c r="CK118" s="1013"/>
      <c r="CL118" s="900"/>
      <c r="CM118" s="903" t="s">
        <v>468</v>
      </c>
      <c r="CN118" s="904"/>
      <c r="CO118" s="904"/>
      <c r="CP118" s="904"/>
      <c r="CQ118" s="904"/>
      <c r="CR118" s="904"/>
      <c r="CS118" s="904"/>
      <c r="CT118" s="904"/>
      <c r="CU118" s="904"/>
      <c r="CV118" s="904"/>
      <c r="CW118" s="904"/>
      <c r="CX118" s="904"/>
      <c r="CY118" s="904"/>
      <c r="CZ118" s="904"/>
      <c r="DA118" s="904"/>
      <c r="DB118" s="904"/>
      <c r="DC118" s="904"/>
      <c r="DD118" s="904"/>
      <c r="DE118" s="904"/>
      <c r="DF118" s="905"/>
      <c r="DG118" s="858" t="s">
        <v>236</v>
      </c>
      <c r="DH118" s="859"/>
      <c r="DI118" s="859"/>
      <c r="DJ118" s="859"/>
      <c r="DK118" s="860"/>
      <c r="DL118" s="861" t="s">
        <v>236</v>
      </c>
      <c r="DM118" s="859"/>
      <c r="DN118" s="859"/>
      <c r="DO118" s="859"/>
      <c r="DP118" s="860"/>
      <c r="DQ118" s="861" t="s">
        <v>236</v>
      </c>
      <c r="DR118" s="859"/>
      <c r="DS118" s="859"/>
      <c r="DT118" s="859"/>
      <c r="DU118" s="860"/>
      <c r="DV118" s="906" t="s">
        <v>236</v>
      </c>
      <c r="DW118" s="907"/>
      <c r="DX118" s="907"/>
      <c r="DY118" s="907"/>
      <c r="DZ118" s="908"/>
    </row>
    <row r="119" spans="1:130" s="244" customFormat="1" ht="26.25" customHeight="1" x14ac:dyDescent="0.15">
      <c r="A119" s="897" t="s">
        <v>439</v>
      </c>
      <c r="B119" s="898"/>
      <c r="C119" s="973" t="s">
        <v>440</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76" t="s">
        <v>236</v>
      </c>
      <c r="AB119" s="977"/>
      <c r="AC119" s="977"/>
      <c r="AD119" s="977"/>
      <c r="AE119" s="978"/>
      <c r="AF119" s="979" t="s">
        <v>236</v>
      </c>
      <c r="AG119" s="977"/>
      <c r="AH119" s="977"/>
      <c r="AI119" s="977"/>
      <c r="AJ119" s="978"/>
      <c r="AK119" s="979" t="s">
        <v>236</v>
      </c>
      <c r="AL119" s="977"/>
      <c r="AM119" s="977"/>
      <c r="AN119" s="977"/>
      <c r="AO119" s="978"/>
      <c r="AP119" s="980" t="s">
        <v>236</v>
      </c>
      <c r="AQ119" s="981"/>
      <c r="AR119" s="981"/>
      <c r="AS119" s="981"/>
      <c r="AT119" s="982"/>
      <c r="AU119" s="1020"/>
      <c r="AV119" s="1021"/>
      <c r="AW119" s="1021"/>
      <c r="AX119" s="1021"/>
      <c r="AY119" s="1021"/>
      <c r="AZ119" s="275" t="s">
        <v>189</v>
      </c>
      <c r="BA119" s="275"/>
      <c r="BB119" s="275"/>
      <c r="BC119" s="275"/>
      <c r="BD119" s="275"/>
      <c r="BE119" s="275"/>
      <c r="BF119" s="275"/>
      <c r="BG119" s="275"/>
      <c r="BH119" s="275"/>
      <c r="BI119" s="275"/>
      <c r="BJ119" s="275"/>
      <c r="BK119" s="275"/>
      <c r="BL119" s="275"/>
      <c r="BM119" s="275"/>
      <c r="BN119" s="275"/>
      <c r="BO119" s="959" t="s">
        <v>469</v>
      </c>
      <c r="BP119" s="960"/>
      <c r="BQ119" s="964">
        <v>157031630</v>
      </c>
      <c r="BR119" s="927"/>
      <c r="BS119" s="927"/>
      <c r="BT119" s="927"/>
      <c r="BU119" s="927"/>
      <c r="BV119" s="927">
        <v>152176515</v>
      </c>
      <c r="BW119" s="927"/>
      <c r="BX119" s="927"/>
      <c r="BY119" s="927"/>
      <c r="BZ119" s="927"/>
      <c r="CA119" s="927">
        <v>147004015</v>
      </c>
      <c r="CB119" s="927"/>
      <c r="CC119" s="927"/>
      <c r="CD119" s="927"/>
      <c r="CE119" s="927"/>
      <c r="CF119" s="825"/>
      <c r="CG119" s="826"/>
      <c r="CH119" s="826"/>
      <c r="CI119" s="826"/>
      <c r="CJ119" s="916"/>
      <c r="CK119" s="1014"/>
      <c r="CL119" s="902"/>
      <c r="CM119" s="920" t="s">
        <v>470</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841">
        <v>180857</v>
      </c>
      <c r="DH119" s="842"/>
      <c r="DI119" s="842"/>
      <c r="DJ119" s="842"/>
      <c r="DK119" s="843"/>
      <c r="DL119" s="844">
        <v>170604</v>
      </c>
      <c r="DM119" s="842"/>
      <c r="DN119" s="842"/>
      <c r="DO119" s="842"/>
      <c r="DP119" s="843"/>
      <c r="DQ119" s="844">
        <v>331477</v>
      </c>
      <c r="DR119" s="842"/>
      <c r="DS119" s="842"/>
      <c r="DT119" s="842"/>
      <c r="DU119" s="843"/>
      <c r="DV119" s="930">
        <v>1.1000000000000001</v>
      </c>
      <c r="DW119" s="931"/>
      <c r="DX119" s="931"/>
      <c r="DY119" s="931"/>
      <c r="DZ119" s="932"/>
    </row>
    <row r="120" spans="1:130" s="244" customFormat="1" ht="26.25" customHeight="1" x14ac:dyDescent="0.15">
      <c r="A120" s="899"/>
      <c r="B120" s="900"/>
      <c r="C120" s="903" t="s">
        <v>446</v>
      </c>
      <c r="D120" s="904"/>
      <c r="E120" s="904"/>
      <c r="F120" s="904"/>
      <c r="G120" s="904"/>
      <c r="H120" s="904"/>
      <c r="I120" s="904"/>
      <c r="J120" s="904"/>
      <c r="K120" s="904"/>
      <c r="L120" s="904"/>
      <c r="M120" s="904"/>
      <c r="N120" s="904"/>
      <c r="O120" s="904"/>
      <c r="P120" s="904"/>
      <c r="Q120" s="904"/>
      <c r="R120" s="904"/>
      <c r="S120" s="904"/>
      <c r="T120" s="904"/>
      <c r="U120" s="904"/>
      <c r="V120" s="904"/>
      <c r="W120" s="904"/>
      <c r="X120" s="904"/>
      <c r="Y120" s="904"/>
      <c r="Z120" s="905"/>
      <c r="AA120" s="858" t="s">
        <v>236</v>
      </c>
      <c r="AB120" s="859"/>
      <c r="AC120" s="859"/>
      <c r="AD120" s="859"/>
      <c r="AE120" s="860"/>
      <c r="AF120" s="861" t="s">
        <v>236</v>
      </c>
      <c r="AG120" s="859"/>
      <c r="AH120" s="859"/>
      <c r="AI120" s="859"/>
      <c r="AJ120" s="860"/>
      <c r="AK120" s="861" t="s">
        <v>442</v>
      </c>
      <c r="AL120" s="859"/>
      <c r="AM120" s="859"/>
      <c r="AN120" s="859"/>
      <c r="AO120" s="860"/>
      <c r="AP120" s="906" t="s">
        <v>236</v>
      </c>
      <c r="AQ120" s="907"/>
      <c r="AR120" s="907"/>
      <c r="AS120" s="907"/>
      <c r="AT120" s="908"/>
      <c r="AU120" s="965" t="s">
        <v>471</v>
      </c>
      <c r="AV120" s="966"/>
      <c r="AW120" s="966"/>
      <c r="AX120" s="966"/>
      <c r="AY120" s="967"/>
      <c r="AZ120" s="942" t="s">
        <v>472</v>
      </c>
      <c r="BA120" s="887"/>
      <c r="BB120" s="887"/>
      <c r="BC120" s="887"/>
      <c r="BD120" s="887"/>
      <c r="BE120" s="887"/>
      <c r="BF120" s="887"/>
      <c r="BG120" s="887"/>
      <c r="BH120" s="887"/>
      <c r="BI120" s="887"/>
      <c r="BJ120" s="887"/>
      <c r="BK120" s="887"/>
      <c r="BL120" s="887"/>
      <c r="BM120" s="887"/>
      <c r="BN120" s="887"/>
      <c r="BO120" s="887"/>
      <c r="BP120" s="888"/>
      <c r="BQ120" s="943">
        <v>4897019</v>
      </c>
      <c r="BR120" s="924"/>
      <c r="BS120" s="924"/>
      <c r="BT120" s="924"/>
      <c r="BU120" s="924"/>
      <c r="BV120" s="924">
        <v>3941692</v>
      </c>
      <c r="BW120" s="924"/>
      <c r="BX120" s="924"/>
      <c r="BY120" s="924"/>
      <c r="BZ120" s="924"/>
      <c r="CA120" s="924">
        <v>3407698</v>
      </c>
      <c r="CB120" s="924"/>
      <c r="CC120" s="924"/>
      <c r="CD120" s="924"/>
      <c r="CE120" s="924"/>
      <c r="CF120" s="948">
        <v>10.9</v>
      </c>
      <c r="CG120" s="949"/>
      <c r="CH120" s="949"/>
      <c r="CI120" s="949"/>
      <c r="CJ120" s="949"/>
      <c r="CK120" s="950" t="s">
        <v>473</v>
      </c>
      <c r="CL120" s="934"/>
      <c r="CM120" s="934"/>
      <c r="CN120" s="934"/>
      <c r="CO120" s="935"/>
      <c r="CP120" s="954" t="s">
        <v>474</v>
      </c>
      <c r="CQ120" s="955"/>
      <c r="CR120" s="955"/>
      <c r="CS120" s="955"/>
      <c r="CT120" s="955"/>
      <c r="CU120" s="955"/>
      <c r="CV120" s="955"/>
      <c r="CW120" s="955"/>
      <c r="CX120" s="955"/>
      <c r="CY120" s="955"/>
      <c r="CZ120" s="955"/>
      <c r="DA120" s="955"/>
      <c r="DB120" s="955"/>
      <c r="DC120" s="955"/>
      <c r="DD120" s="955"/>
      <c r="DE120" s="955"/>
      <c r="DF120" s="956"/>
      <c r="DG120" s="943">
        <v>21052219</v>
      </c>
      <c r="DH120" s="924"/>
      <c r="DI120" s="924"/>
      <c r="DJ120" s="924"/>
      <c r="DK120" s="924"/>
      <c r="DL120" s="924">
        <v>20958905</v>
      </c>
      <c r="DM120" s="924"/>
      <c r="DN120" s="924"/>
      <c r="DO120" s="924"/>
      <c r="DP120" s="924"/>
      <c r="DQ120" s="924">
        <v>19459759</v>
      </c>
      <c r="DR120" s="924"/>
      <c r="DS120" s="924"/>
      <c r="DT120" s="924"/>
      <c r="DU120" s="924"/>
      <c r="DV120" s="925">
        <v>62.1</v>
      </c>
      <c r="DW120" s="925"/>
      <c r="DX120" s="925"/>
      <c r="DY120" s="925"/>
      <c r="DZ120" s="926"/>
    </row>
    <row r="121" spans="1:130" s="244" customFormat="1" ht="26.25" customHeight="1" x14ac:dyDescent="0.15">
      <c r="A121" s="899"/>
      <c r="B121" s="900"/>
      <c r="C121" s="945" t="s">
        <v>475</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858" t="s">
        <v>442</v>
      </c>
      <c r="AB121" s="859"/>
      <c r="AC121" s="859"/>
      <c r="AD121" s="859"/>
      <c r="AE121" s="860"/>
      <c r="AF121" s="861" t="s">
        <v>236</v>
      </c>
      <c r="AG121" s="859"/>
      <c r="AH121" s="859"/>
      <c r="AI121" s="859"/>
      <c r="AJ121" s="860"/>
      <c r="AK121" s="861" t="s">
        <v>236</v>
      </c>
      <c r="AL121" s="859"/>
      <c r="AM121" s="859"/>
      <c r="AN121" s="859"/>
      <c r="AO121" s="860"/>
      <c r="AP121" s="906" t="s">
        <v>236</v>
      </c>
      <c r="AQ121" s="907"/>
      <c r="AR121" s="907"/>
      <c r="AS121" s="907"/>
      <c r="AT121" s="908"/>
      <c r="AU121" s="968"/>
      <c r="AV121" s="969"/>
      <c r="AW121" s="969"/>
      <c r="AX121" s="969"/>
      <c r="AY121" s="970"/>
      <c r="AZ121" s="894" t="s">
        <v>476</v>
      </c>
      <c r="BA121" s="829"/>
      <c r="BB121" s="829"/>
      <c r="BC121" s="829"/>
      <c r="BD121" s="829"/>
      <c r="BE121" s="829"/>
      <c r="BF121" s="829"/>
      <c r="BG121" s="829"/>
      <c r="BH121" s="829"/>
      <c r="BI121" s="829"/>
      <c r="BJ121" s="829"/>
      <c r="BK121" s="829"/>
      <c r="BL121" s="829"/>
      <c r="BM121" s="829"/>
      <c r="BN121" s="829"/>
      <c r="BO121" s="829"/>
      <c r="BP121" s="830"/>
      <c r="BQ121" s="895">
        <v>2182216</v>
      </c>
      <c r="BR121" s="896"/>
      <c r="BS121" s="896"/>
      <c r="BT121" s="896"/>
      <c r="BU121" s="896"/>
      <c r="BV121" s="896">
        <v>2384499</v>
      </c>
      <c r="BW121" s="896"/>
      <c r="BX121" s="896"/>
      <c r="BY121" s="896"/>
      <c r="BZ121" s="896"/>
      <c r="CA121" s="896">
        <v>2229626</v>
      </c>
      <c r="CB121" s="896"/>
      <c r="CC121" s="896"/>
      <c r="CD121" s="896"/>
      <c r="CE121" s="896"/>
      <c r="CF121" s="957">
        <v>7.1</v>
      </c>
      <c r="CG121" s="958"/>
      <c r="CH121" s="958"/>
      <c r="CI121" s="958"/>
      <c r="CJ121" s="958"/>
      <c r="CK121" s="951"/>
      <c r="CL121" s="937"/>
      <c r="CM121" s="937"/>
      <c r="CN121" s="937"/>
      <c r="CO121" s="938"/>
      <c r="CP121" s="917" t="s">
        <v>477</v>
      </c>
      <c r="CQ121" s="918"/>
      <c r="CR121" s="918"/>
      <c r="CS121" s="918"/>
      <c r="CT121" s="918"/>
      <c r="CU121" s="918"/>
      <c r="CV121" s="918"/>
      <c r="CW121" s="918"/>
      <c r="CX121" s="918"/>
      <c r="CY121" s="918"/>
      <c r="CZ121" s="918"/>
      <c r="DA121" s="918"/>
      <c r="DB121" s="918"/>
      <c r="DC121" s="918"/>
      <c r="DD121" s="918"/>
      <c r="DE121" s="918"/>
      <c r="DF121" s="919"/>
      <c r="DG121" s="895">
        <v>7162101</v>
      </c>
      <c r="DH121" s="896"/>
      <c r="DI121" s="896"/>
      <c r="DJ121" s="896"/>
      <c r="DK121" s="896"/>
      <c r="DL121" s="896">
        <v>4157169</v>
      </c>
      <c r="DM121" s="896"/>
      <c r="DN121" s="896"/>
      <c r="DO121" s="896"/>
      <c r="DP121" s="896"/>
      <c r="DQ121" s="896">
        <v>3390685</v>
      </c>
      <c r="DR121" s="896"/>
      <c r="DS121" s="896"/>
      <c r="DT121" s="896"/>
      <c r="DU121" s="896"/>
      <c r="DV121" s="873">
        <v>10.8</v>
      </c>
      <c r="DW121" s="873"/>
      <c r="DX121" s="873"/>
      <c r="DY121" s="873"/>
      <c r="DZ121" s="874"/>
    </row>
    <row r="122" spans="1:130" s="244" customFormat="1" ht="26.25" customHeight="1" x14ac:dyDescent="0.15">
      <c r="A122" s="899"/>
      <c r="B122" s="900"/>
      <c r="C122" s="903" t="s">
        <v>456</v>
      </c>
      <c r="D122" s="904"/>
      <c r="E122" s="904"/>
      <c r="F122" s="904"/>
      <c r="G122" s="904"/>
      <c r="H122" s="904"/>
      <c r="I122" s="904"/>
      <c r="J122" s="904"/>
      <c r="K122" s="904"/>
      <c r="L122" s="904"/>
      <c r="M122" s="904"/>
      <c r="N122" s="904"/>
      <c r="O122" s="904"/>
      <c r="P122" s="904"/>
      <c r="Q122" s="904"/>
      <c r="R122" s="904"/>
      <c r="S122" s="904"/>
      <c r="T122" s="904"/>
      <c r="U122" s="904"/>
      <c r="V122" s="904"/>
      <c r="W122" s="904"/>
      <c r="X122" s="904"/>
      <c r="Y122" s="904"/>
      <c r="Z122" s="905"/>
      <c r="AA122" s="858" t="s">
        <v>236</v>
      </c>
      <c r="AB122" s="859"/>
      <c r="AC122" s="859"/>
      <c r="AD122" s="859"/>
      <c r="AE122" s="860"/>
      <c r="AF122" s="861" t="s">
        <v>236</v>
      </c>
      <c r="AG122" s="859"/>
      <c r="AH122" s="859"/>
      <c r="AI122" s="859"/>
      <c r="AJ122" s="860"/>
      <c r="AK122" s="861" t="s">
        <v>236</v>
      </c>
      <c r="AL122" s="859"/>
      <c r="AM122" s="859"/>
      <c r="AN122" s="859"/>
      <c r="AO122" s="860"/>
      <c r="AP122" s="906" t="s">
        <v>236</v>
      </c>
      <c r="AQ122" s="907"/>
      <c r="AR122" s="907"/>
      <c r="AS122" s="907"/>
      <c r="AT122" s="908"/>
      <c r="AU122" s="968"/>
      <c r="AV122" s="969"/>
      <c r="AW122" s="969"/>
      <c r="AX122" s="969"/>
      <c r="AY122" s="970"/>
      <c r="AZ122" s="961" t="s">
        <v>478</v>
      </c>
      <c r="BA122" s="962"/>
      <c r="BB122" s="962"/>
      <c r="BC122" s="962"/>
      <c r="BD122" s="962"/>
      <c r="BE122" s="962"/>
      <c r="BF122" s="962"/>
      <c r="BG122" s="962"/>
      <c r="BH122" s="962"/>
      <c r="BI122" s="962"/>
      <c r="BJ122" s="962"/>
      <c r="BK122" s="962"/>
      <c r="BL122" s="962"/>
      <c r="BM122" s="962"/>
      <c r="BN122" s="962"/>
      <c r="BO122" s="962"/>
      <c r="BP122" s="963"/>
      <c r="BQ122" s="964">
        <v>94052398</v>
      </c>
      <c r="BR122" s="927"/>
      <c r="BS122" s="927"/>
      <c r="BT122" s="927"/>
      <c r="BU122" s="927"/>
      <c r="BV122" s="927">
        <v>89573641</v>
      </c>
      <c r="BW122" s="927"/>
      <c r="BX122" s="927"/>
      <c r="BY122" s="927"/>
      <c r="BZ122" s="927"/>
      <c r="CA122" s="927">
        <v>87375754</v>
      </c>
      <c r="CB122" s="927"/>
      <c r="CC122" s="927"/>
      <c r="CD122" s="927"/>
      <c r="CE122" s="927"/>
      <c r="CF122" s="928">
        <v>278.89999999999998</v>
      </c>
      <c r="CG122" s="929"/>
      <c r="CH122" s="929"/>
      <c r="CI122" s="929"/>
      <c r="CJ122" s="929"/>
      <c r="CK122" s="951"/>
      <c r="CL122" s="937"/>
      <c r="CM122" s="937"/>
      <c r="CN122" s="937"/>
      <c r="CO122" s="938"/>
      <c r="CP122" s="917" t="s">
        <v>479</v>
      </c>
      <c r="CQ122" s="918"/>
      <c r="CR122" s="918"/>
      <c r="CS122" s="918"/>
      <c r="CT122" s="918"/>
      <c r="CU122" s="918"/>
      <c r="CV122" s="918"/>
      <c r="CW122" s="918"/>
      <c r="CX122" s="918"/>
      <c r="CY122" s="918"/>
      <c r="CZ122" s="918"/>
      <c r="DA122" s="918"/>
      <c r="DB122" s="918"/>
      <c r="DC122" s="918"/>
      <c r="DD122" s="918"/>
      <c r="DE122" s="918"/>
      <c r="DF122" s="919"/>
      <c r="DG122" s="895">
        <v>572510</v>
      </c>
      <c r="DH122" s="896"/>
      <c r="DI122" s="896"/>
      <c r="DJ122" s="896"/>
      <c r="DK122" s="896"/>
      <c r="DL122" s="896">
        <v>438852</v>
      </c>
      <c r="DM122" s="896"/>
      <c r="DN122" s="896"/>
      <c r="DO122" s="896"/>
      <c r="DP122" s="896"/>
      <c r="DQ122" s="896">
        <v>265738</v>
      </c>
      <c r="DR122" s="896"/>
      <c r="DS122" s="896"/>
      <c r="DT122" s="896"/>
      <c r="DU122" s="896"/>
      <c r="DV122" s="873">
        <v>0.8</v>
      </c>
      <c r="DW122" s="873"/>
      <c r="DX122" s="873"/>
      <c r="DY122" s="873"/>
      <c r="DZ122" s="874"/>
    </row>
    <row r="123" spans="1:130" s="244" customFormat="1" ht="26.25" customHeight="1" x14ac:dyDescent="0.15">
      <c r="A123" s="899"/>
      <c r="B123" s="900"/>
      <c r="C123" s="903" t="s">
        <v>462</v>
      </c>
      <c r="D123" s="904"/>
      <c r="E123" s="904"/>
      <c r="F123" s="904"/>
      <c r="G123" s="904"/>
      <c r="H123" s="904"/>
      <c r="I123" s="904"/>
      <c r="J123" s="904"/>
      <c r="K123" s="904"/>
      <c r="L123" s="904"/>
      <c r="M123" s="904"/>
      <c r="N123" s="904"/>
      <c r="O123" s="904"/>
      <c r="P123" s="904"/>
      <c r="Q123" s="904"/>
      <c r="R123" s="904"/>
      <c r="S123" s="904"/>
      <c r="T123" s="904"/>
      <c r="U123" s="904"/>
      <c r="V123" s="904"/>
      <c r="W123" s="904"/>
      <c r="X123" s="904"/>
      <c r="Y123" s="904"/>
      <c r="Z123" s="905"/>
      <c r="AA123" s="858">
        <v>122751</v>
      </c>
      <c r="AB123" s="859"/>
      <c r="AC123" s="859"/>
      <c r="AD123" s="859"/>
      <c r="AE123" s="860"/>
      <c r="AF123" s="861">
        <v>107860</v>
      </c>
      <c r="AG123" s="859"/>
      <c r="AH123" s="859"/>
      <c r="AI123" s="859"/>
      <c r="AJ123" s="860"/>
      <c r="AK123" s="861">
        <v>93879</v>
      </c>
      <c r="AL123" s="859"/>
      <c r="AM123" s="859"/>
      <c r="AN123" s="859"/>
      <c r="AO123" s="860"/>
      <c r="AP123" s="906">
        <v>0.3</v>
      </c>
      <c r="AQ123" s="907"/>
      <c r="AR123" s="907"/>
      <c r="AS123" s="907"/>
      <c r="AT123" s="908"/>
      <c r="AU123" s="971"/>
      <c r="AV123" s="972"/>
      <c r="AW123" s="972"/>
      <c r="AX123" s="972"/>
      <c r="AY123" s="972"/>
      <c r="AZ123" s="275" t="s">
        <v>189</v>
      </c>
      <c r="BA123" s="275"/>
      <c r="BB123" s="275"/>
      <c r="BC123" s="275"/>
      <c r="BD123" s="275"/>
      <c r="BE123" s="275"/>
      <c r="BF123" s="275"/>
      <c r="BG123" s="275"/>
      <c r="BH123" s="275"/>
      <c r="BI123" s="275"/>
      <c r="BJ123" s="275"/>
      <c r="BK123" s="275"/>
      <c r="BL123" s="275"/>
      <c r="BM123" s="275"/>
      <c r="BN123" s="275"/>
      <c r="BO123" s="959" t="s">
        <v>480</v>
      </c>
      <c r="BP123" s="960"/>
      <c r="BQ123" s="914">
        <v>101131633</v>
      </c>
      <c r="BR123" s="915"/>
      <c r="BS123" s="915"/>
      <c r="BT123" s="915"/>
      <c r="BU123" s="915"/>
      <c r="BV123" s="915">
        <v>95899832</v>
      </c>
      <c r="BW123" s="915"/>
      <c r="BX123" s="915"/>
      <c r="BY123" s="915"/>
      <c r="BZ123" s="915"/>
      <c r="CA123" s="915">
        <v>93013078</v>
      </c>
      <c r="CB123" s="915"/>
      <c r="CC123" s="915"/>
      <c r="CD123" s="915"/>
      <c r="CE123" s="915"/>
      <c r="CF123" s="825"/>
      <c r="CG123" s="826"/>
      <c r="CH123" s="826"/>
      <c r="CI123" s="826"/>
      <c r="CJ123" s="916"/>
      <c r="CK123" s="951"/>
      <c r="CL123" s="937"/>
      <c r="CM123" s="937"/>
      <c r="CN123" s="937"/>
      <c r="CO123" s="938"/>
      <c r="CP123" s="917" t="s">
        <v>481</v>
      </c>
      <c r="CQ123" s="918"/>
      <c r="CR123" s="918"/>
      <c r="CS123" s="918"/>
      <c r="CT123" s="918"/>
      <c r="CU123" s="918"/>
      <c r="CV123" s="918"/>
      <c r="CW123" s="918"/>
      <c r="CX123" s="918"/>
      <c r="CY123" s="918"/>
      <c r="CZ123" s="918"/>
      <c r="DA123" s="918"/>
      <c r="DB123" s="918"/>
      <c r="DC123" s="918"/>
      <c r="DD123" s="918"/>
      <c r="DE123" s="918"/>
      <c r="DF123" s="919"/>
      <c r="DG123" s="858">
        <v>47649</v>
      </c>
      <c r="DH123" s="859"/>
      <c r="DI123" s="859"/>
      <c r="DJ123" s="859"/>
      <c r="DK123" s="860"/>
      <c r="DL123" s="861">
        <v>212629</v>
      </c>
      <c r="DM123" s="859"/>
      <c r="DN123" s="859"/>
      <c r="DO123" s="859"/>
      <c r="DP123" s="860"/>
      <c r="DQ123" s="861">
        <v>241733</v>
      </c>
      <c r="DR123" s="859"/>
      <c r="DS123" s="859"/>
      <c r="DT123" s="859"/>
      <c r="DU123" s="860"/>
      <c r="DV123" s="906">
        <v>0.8</v>
      </c>
      <c r="DW123" s="907"/>
      <c r="DX123" s="907"/>
      <c r="DY123" s="907"/>
      <c r="DZ123" s="908"/>
    </row>
    <row r="124" spans="1:130" s="244" customFormat="1" ht="26.25" customHeight="1" thickBot="1" x14ac:dyDescent="0.2">
      <c r="A124" s="899"/>
      <c r="B124" s="900"/>
      <c r="C124" s="903" t="s">
        <v>466</v>
      </c>
      <c r="D124" s="904"/>
      <c r="E124" s="904"/>
      <c r="F124" s="904"/>
      <c r="G124" s="904"/>
      <c r="H124" s="904"/>
      <c r="I124" s="904"/>
      <c r="J124" s="904"/>
      <c r="K124" s="904"/>
      <c r="L124" s="904"/>
      <c r="M124" s="904"/>
      <c r="N124" s="904"/>
      <c r="O124" s="904"/>
      <c r="P124" s="904"/>
      <c r="Q124" s="904"/>
      <c r="R124" s="904"/>
      <c r="S124" s="904"/>
      <c r="T124" s="904"/>
      <c r="U124" s="904"/>
      <c r="V124" s="904"/>
      <c r="W124" s="904"/>
      <c r="X124" s="904"/>
      <c r="Y124" s="904"/>
      <c r="Z124" s="905"/>
      <c r="AA124" s="858" t="s">
        <v>236</v>
      </c>
      <c r="AB124" s="859"/>
      <c r="AC124" s="859"/>
      <c r="AD124" s="859"/>
      <c r="AE124" s="860"/>
      <c r="AF124" s="861" t="s">
        <v>236</v>
      </c>
      <c r="AG124" s="859"/>
      <c r="AH124" s="859"/>
      <c r="AI124" s="859"/>
      <c r="AJ124" s="860"/>
      <c r="AK124" s="861" t="s">
        <v>236</v>
      </c>
      <c r="AL124" s="859"/>
      <c r="AM124" s="859"/>
      <c r="AN124" s="859"/>
      <c r="AO124" s="860"/>
      <c r="AP124" s="906" t="s">
        <v>236</v>
      </c>
      <c r="AQ124" s="907"/>
      <c r="AR124" s="907"/>
      <c r="AS124" s="907"/>
      <c r="AT124" s="908"/>
      <c r="AU124" s="909" t="s">
        <v>482</v>
      </c>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1"/>
      <c r="BQ124" s="912">
        <v>179.2</v>
      </c>
      <c r="BR124" s="913"/>
      <c r="BS124" s="913"/>
      <c r="BT124" s="913"/>
      <c r="BU124" s="913"/>
      <c r="BV124" s="913">
        <v>180.3</v>
      </c>
      <c r="BW124" s="913"/>
      <c r="BX124" s="913"/>
      <c r="BY124" s="913"/>
      <c r="BZ124" s="913"/>
      <c r="CA124" s="913">
        <v>172.3</v>
      </c>
      <c r="CB124" s="913"/>
      <c r="CC124" s="913"/>
      <c r="CD124" s="913"/>
      <c r="CE124" s="913"/>
      <c r="CF124" s="803"/>
      <c r="CG124" s="804"/>
      <c r="CH124" s="804"/>
      <c r="CI124" s="804"/>
      <c r="CJ124" s="944"/>
      <c r="CK124" s="952"/>
      <c r="CL124" s="952"/>
      <c r="CM124" s="952"/>
      <c r="CN124" s="952"/>
      <c r="CO124" s="953"/>
      <c r="CP124" s="917" t="s">
        <v>483</v>
      </c>
      <c r="CQ124" s="918"/>
      <c r="CR124" s="918"/>
      <c r="CS124" s="918"/>
      <c r="CT124" s="918"/>
      <c r="CU124" s="918"/>
      <c r="CV124" s="918"/>
      <c r="CW124" s="918"/>
      <c r="CX124" s="918"/>
      <c r="CY124" s="918"/>
      <c r="CZ124" s="918"/>
      <c r="DA124" s="918"/>
      <c r="DB124" s="918"/>
      <c r="DC124" s="918"/>
      <c r="DD124" s="918"/>
      <c r="DE124" s="918"/>
      <c r="DF124" s="919"/>
      <c r="DG124" s="841">
        <v>589280</v>
      </c>
      <c r="DH124" s="842"/>
      <c r="DI124" s="842"/>
      <c r="DJ124" s="842"/>
      <c r="DK124" s="843"/>
      <c r="DL124" s="844" t="s">
        <v>236</v>
      </c>
      <c r="DM124" s="842"/>
      <c r="DN124" s="842"/>
      <c r="DO124" s="842"/>
      <c r="DP124" s="843"/>
      <c r="DQ124" s="844" t="s">
        <v>236</v>
      </c>
      <c r="DR124" s="842"/>
      <c r="DS124" s="842"/>
      <c r="DT124" s="842"/>
      <c r="DU124" s="843"/>
      <c r="DV124" s="930" t="s">
        <v>236</v>
      </c>
      <c r="DW124" s="931"/>
      <c r="DX124" s="931"/>
      <c r="DY124" s="931"/>
      <c r="DZ124" s="932"/>
    </row>
    <row r="125" spans="1:130" s="244" customFormat="1" ht="26.25" customHeight="1" x14ac:dyDescent="0.15">
      <c r="A125" s="899"/>
      <c r="B125" s="900"/>
      <c r="C125" s="903" t="s">
        <v>468</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905"/>
      <c r="AA125" s="858" t="s">
        <v>236</v>
      </c>
      <c r="AB125" s="859"/>
      <c r="AC125" s="859"/>
      <c r="AD125" s="859"/>
      <c r="AE125" s="860"/>
      <c r="AF125" s="861" t="s">
        <v>236</v>
      </c>
      <c r="AG125" s="859"/>
      <c r="AH125" s="859"/>
      <c r="AI125" s="859"/>
      <c r="AJ125" s="860"/>
      <c r="AK125" s="861" t="s">
        <v>236</v>
      </c>
      <c r="AL125" s="859"/>
      <c r="AM125" s="859"/>
      <c r="AN125" s="859"/>
      <c r="AO125" s="860"/>
      <c r="AP125" s="906" t="s">
        <v>442</v>
      </c>
      <c r="AQ125" s="907"/>
      <c r="AR125" s="907"/>
      <c r="AS125" s="907"/>
      <c r="AT125" s="908"/>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933" t="s">
        <v>484</v>
      </c>
      <c r="CL125" s="934"/>
      <c r="CM125" s="934"/>
      <c r="CN125" s="934"/>
      <c r="CO125" s="935"/>
      <c r="CP125" s="942" t="s">
        <v>485</v>
      </c>
      <c r="CQ125" s="887"/>
      <c r="CR125" s="887"/>
      <c r="CS125" s="887"/>
      <c r="CT125" s="887"/>
      <c r="CU125" s="887"/>
      <c r="CV125" s="887"/>
      <c r="CW125" s="887"/>
      <c r="CX125" s="887"/>
      <c r="CY125" s="887"/>
      <c r="CZ125" s="887"/>
      <c r="DA125" s="887"/>
      <c r="DB125" s="887"/>
      <c r="DC125" s="887"/>
      <c r="DD125" s="887"/>
      <c r="DE125" s="887"/>
      <c r="DF125" s="888"/>
      <c r="DG125" s="943" t="s">
        <v>236</v>
      </c>
      <c r="DH125" s="924"/>
      <c r="DI125" s="924"/>
      <c r="DJ125" s="924"/>
      <c r="DK125" s="924"/>
      <c r="DL125" s="924" t="s">
        <v>236</v>
      </c>
      <c r="DM125" s="924"/>
      <c r="DN125" s="924"/>
      <c r="DO125" s="924"/>
      <c r="DP125" s="924"/>
      <c r="DQ125" s="924" t="s">
        <v>236</v>
      </c>
      <c r="DR125" s="924"/>
      <c r="DS125" s="924"/>
      <c r="DT125" s="924"/>
      <c r="DU125" s="924"/>
      <c r="DV125" s="925" t="s">
        <v>442</v>
      </c>
      <c r="DW125" s="925"/>
      <c r="DX125" s="925"/>
      <c r="DY125" s="925"/>
      <c r="DZ125" s="926"/>
    </row>
    <row r="126" spans="1:130" s="244" customFormat="1" ht="26.25" customHeight="1" thickBot="1" x14ac:dyDescent="0.2">
      <c r="A126" s="899"/>
      <c r="B126" s="900"/>
      <c r="C126" s="903" t="s">
        <v>470</v>
      </c>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905"/>
      <c r="AA126" s="858">
        <v>39795</v>
      </c>
      <c r="AB126" s="859"/>
      <c r="AC126" s="859"/>
      <c r="AD126" s="859"/>
      <c r="AE126" s="860"/>
      <c r="AF126" s="861">
        <v>29192</v>
      </c>
      <c r="AG126" s="859"/>
      <c r="AH126" s="859"/>
      <c r="AI126" s="859"/>
      <c r="AJ126" s="860"/>
      <c r="AK126" s="861">
        <v>41054</v>
      </c>
      <c r="AL126" s="859"/>
      <c r="AM126" s="859"/>
      <c r="AN126" s="859"/>
      <c r="AO126" s="860"/>
      <c r="AP126" s="906">
        <v>0.1</v>
      </c>
      <c r="AQ126" s="907"/>
      <c r="AR126" s="907"/>
      <c r="AS126" s="907"/>
      <c r="AT126" s="908"/>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936"/>
      <c r="CL126" s="937"/>
      <c r="CM126" s="937"/>
      <c r="CN126" s="937"/>
      <c r="CO126" s="938"/>
      <c r="CP126" s="894" t="s">
        <v>486</v>
      </c>
      <c r="CQ126" s="829"/>
      <c r="CR126" s="829"/>
      <c r="CS126" s="829"/>
      <c r="CT126" s="829"/>
      <c r="CU126" s="829"/>
      <c r="CV126" s="829"/>
      <c r="CW126" s="829"/>
      <c r="CX126" s="829"/>
      <c r="CY126" s="829"/>
      <c r="CZ126" s="829"/>
      <c r="DA126" s="829"/>
      <c r="DB126" s="829"/>
      <c r="DC126" s="829"/>
      <c r="DD126" s="829"/>
      <c r="DE126" s="829"/>
      <c r="DF126" s="830"/>
      <c r="DG126" s="895" t="s">
        <v>236</v>
      </c>
      <c r="DH126" s="896"/>
      <c r="DI126" s="896"/>
      <c r="DJ126" s="896"/>
      <c r="DK126" s="896"/>
      <c r="DL126" s="896" t="s">
        <v>236</v>
      </c>
      <c r="DM126" s="896"/>
      <c r="DN126" s="896"/>
      <c r="DO126" s="896"/>
      <c r="DP126" s="896"/>
      <c r="DQ126" s="896" t="s">
        <v>236</v>
      </c>
      <c r="DR126" s="896"/>
      <c r="DS126" s="896"/>
      <c r="DT126" s="896"/>
      <c r="DU126" s="896"/>
      <c r="DV126" s="873" t="s">
        <v>236</v>
      </c>
      <c r="DW126" s="873"/>
      <c r="DX126" s="873"/>
      <c r="DY126" s="873"/>
      <c r="DZ126" s="874"/>
    </row>
    <row r="127" spans="1:130" s="244" customFormat="1" ht="26.25" customHeight="1" x14ac:dyDescent="0.15">
      <c r="A127" s="901"/>
      <c r="B127" s="902"/>
      <c r="C127" s="920" t="s">
        <v>487</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58">
        <v>18466</v>
      </c>
      <c r="AB127" s="859"/>
      <c r="AC127" s="859"/>
      <c r="AD127" s="859"/>
      <c r="AE127" s="860"/>
      <c r="AF127" s="861">
        <v>12910</v>
      </c>
      <c r="AG127" s="859"/>
      <c r="AH127" s="859"/>
      <c r="AI127" s="859"/>
      <c r="AJ127" s="860"/>
      <c r="AK127" s="861">
        <v>10260</v>
      </c>
      <c r="AL127" s="859"/>
      <c r="AM127" s="859"/>
      <c r="AN127" s="859"/>
      <c r="AO127" s="860"/>
      <c r="AP127" s="906">
        <v>0</v>
      </c>
      <c r="AQ127" s="907"/>
      <c r="AR127" s="907"/>
      <c r="AS127" s="907"/>
      <c r="AT127" s="908"/>
      <c r="AU127" s="280"/>
      <c r="AV127" s="280"/>
      <c r="AW127" s="280"/>
      <c r="AX127" s="923" t="s">
        <v>488</v>
      </c>
      <c r="AY127" s="891"/>
      <c r="AZ127" s="891"/>
      <c r="BA127" s="891"/>
      <c r="BB127" s="891"/>
      <c r="BC127" s="891"/>
      <c r="BD127" s="891"/>
      <c r="BE127" s="892"/>
      <c r="BF127" s="890" t="s">
        <v>489</v>
      </c>
      <c r="BG127" s="891"/>
      <c r="BH127" s="891"/>
      <c r="BI127" s="891"/>
      <c r="BJ127" s="891"/>
      <c r="BK127" s="891"/>
      <c r="BL127" s="892"/>
      <c r="BM127" s="890" t="s">
        <v>490</v>
      </c>
      <c r="BN127" s="891"/>
      <c r="BO127" s="891"/>
      <c r="BP127" s="891"/>
      <c r="BQ127" s="891"/>
      <c r="BR127" s="891"/>
      <c r="BS127" s="892"/>
      <c r="BT127" s="890" t="s">
        <v>491</v>
      </c>
      <c r="BU127" s="891"/>
      <c r="BV127" s="891"/>
      <c r="BW127" s="891"/>
      <c r="BX127" s="891"/>
      <c r="BY127" s="891"/>
      <c r="BZ127" s="893"/>
      <c r="CA127" s="280"/>
      <c r="CB127" s="280"/>
      <c r="CC127" s="280"/>
      <c r="CD127" s="281"/>
      <c r="CE127" s="281"/>
      <c r="CF127" s="281"/>
      <c r="CG127" s="278"/>
      <c r="CH127" s="278"/>
      <c r="CI127" s="278"/>
      <c r="CJ127" s="279"/>
      <c r="CK127" s="936"/>
      <c r="CL127" s="937"/>
      <c r="CM127" s="937"/>
      <c r="CN127" s="937"/>
      <c r="CO127" s="938"/>
      <c r="CP127" s="894" t="s">
        <v>492</v>
      </c>
      <c r="CQ127" s="829"/>
      <c r="CR127" s="829"/>
      <c r="CS127" s="829"/>
      <c r="CT127" s="829"/>
      <c r="CU127" s="829"/>
      <c r="CV127" s="829"/>
      <c r="CW127" s="829"/>
      <c r="CX127" s="829"/>
      <c r="CY127" s="829"/>
      <c r="CZ127" s="829"/>
      <c r="DA127" s="829"/>
      <c r="DB127" s="829"/>
      <c r="DC127" s="829"/>
      <c r="DD127" s="829"/>
      <c r="DE127" s="829"/>
      <c r="DF127" s="830"/>
      <c r="DG127" s="895" t="s">
        <v>236</v>
      </c>
      <c r="DH127" s="896"/>
      <c r="DI127" s="896"/>
      <c r="DJ127" s="896"/>
      <c r="DK127" s="896"/>
      <c r="DL127" s="896" t="s">
        <v>236</v>
      </c>
      <c r="DM127" s="896"/>
      <c r="DN127" s="896"/>
      <c r="DO127" s="896"/>
      <c r="DP127" s="896"/>
      <c r="DQ127" s="896" t="s">
        <v>236</v>
      </c>
      <c r="DR127" s="896"/>
      <c r="DS127" s="896"/>
      <c r="DT127" s="896"/>
      <c r="DU127" s="896"/>
      <c r="DV127" s="873" t="s">
        <v>236</v>
      </c>
      <c r="DW127" s="873"/>
      <c r="DX127" s="873"/>
      <c r="DY127" s="873"/>
      <c r="DZ127" s="874"/>
    </row>
    <row r="128" spans="1:130" s="244" customFormat="1" ht="26.25" customHeight="1" thickBot="1" x14ac:dyDescent="0.2">
      <c r="A128" s="875" t="s">
        <v>493</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494</v>
      </c>
      <c r="X128" s="877"/>
      <c r="Y128" s="877"/>
      <c r="Z128" s="878"/>
      <c r="AA128" s="879">
        <v>213733</v>
      </c>
      <c r="AB128" s="880"/>
      <c r="AC128" s="880"/>
      <c r="AD128" s="880"/>
      <c r="AE128" s="881"/>
      <c r="AF128" s="882">
        <v>220823</v>
      </c>
      <c r="AG128" s="880"/>
      <c r="AH128" s="880"/>
      <c r="AI128" s="880"/>
      <c r="AJ128" s="881"/>
      <c r="AK128" s="882">
        <v>217066</v>
      </c>
      <c r="AL128" s="880"/>
      <c r="AM128" s="880"/>
      <c r="AN128" s="880"/>
      <c r="AO128" s="881"/>
      <c r="AP128" s="883"/>
      <c r="AQ128" s="884"/>
      <c r="AR128" s="884"/>
      <c r="AS128" s="884"/>
      <c r="AT128" s="885"/>
      <c r="AU128" s="280"/>
      <c r="AV128" s="280"/>
      <c r="AW128" s="280"/>
      <c r="AX128" s="886" t="s">
        <v>495</v>
      </c>
      <c r="AY128" s="887"/>
      <c r="AZ128" s="887"/>
      <c r="BA128" s="887"/>
      <c r="BB128" s="887"/>
      <c r="BC128" s="887"/>
      <c r="BD128" s="887"/>
      <c r="BE128" s="888"/>
      <c r="BF128" s="865" t="s">
        <v>236</v>
      </c>
      <c r="BG128" s="866"/>
      <c r="BH128" s="866"/>
      <c r="BI128" s="866"/>
      <c r="BJ128" s="866"/>
      <c r="BK128" s="866"/>
      <c r="BL128" s="889"/>
      <c r="BM128" s="865">
        <v>11.5</v>
      </c>
      <c r="BN128" s="866"/>
      <c r="BO128" s="866"/>
      <c r="BP128" s="866"/>
      <c r="BQ128" s="866"/>
      <c r="BR128" s="866"/>
      <c r="BS128" s="889"/>
      <c r="BT128" s="865">
        <v>20</v>
      </c>
      <c r="BU128" s="866"/>
      <c r="BV128" s="866"/>
      <c r="BW128" s="866"/>
      <c r="BX128" s="866"/>
      <c r="BY128" s="866"/>
      <c r="BZ128" s="867"/>
      <c r="CA128" s="281"/>
      <c r="CB128" s="281"/>
      <c r="CC128" s="281"/>
      <c r="CD128" s="281"/>
      <c r="CE128" s="281"/>
      <c r="CF128" s="281"/>
      <c r="CG128" s="278"/>
      <c r="CH128" s="278"/>
      <c r="CI128" s="278"/>
      <c r="CJ128" s="279"/>
      <c r="CK128" s="939"/>
      <c r="CL128" s="940"/>
      <c r="CM128" s="940"/>
      <c r="CN128" s="940"/>
      <c r="CO128" s="941"/>
      <c r="CP128" s="868" t="s">
        <v>496</v>
      </c>
      <c r="CQ128" s="807"/>
      <c r="CR128" s="807"/>
      <c r="CS128" s="807"/>
      <c r="CT128" s="807"/>
      <c r="CU128" s="807"/>
      <c r="CV128" s="807"/>
      <c r="CW128" s="807"/>
      <c r="CX128" s="807"/>
      <c r="CY128" s="807"/>
      <c r="CZ128" s="807"/>
      <c r="DA128" s="807"/>
      <c r="DB128" s="807"/>
      <c r="DC128" s="807"/>
      <c r="DD128" s="807"/>
      <c r="DE128" s="807"/>
      <c r="DF128" s="808"/>
      <c r="DG128" s="869">
        <v>56000</v>
      </c>
      <c r="DH128" s="870"/>
      <c r="DI128" s="870"/>
      <c r="DJ128" s="870"/>
      <c r="DK128" s="870"/>
      <c r="DL128" s="870">
        <v>56000</v>
      </c>
      <c r="DM128" s="870"/>
      <c r="DN128" s="870"/>
      <c r="DO128" s="870"/>
      <c r="DP128" s="870"/>
      <c r="DQ128" s="870">
        <v>56000</v>
      </c>
      <c r="DR128" s="870"/>
      <c r="DS128" s="870"/>
      <c r="DT128" s="870"/>
      <c r="DU128" s="870"/>
      <c r="DV128" s="871">
        <v>0.2</v>
      </c>
      <c r="DW128" s="871"/>
      <c r="DX128" s="871"/>
      <c r="DY128" s="871"/>
      <c r="DZ128" s="872"/>
    </row>
    <row r="129" spans="1:131" s="244" customFormat="1" ht="26.25" customHeight="1" x14ac:dyDescent="0.15">
      <c r="A129" s="853" t="s">
        <v>106</v>
      </c>
      <c r="B129" s="854"/>
      <c r="C129" s="854"/>
      <c r="D129" s="854"/>
      <c r="E129" s="854"/>
      <c r="F129" s="854"/>
      <c r="G129" s="854"/>
      <c r="H129" s="854"/>
      <c r="I129" s="854"/>
      <c r="J129" s="854"/>
      <c r="K129" s="854"/>
      <c r="L129" s="854"/>
      <c r="M129" s="854"/>
      <c r="N129" s="854"/>
      <c r="O129" s="854"/>
      <c r="P129" s="854"/>
      <c r="Q129" s="854"/>
      <c r="R129" s="854"/>
      <c r="S129" s="854"/>
      <c r="T129" s="854"/>
      <c r="U129" s="854"/>
      <c r="V129" s="854"/>
      <c r="W129" s="855" t="s">
        <v>497</v>
      </c>
      <c r="X129" s="856"/>
      <c r="Y129" s="856"/>
      <c r="Z129" s="857"/>
      <c r="AA129" s="858">
        <v>38294101</v>
      </c>
      <c r="AB129" s="859"/>
      <c r="AC129" s="859"/>
      <c r="AD129" s="859"/>
      <c r="AE129" s="860"/>
      <c r="AF129" s="861">
        <v>38437791</v>
      </c>
      <c r="AG129" s="859"/>
      <c r="AH129" s="859"/>
      <c r="AI129" s="859"/>
      <c r="AJ129" s="860"/>
      <c r="AK129" s="861">
        <v>38575853</v>
      </c>
      <c r="AL129" s="859"/>
      <c r="AM129" s="859"/>
      <c r="AN129" s="859"/>
      <c r="AO129" s="860"/>
      <c r="AP129" s="862"/>
      <c r="AQ129" s="863"/>
      <c r="AR129" s="863"/>
      <c r="AS129" s="863"/>
      <c r="AT129" s="864"/>
      <c r="AU129" s="282"/>
      <c r="AV129" s="282"/>
      <c r="AW129" s="282"/>
      <c r="AX129" s="828" t="s">
        <v>498</v>
      </c>
      <c r="AY129" s="829"/>
      <c r="AZ129" s="829"/>
      <c r="BA129" s="829"/>
      <c r="BB129" s="829"/>
      <c r="BC129" s="829"/>
      <c r="BD129" s="829"/>
      <c r="BE129" s="830"/>
      <c r="BF129" s="848" t="s">
        <v>236</v>
      </c>
      <c r="BG129" s="849"/>
      <c r="BH129" s="849"/>
      <c r="BI129" s="849"/>
      <c r="BJ129" s="849"/>
      <c r="BK129" s="849"/>
      <c r="BL129" s="850"/>
      <c r="BM129" s="848">
        <v>16.5</v>
      </c>
      <c r="BN129" s="849"/>
      <c r="BO129" s="849"/>
      <c r="BP129" s="849"/>
      <c r="BQ129" s="849"/>
      <c r="BR129" s="849"/>
      <c r="BS129" s="850"/>
      <c r="BT129" s="848">
        <v>30</v>
      </c>
      <c r="BU129" s="851"/>
      <c r="BV129" s="851"/>
      <c r="BW129" s="851"/>
      <c r="BX129" s="851"/>
      <c r="BY129" s="851"/>
      <c r="BZ129" s="852"/>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15">
      <c r="A130" s="853" t="s">
        <v>499</v>
      </c>
      <c r="B130" s="854"/>
      <c r="C130" s="854"/>
      <c r="D130" s="854"/>
      <c r="E130" s="854"/>
      <c r="F130" s="854"/>
      <c r="G130" s="854"/>
      <c r="H130" s="854"/>
      <c r="I130" s="854"/>
      <c r="J130" s="854"/>
      <c r="K130" s="854"/>
      <c r="L130" s="854"/>
      <c r="M130" s="854"/>
      <c r="N130" s="854"/>
      <c r="O130" s="854"/>
      <c r="P130" s="854"/>
      <c r="Q130" s="854"/>
      <c r="R130" s="854"/>
      <c r="S130" s="854"/>
      <c r="T130" s="854"/>
      <c r="U130" s="854"/>
      <c r="V130" s="854"/>
      <c r="W130" s="855" t="s">
        <v>500</v>
      </c>
      <c r="X130" s="856"/>
      <c r="Y130" s="856"/>
      <c r="Z130" s="857"/>
      <c r="AA130" s="858">
        <v>7103176</v>
      </c>
      <c r="AB130" s="859"/>
      <c r="AC130" s="859"/>
      <c r="AD130" s="859"/>
      <c r="AE130" s="860"/>
      <c r="AF130" s="861">
        <v>7228197</v>
      </c>
      <c r="AG130" s="859"/>
      <c r="AH130" s="859"/>
      <c r="AI130" s="859"/>
      <c r="AJ130" s="860"/>
      <c r="AK130" s="861">
        <v>7247012</v>
      </c>
      <c r="AL130" s="859"/>
      <c r="AM130" s="859"/>
      <c r="AN130" s="859"/>
      <c r="AO130" s="860"/>
      <c r="AP130" s="862"/>
      <c r="AQ130" s="863"/>
      <c r="AR130" s="863"/>
      <c r="AS130" s="863"/>
      <c r="AT130" s="864"/>
      <c r="AU130" s="282"/>
      <c r="AV130" s="282"/>
      <c r="AW130" s="282"/>
      <c r="AX130" s="828" t="s">
        <v>501</v>
      </c>
      <c r="AY130" s="829"/>
      <c r="AZ130" s="829"/>
      <c r="BA130" s="829"/>
      <c r="BB130" s="829"/>
      <c r="BC130" s="829"/>
      <c r="BD130" s="829"/>
      <c r="BE130" s="830"/>
      <c r="BF130" s="831">
        <v>14.7</v>
      </c>
      <c r="BG130" s="832"/>
      <c r="BH130" s="832"/>
      <c r="BI130" s="832"/>
      <c r="BJ130" s="832"/>
      <c r="BK130" s="832"/>
      <c r="BL130" s="833"/>
      <c r="BM130" s="831">
        <v>25</v>
      </c>
      <c r="BN130" s="832"/>
      <c r="BO130" s="832"/>
      <c r="BP130" s="832"/>
      <c r="BQ130" s="832"/>
      <c r="BR130" s="832"/>
      <c r="BS130" s="833"/>
      <c r="BT130" s="831">
        <v>35</v>
      </c>
      <c r="BU130" s="834"/>
      <c r="BV130" s="834"/>
      <c r="BW130" s="834"/>
      <c r="BX130" s="834"/>
      <c r="BY130" s="834"/>
      <c r="BZ130" s="835"/>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
      <c r="A131" s="836"/>
      <c r="B131" s="837"/>
      <c r="C131" s="837"/>
      <c r="D131" s="837"/>
      <c r="E131" s="837"/>
      <c r="F131" s="837"/>
      <c r="G131" s="837"/>
      <c r="H131" s="837"/>
      <c r="I131" s="837"/>
      <c r="J131" s="837"/>
      <c r="K131" s="837"/>
      <c r="L131" s="837"/>
      <c r="M131" s="837"/>
      <c r="N131" s="837"/>
      <c r="O131" s="837"/>
      <c r="P131" s="837"/>
      <c r="Q131" s="837"/>
      <c r="R131" s="837"/>
      <c r="S131" s="837"/>
      <c r="T131" s="837"/>
      <c r="U131" s="837"/>
      <c r="V131" s="837"/>
      <c r="W131" s="838" t="s">
        <v>502</v>
      </c>
      <c r="X131" s="839"/>
      <c r="Y131" s="839"/>
      <c r="Z131" s="840"/>
      <c r="AA131" s="841">
        <v>31190925</v>
      </c>
      <c r="AB131" s="842"/>
      <c r="AC131" s="842"/>
      <c r="AD131" s="842"/>
      <c r="AE131" s="843"/>
      <c r="AF131" s="844">
        <v>31209594</v>
      </c>
      <c r="AG131" s="842"/>
      <c r="AH131" s="842"/>
      <c r="AI131" s="842"/>
      <c r="AJ131" s="843"/>
      <c r="AK131" s="844">
        <v>31328841</v>
      </c>
      <c r="AL131" s="842"/>
      <c r="AM131" s="842"/>
      <c r="AN131" s="842"/>
      <c r="AO131" s="843"/>
      <c r="AP131" s="845"/>
      <c r="AQ131" s="846"/>
      <c r="AR131" s="846"/>
      <c r="AS131" s="846"/>
      <c r="AT131" s="847"/>
      <c r="AU131" s="282"/>
      <c r="AV131" s="282"/>
      <c r="AW131" s="282"/>
      <c r="AX131" s="806" t="s">
        <v>503</v>
      </c>
      <c r="AY131" s="807"/>
      <c r="AZ131" s="807"/>
      <c r="BA131" s="807"/>
      <c r="BB131" s="807"/>
      <c r="BC131" s="807"/>
      <c r="BD131" s="807"/>
      <c r="BE131" s="808"/>
      <c r="BF131" s="809">
        <v>172.3</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15">
      <c r="A132" s="815" t="s">
        <v>504</v>
      </c>
      <c r="B132" s="816"/>
      <c r="C132" s="816"/>
      <c r="D132" s="816"/>
      <c r="E132" s="816"/>
      <c r="F132" s="816"/>
      <c r="G132" s="816"/>
      <c r="H132" s="816"/>
      <c r="I132" s="816"/>
      <c r="J132" s="816"/>
      <c r="K132" s="816"/>
      <c r="L132" s="816"/>
      <c r="M132" s="816"/>
      <c r="N132" s="816"/>
      <c r="O132" s="816"/>
      <c r="P132" s="816"/>
      <c r="Q132" s="816"/>
      <c r="R132" s="816"/>
      <c r="S132" s="816"/>
      <c r="T132" s="816"/>
      <c r="U132" s="816"/>
      <c r="V132" s="819" t="s">
        <v>505</v>
      </c>
      <c r="W132" s="819"/>
      <c r="X132" s="819"/>
      <c r="Y132" s="819"/>
      <c r="Z132" s="820"/>
      <c r="AA132" s="821">
        <v>15.857570490000001</v>
      </c>
      <c r="AB132" s="822"/>
      <c r="AC132" s="822"/>
      <c r="AD132" s="822"/>
      <c r="AE132" s="823"/>
      <c r="AF132" s="824">
        <v>16.544348509999999</v>
      </c>
      <c r="AG132" s="822"/>
      <c r="AH132" s="822"/>
      <c r="AI132" s="822"/>
      <c r="AJ132" s="823"/>
      <c r="AK132" s="824">
        <v>11.98682071</v>
      </c>
      <c r="AL132" s="822"/>
      <c r="AM132" s="822"/>
      <c r="AN132" s="822"/>
      <c r="AO132" s="823"/>
      <c r="AP132" s="825"/>
      <c r="AQ132" s="826"/>
      <c r="AR132" s="826"/>
      <c r="AS132" s="826"/>
      <c r="AT132" s="827"/>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
      <c r="A133" s="817"/>
      <c r="B133" s="818"/>
      <c r="C133" s="818"/>
      <c r="D133" s="818"/>
      <c r="E133" s="818"/>
      <c r="F133" s="818"/>
      <c r="G133" s="818"/>
      <c r="H133" s="818"/>
      <c r="I133" s="818"/>
      <c r="J133" s="818"/>
      <c r="K133" s="818"/>
      <c r="L133" s="818"/>
      <c r="M133" s="818"/>
      <c r="N133" s="818"/>
      <c r="O133" s="818"/>
      <c r="P133" s="818"/>
      <c r="Q133" s="818"/>
      <c r="R133" s="818"/>
      <c r="S133" s="818"/>
      <c r="T133" s="818"/>
      <c r="U133" s="818"/>
      <c r="V133" s="798" t="s">
        <v>506</v>
      </c>
      <c r="W133" s="798"/>
      <c r="X133" s="798"/>
      <c r="Y133" s="798"/>
      <c r="Z133" s="799"/>
      <c r="AA133" s="800">
        <v>15.7</v>
      </c>
      <c r="AB133" s="801"/>
      <c r="AC133" s="801"/>
      <c r="AD133" s="801"/>
      <c r="AE133" s="802"/>
      <c r="AF133" s="800">
        <v>16.2</v>
      </c>
      <c r="AG133" s="801"/>
      <c r="AH133" s="801"/>
      <c r="AI133" s="801"/>
      <c r="AJ133" s="802"/>
      <c r="AK133" s="800">
        <v>14.7</v>
      </c>
      <c r="AL133" s="801"/>
      <c r="AM133" s="801"/>
      <c r="AN133" s="801"/>
      <c r="AO133" s="802"/>
      <c r="AP133" s="803"/>
      <c r="AQ133" s="804"/>
      <c r="AR133" s="804"/>
      <c r="AS133" s="804"/>
      <c r="AT133" s="805"/>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15">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25" hidden="1" x14ac:dyDescent="0.15">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15"/>
  </sheetData>
  <sheetProtection algorithmName="SHA-512" hashValue="TFg0C7EeCBHLilFUNsZowLzo36JoGEuXyPM2nRI4XxNIufNXS92C5lBAXYSoFmfod2iujA2t2poqCHWaATaPvg==" saltValue="/isN01P362q4JCP342P6J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9" customWidth="1"/>
    <col min="121" max="121" width="0" style="288" hidden="1" customWidth="1"/>
    <col min="122" max="16384" width="9" style="288" hidden="1"/>
  </cols>
  <sheetData>
    <row r="1" spans="1:120"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8"/>
    </row>
    <row r="17" spans="119:120" x14ac:dyDescent="0.15">
      <c r="DP17" s="288"/>
    </row>
    <row r="18" spans="119:120" x14ac:dyDescent="0.15"/>
    <row r="19" spans="119:120" x14ac:dyDescent="0.15"/>
    <row r="20" spans="119:120" x14ac:dyDescent="0.15">
      <c r="DO20" s="288"/>
      <c r="DP20" s="288"/>
    </row>
    <row r="21" spans="119:120" x14ac:dyDescent="0.15">
      <c r="DP21" s="288"/>
    </row>
    <row r="22" spans="119:120" x14ac:dyDescent="0.15"/>
    <row r="23" spans="119:120" x14ac:dyDescent="0.15">
      <c r="DO23" s="288"/>
      <c r="DP23" s="288"/>
    </row>
    <row r="24" spans="119:120" x14ac:dyDescent="0.15">
      <c r="DP24" s="288"/>
    </row>
    <row r="25" spans="119:120" x14ac:dyDescent="0.15">
      <c r="DP25" s="288"/>
    </row>
    <row r="26" spans="119:120" x14ac:dyDescent="0.15">
      <c r="DO26" s="288"/>
      <c r="DP26" s="288"/>
    </row>
    <row r="27" spans="119:120" x14ac:dyDescent="0.15"/>
    <row r="28" spans="119:120" x14ac:dyDescent="0.15">
      <c r="DO28" s="288"/>
      <c r="DP28" s="288"/>
    </row>
    <row r="29" spans="119:120" x14ac:dyDescent="0.15">
      <c r="DP29" s="288"/>
    </row>
    <row r="30" spans="119:120" x14ac:dyDescent="0.15"/>
    <row r="31" spans="119:120" x14ac:dyDescent="0.15">
      <c r="DO31" s="288"/>
      <c r="DP31" s="288"/>
    </row>
    <row r="32" spans="119:120" x14ac:dyDescent="0.15"/>
    <row r="33" spans="98:120" x14ac:dyDescent="0.15">
      <c r="DO33" s="288"/>
      <c r="DP33" s="288"/>
    </row>
    <row r="34" spans="98:120" x14ac:dyDescent="0.15">
      <c r="DM34" s="288"/>
    </row>
    <row r="35" spans="98:120" x14ac:dyDescent="0.15">
      <c r="CT35" s="288"/>
      <c r="CU35" s="288"/>
      <c r="CV35" s="288"/>
      <c r="CY35" s="288"/>
      <c r="CZ35" s="288"/>
      <c r="DA35" s="288"/>
      <c r="DD35" s="288"/>
      <c r="DE35" s="288"/>
      <c r="DF35" s="288"/>
      <c r="DI35" s="288"/>
      <c r="DJ35" s="288"/>
      <c r="DK35" s="288"/>
      <c r="DM35" s="288"/>
      <c r="DN35" s="288"/>
      <c r="DO35" s="288"/>
      <c r="DP35" s="288"/>
    </row>
    <row r="36" spans="98:120" x14ac:dyDescent="0.15"/>
    <row r="37" spans="98:120" x14ac:dyDescent="0.15">
      <c r="CW37" s="288"/>
      <c r="DB37" s="288"/>
      <c r="DG37" s="288"/>
      <c r="DL37" s="288"/>
      <c r="DP37" s="288"/>
    </row>
    <row r="38" spans="98:120" x14ac:dyDescent="0.15">
      <c r="CT38" s="288"/>
      <c r="CU38" s="288"/>
      <c r="CV38" s="288"/>
      <c r="CW38" s="288"/>
      <c r="CY38" s="288"/>
      <c r="CZ38" s="288"/>
      <c r="DA38" s="288"/>
      <c r="DB38" s="288"/>
      <c r="DD38" s="288"/>
      <c r="DE38" s="288"/>
      <c r="DF38" s="288"/>
      <c r="DG38" s="288"/>
      <c r="DI38" s="288"/>
      <c r="DJ38" s="288"/>
      <c r="DK38" s="288"/>
      <c r="DL38" s="288"/>
      <c r="DN38" s="288"/>
      <c r="DO38" s="288"/>
      <c r="DP38" s="28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8"/>
      <c r="DO49" s="288"/>
      <c r="DP49" s="28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8"/>
      <c r="CS63" s="288"/>
      <c r="CX63" s="288"/>
      <c r="DC63" s="288"/>
      <c r="DH63" s="288"/>
    </row>
    <row r="64" spans="22:120" x14ac:dyDescent="0.15">
      <c r="V64" s="288"/>
    </row>
    <row r="65" spans="15:120" x14ac:dyDescent="0.15">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x14ac:dyDescent="0.15">
      <c r="Q66" s="288"/>
      <c r="S66" s="288"/>
      <c r="U66" s="288"/>
      <c r="DM66" s="288"/>
    </row>
    <row r="67" spans="15:120" x14ac:dyDescent="0.15">
      <c r="O67" s="288"/>
      <c r="P67" s="288"/>
      <c r="R67" s="288"/>
      <c r="T67" s="288"/>
      <c r="Y67" s="288"/>
      <c r="CT67" s="288"/>
      <c r="CV67" s="288"/>
      <c r="CW67" s="288"/>
      <c r="CY67" s="288"/>
      <c r="DA67" s="288"/>
      <c r="DB67" s="288"/>
      <c r="DD67" s="288"/>
      <c r="DF67" s="288"/>
      <c r="DG67" s="288"/>
      <c r="DI67" s="288"/>
      <c r="DK67" s="288"/>
      <c r="DL67" s="288"/>
      <c r="DN67" s="288"/>
      <c r="DO67" s="288"/>
      <c r="DP67" s="288"/>
    </row>
    <row r="68" spans="15:120" x14ac:dyDescent="0.15"/>
    <row r="69" spans="15:120" x14ac:dyDescent="0.15"/>
    <row r="70" spans="15:120" x14ac:dyDescent="0.15"/>
    <row r="71" spans="15:120" x14ac:dyDescent="0.15"/>
    <row r="72" spans="15:120" x14ac:dyDescent="0.15">
      <c r="DP72" s="288"/>
    </row>
    <row r="73" spans="15:120" x14ac:dyDescent="0.15">
      <c r="DP73" s="28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8"/>
      <c r="CX96" s="288"/>
      <c r="DC96" s="288"/>
      <c r="DH96" s="288"/>
    </row>
    <row r="97" spans="24:120" x14ac:dyDescent="0.15">
      <c r="CS97" s="288"/>
      <c r="CX97" s="288"/>
      <c r="DC97" s="288"/>
      <c r="DH97" s="288"/>
      <c r="DP97" s="289" t="s">
        <v>507</v>
      </c>
    </row>
    <row r="98" spans="24:120" hidden="1" x14ac:dyDescent="0.15">
      <c r="CS98" s="288"/>
      <c r="CX98" s="288"/>
      <c r="DC98" s="288"/>
      <c r="DH98" s="288"/>
    </row>
    <row r="99" spans="24:120" hidden="1" x14ac:dyDescent="0.15">
      <c r="CS99" s="288"/>
      <c r="CX99" s="288"/>
      <c r="DC99" s="288"/>
      <c r="DH99" s="288"/>
    </row>
    <row r="100" spans="24:120" hidden="1" x14ac:dyDescent="0.15"/>
    <row r="101" spans="24:120" ht="12" hidden="1" customHeight="1" x14ac:dyDescent="0.15">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15">
      <c r="CU102" s="288"/>
      <c r="CZ102" s="288"/>
      <c r="DE102" s="288"/>
      <c r="DJ102" s="288"/>
      <c r="DM102" s="288"/>
    </row>
    <row r="103" spans="24:120" hidden="1" x14ac:dyDescent="0.15">
      <c r="CT103" s="288"/>
      <c r="CV103" s="288"/>
      <c r="CW103" s="288"/>
      <c r="CY103" s="288"/>
      <c r="DA103" s="288"/>
      <c r="DB103" s="288"/>
      <c r="DD103" s="288"/>
      <c r="DF103" s="288"/>
      <c r="DG103" s="288"/>
      <c r="DI103" s="288"/>
      <c r="DK103" s="288"/>
      <c r="DL103" s="288"/>
      <c r="DM103" s="288"/>
      <c r="DN103" s="288"/>
      <c r="DO103" s="288"/>
      <c r="DP103" s="288"/>
    </row>
    <row r="104" spans="24:120" hidden="1" x14ac:dyDescent="0.15">
      <c r="CV104" s="288"/>
      <c r="CW104" s="288"/>
      <c r="DA104" s="288"/>
      <c r="DB104" s="288"/>
      <c r="DF104" s="288"/>
      <c r="DG104" s="288"/>
      <c r="DK104" s="288"/>
      <c r="DL104" s="288"/>
      <c r="DN104" s="288"/>
      <c r="DO104" s="288"/>
      <c r="DP104" s="288"/>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5VZP5MWMvIDt8gtFCiFWMurzYXAKiMqOi7BBUyoiF+vRaflmiRmv4JNUV8fH2kN/oiaNutm0OwrqYO6sMhoXkQ==" saltValue="R89X2LCM8F0oy+xQAjA9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9" customWidth="1"/>
    <col min="117" max="16384" width="9" style="288" hidden="1"/>
  </cols>
  <sheetData>
    <row r="1" spans="2:116"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x14ac:dyDescent="0.15"/>
    <row r="3" spans="2:116" x14ac:dyDescent="0.15"/>
    <row r="4" spans="2:116" x14ac:dyDescent="0.15">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x14ac:dyDescent="0.15">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x14ac:dyDescent="0.15"/>
    <row r="20" spans="9:116" x14ac:dyDescent="0.15"/>
    <row r="21" spans="9:116" x14ac:dyDescent="0.15">
      <c r="DL21" s="288"/>
    </row>
    <row r="22" spans="9:116" x14ac:dyDescent="0.15">
      <c r="DI22" s="288"/>
      <c r="DJ22" s="288"/>
      <c r="DK22" s="288"/>
      <c r="DL22" s="288"/>
    </row>
    <row r="23" spans="9:116" x14ac:dyDescent="0.15">
      <c r="CY23" s="288"/>
      <c r="CZ23" s="288"/>
      <c r="DA23" s="288"/>
      <c r="DB23" s="288"/>
      <c r="DC23" s="288"/>
      <c r="DD23" s="288"/>
      <c r="DE23" s="288"/>
      <c r="DF23" s="288"/>
      <c r="DG23" s="288"/>
      <c r="DH23" s="288"/>
      <c r="DI23" s="288"/>
      <c r="DJ23" s="288"/>
      <c r="DK23" s="288"/>
      <c r="DL23" s="28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8"/>
      <c r="DA35" s="288"/>
      <c r="DB35" s="288"/>
      <c r="DC35" s="288"/>
      <c r="DD35" s="288"/>
      <c r="DE35" s="288"/>
      <c r="DF35" s="288"/>
      <c r="DG35" s="288"/>
      <c r="DH35" s="288"/>
      <c r="DI35" s="288"/>
      <c r="DJ35" s="288"/>
      <c r="DK35" s="288"/>
      <c r="DL35" s="288"/>
    </row>
    <row r="36" spans="15:116" x14ac:dyDescent="0.15"/>
    <row r="37" spans="15:116" x14ac:dyDescent="0.15">
      <c r="DL37" s="288"/>
    </row>
    <row r="38" spans="15:116" x14ac:dyDescent="0.15">
      <c r="DI38" s="288"/>
      <c r="DJ38" s="288"/>
      <c r="DK38" s="288"/>
      <c r="DL38" s="288"/>
    </row>
    <row r="39" spans="15:116" x14ac:dyDescent="0.15"/>
    <row r="40" spans="15:116" x14ac:dyDescent="0.15"/>
    <row r="41" spans="15:116" x14ac:dyDescent="0.15"/>
    <row r="42" spans="15:116" x14ac:dyDescent="0.15"/>
    <row r="43" spans="15:116" x14ac:dyDescent="0.15">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x14ac:dyDescent="0.15">
      <c r="DL44" s="288"/>
    </row>
    <row r="45" spans="15:116" x14ac:dyDescent="0.15"/>
    <row r="46" spans="15:116" x14ac:dyDescent="0.15">
      <c r="DA46" s="288"/>
      <c r="DB46" s="288"/>
      <c r="DC46" s="288"/>
      <c r="DD46" s="288"/>
      <c r="DE46" s="288"/>
      <c r="DF46" s="288"/>
      <c r="DG46" s="288"/>
      <c r="DH46" s="288"/>
      <c r="DI46" s="288"/>
      <c r="DJ46" s="288"/>
      <c r="DK46" s="288"/>
      <c r="DL46" s="288"/>
    </row>
    <row r="47" spans="15:116" x14ac:dyDescent="0.15"/>
    <row r="48" spans="15:116" x14ac:dyDescent="0.15"/>
    <row r="49" spans="104:116" x14ac:dyDescent="0.15"/>
    <row r="50" spans="104:116" x14ac:dyDescent="0.15">
      <c r="CZ50" s="288"/>
      <c r="DA50" s="288"/>
      <c r="DB50" s="288"/>
      <c r="DC50" s="288"/>
      <c r="DD50" s="288"/>
      <c r="DE50" s="288"/>
      <c r="DF50" s="288"/>
      <c r="DG50" s="288"/>
      <c r="DH50" s="288"/>
      <c r="DI50" s="288"/>
      <c r="DJ50" s="288"/>
      <c r="DK50" s="288"/>
      <c r="DL50" s="288"/>
    </row>
    <row r="51" spans="104:116" x14ac:dyDescent="0.15"/>
    <row r="52" spans="104:116" x14ac:dyDescent="0.15"/>
    <row r="53" spans="104:116" x14ac:dyDescent="0.15">
      <c r="DL53" s="28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8"/>
      <c r="DD67" s="288"/>
      <c r="DE67" s="288"/>
      <c r="DF67" s="288"/>
      <c r="DG67" s="288"/>
      <c r="DH67" s="288"/>
      <c r="DI67" s="288"/>
      <c r="DJ67" s="288"/>
      <c r="DK67" s="288"/>
      <c r="DL67" s="28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sdLyPmo2ThnWtk446Y1sxh44U3gkcdrFrWL+qI6i6l93VMTuvjp1Fabasmlmn6dG9EG2ZIFQFCZ+slnghGxig==" saltValue="YjT4S7ZtbuXlvyCYDz3nC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P17" sqref="AP17"/>
    </sheetView>
  </sheetViews>
  <sheetFormatPr defaultColWidth="0" defaultRowHeight="13.5" customHeight="1" zeroHeight="1" x14ac:dyDescent="0.15"/>
  <cols>
    <col min="1" max="36" width="2.5" style="290" customWidth="1"/>
    <col min="37" max="44" width="17" style="290" customWidth="1"/>
    <col min="45" max="45" width="6.125" style="297" customWidth="1"/>
    <col min="46" max="46" width="3" style="295" customWidth="1"/>
    <col min="47" max="47" width="19.125" style="290" hidden="1" customWidth="1"/>
    <col min="48" max="52" width="12.625" style="290" hidden="1" customWidth="1"/>
    <col min="53" max="16384" width="8.625" style="290" hidden="1"/>
  </cols>
  <sheetData>
    <row r="1" spans="1:46" x14ac:dyDescent="0.15">
      <c r="AS1" s="291"/>
      <c r="AT1" s="291"/>
    </row>
    <row r="2" spans="1:46" x14ac:dyDescent="0.15">
      <c r="AS2" s="291"/>
      <c r="AT2" s="291"/>
    </row>
    <row r="3" spans="1:46" x14ac:dyDescent="0.15">
      <c r="AS3" s="291"/>
      <c r="AT3" s="291"/>
    </row>
    <row r="4" spans="1:46" x14ac:dyDescent="0.15">
      <c r="AS4" s="291"/>
      <c r="AT4" s="291"/>
    </row>
    <row r="5" spans="1:46" ht="17.25" x14ac:dyDescent="0.15">
      <c r="A5" s="292" t="s">
        <v>508</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x14ac:dyDescent="0.15">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509</v>
      </c>
      <c r="AL6" s="296"/>
      <c r="AM6" s="296"/>
      <c r="AN6" s="296"/>
      <c r="AO6" s="291"/>
      <c r="AP6" s="291"/>
      <c r="AQ6" s="291"/>
      <c r="AR6" s="291"/>
    </row>
    <row r="7" spans="1:46" x14ac:dyDescent="0.15">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11" t="s">
        <v>510</v>
      </c>
      <c r="AP7" s="301"/>
      <c r="AQ7" s="302" t="s">
        <v>511</v>
      </c>
      <c r="AR7" s="303"/>
    </row>
    <row r="8" spans="1:46" x14ac:dyDescent="0.15">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12"/>
      <c r="AP8" s="307" t="s">
        <v>512</v>
      </c>
      <c r="AQ8" s="308" t="s">
        <v>513</v>
      </c>
      <c r="AR8" s="309" t="s">
        <v>514</v>
      </c>
    </row>
    <row r="9" spans="1:46" x14ac:dyDescent="0.15">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25" t="s">
        <v>515</v>
      </c>
      <c r="AL9" s="1226"/>
      <c r="AM9" s="1226"/>
      <c r="AN9" s="1227"/>
      <c r="AO9" s="310">
        <v>9757358</v>
      </c>
      <c r="AP9" s="310">
        <v>56734</v>
      </c>
      <c r="AQ9" s="311">
        <v>59710</v>
      </c>
      <c r="AR9" s="312">
        <v>-5</v>
      </c>
    </row>
    <row r="10" spans="1:46" x14ac:dyDescent="0.15">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25" t="s">
        <v>516</v>
      </c>
      <c r="AL10" s="1226"/>
      <c r="AM10" s="1226"/>
      <c r="AN10" s="1227"/>
      <c r="AO10" s="313">
        <v>722151</v>
      </c>
      <c r="AP10" s="313">
        <v>4199</v>
      </c>
      <c r="AQ10" s="314">
        <v>4086</v>
      </c>
      <c r="AR10" s="315">
        <v>2.8</v>
      </c>
    </row>
    <row r="11" spans="1:46" ht="13.5" customHeight="1" x14ac:dyDescent="0.15">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25" t="s">
        <v>517</v>
      </c>
      <c r="AL11" s="1226"/>
      <c r="AM11" s="1226"/>
      <c r="AN11" s="1227"/>
      <c r="AO11" s="313">
        <v>57957</v>
      </c>
      <c r="AP11" s="313">
        <v>337</v>
      </c>
      <c r="AQ11" s="314">
        <v>2450</v>
      </c>
      <c r="AR11" s="315">
        <v>-86.2</v>
      </c>
    </row>
    <row r="12" spans="1:46" ht="13.5" customHeight="1" x14ac:dyDescent="0.15">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25" t="s">
        <v>518</v>
      </c>
      <c r="AL12" s="1226"/>
      <c r="AM12" s="1226"/>
      <c r="AN12" s="1227"/>
      <c r="AO12" s="313">
        <v>252183</v>
      </c>
      <c r="AP12" s="313">
        <v>1466</v>
      </c>
      <c r="AQ12" s="314">
        <v>384</v>
      </c>
      <c r="AR12" s="315">
        <v>281.8</v>
      </c>
    </row>
    <row r="13" spans="1:46" ht="13.5" customHeight="1" x14ac:dyDescent="0.15">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25" t="s">
        <v>519</v>
      </c>
      <c r="AL13" s="1226"/>
      <c r="AM13" s="1226"/>
      <c r="AN13" s="1227"/>
      <c r="AO13" s="313" t="s">
        <v>520</v>
      </c>
      <c r="AP13" s="313" t="s">
        <v>520</v>
      </c>
      <c r="AQ13" s="314" t="s">
        <v>520</v>
      </c>
      <c r="AR13" s="315" t="s">
        <v>520</v>
      </c>
    </row>
    <row r="14" spans="1:46" ht="13.5" customHeight="1" x14ac:dyDescent="0.15">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25" t="s">
        <v>521</v>
      </c>
      <c r="AL14" s="1226"/>
      <c r="AM14" s="1226"/>
      <c r="AN14" s="1227"/>
      <c r="AO14" s="313">
        <v>314044</v>
      </c>
      <c r="AP14" s="313">
        <v>1826</v>
      </c>
      <c r="AQ14" s="314">
        <v>1976</v>
      </c>
      <c r="AR14" s="315">
        <v>-7.6</v>
      </c>
    </row>
    <row r="15" spans="1:46" ht="13.5" customHeight="1" x14ac:dyDescent="0.15">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25" t="s">
        <v>522</v>
      </c>
      <c r="AL15" s="1226"/>
      <c r="AM15" s="1226"/>
      <c r="AN15" s="1227"/>
      <c r="AO15" s="313">
        <v>142480</v>
      </c>
      <c r="AP15" s="313">
        <v>828</v>
      </c>
      <c r="AQ15" s="314">
        <v>1605</v>
      </c>
      <c r="AR15" s="315">
        <v>-48.4</v>
      </c>
    </row>
    <row r="16" spans="1:46" x14ac:dyDescent="0.15">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28" t="s">
        <v>523</v>
      </c>
      <c r="AL16" s="1229"/>
      <c r="AM16" s="1229"/>
      <c r="AN16" s="1230"/>
      <c r="AO16" s="313">
        <v>-1528109</v>
      </c>
      <c r="AP16" s="313">
        <v>-8885</v>
      </c>
      <c r="AQ16" s="314">
        <v>-5358</v>
      </c>
      <c r="AR16" s="315">
        <v>65.8</v>
      </c>
    </row>
    <row r="17" spans="1:46" x14ac:dyDescent="0.15">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28" t="s">
        <v>189</v>
      </c>
      <c r="AL17" s="1229"/>
      <c r="AM17" s="1229"/>
      <c r="AN17" s="1230"/>
      <c r="AO17" s="313">
        <v>9718064</v>
      </c>
      <c r="AP17" s="313">
        <v>56506</v>
      </c>
      <c r="AQ17" s="314">
        <v>64852</v>
      </c>
      <c r="AR17" s="315">
        <v>-12.9</v>
      </c>
    </row>
    <row r="18" spans="1:46" x14ac:dyDescent="0.15">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x14ac:dyDescent="0.15">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524</v>
      </c>
      <c r="AL19" s="291"/>
      <c r="AM19" s="291"/>
      <c r="AN19" s="291"/>
      <c r="AO19" s="291"/>
      <c r="AP19" s="291"/>
      <c r="AQ19" s="291"/>
      <c r="AR19" s="291"/>
    </row>
    <row r="20" spans="1:46" x14ac:dyDescent="0.15">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525</v>
      </c>
      <c r="AP20" s="321" t="s">
        <v>526</v>
      </c>
      <c r="AQ20" s="322" t="s">
        <v>527</v>
      </c>
      <c r="AR20" s="323"/>
    </row>
    <row r="21" spans="1:46" s="329" customFormat="1" x14ac:dyDescent="0.15">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22" t="s">
        <v>528</v>
      </c>
      <c r="AL21" s="1223"/>
      <c r="AM21" s="1223"/>
      <c r="AN21" s="1224"/>
      <c r="AO21" s="325">
        <v>6.9</v>
      </c>
      <c r="AP21" s="326">
        <v>6.62</v>
      </c>
      <c r="AQ21" s="327">
        <v>0.28000000000000003</v>
      </c>
      <c r="AR21" s="296"/>
      <c r="AS21" s="328"/>
      <c r="AT21" s="324"/>
    </row>
    <row r="22" spans="1:46" s="329" customFormat="1" x14ac:dyDescent="0.15">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22" t="s">
        <v>529</v>
      </c>
      <c r="AL22" s="1223"/>
      <c r="AM22" s="1223"/>
      <c r="AN22" s="1224"/>
      <c r="AO22" s="330">
        <v>98.4</v>
      </c>
      <c r="AP22" s="331">
        <v>99.3</v>
      </c>
      <c r="AQ22" s="332">
        <v>-0.9</v>
      </c>
      <c r="AR22" s="316"/>
      <c r="AS22" s="328"/>
      <c r="AT22" s="324"/>
    </row>
    <row r="23" spans="1:46" s="329" customFormat="1" x14ac:dyDescent="0.15">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x14ac:dyDescent="0.15">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x14ac:dyDescent="0.15">
      <c r="A26" s="296" t="s">
        <v>530</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x14ac:dyDescent="0.15">
      <c r="A27" s="337"/>
      <c r="AO27" s="291"/>
      <c r="AP27" s="291"/>
      <c r="AQ27" s="291"/>
      <c r="AR27" s="291"/>
      <c r="AS27" s="291"/>
      <c r="AT27" s="291"/>
    </row>
    <row r="28" spans="1:46" ht="17.25" x14ac:dyDescent="0.15">
      <c r="A28" s="292" t="s">
        <v>531</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x14ac:dyDescent="0.15">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532</v>
      </c>
      <c r="AL29" s="296"/>
      <c r="AM29" s="296"/>
      <c r="AN29" s="296"/>
      <c r="AO29" s="291"/>
      <c r="AP29" s="291"/>
      <c r="AQ29" s="291"/>
      <c r="AR29" s="291"/>
      <c r="AS29" s="339"/>
    </row>
    <row r="30" spans="1:46" x14ac:dyDescent="0.15">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11" t="s">
        <v>510</v>
      </c>
      <c r="AP30" s="301"/>
      <c r="AQ30" s="302" t="s">
        <v>511</v>
      </c>
      <c r="AR30" s="303"/>
    </row>
    <row r="31" spans="1:46" x14ac:dyDescent="0.15">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12"/>
      <c r="AP31" s="307" t="s">
        <v>512</v>
      </c>
      <c r="AQ31" s="308" t="s">
        <v>513</v>
      </c>
      <c r="AR31" s="309" t="s">
        <v>514</v>
      </c>
    </row>
    <row r="32" spans="1:46" ht="27" customHeight="1" x14ac:dyDescent="0.15">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13" t="s">
        <v>533</v>
      </c>
      <c r="AL32" s="1214"/>
      <c r="AM32" s="1214"/>
      <c r="AN32" s="1215"/>
      <c r="AO32" s="340">
        <v>9063762</v>
      </c>
      <c r="AP32" s="340">
        <v>52701</v>
      </c>
      <c r="AQ32" s="341">
        <v>36009</v>
      </c>
      <c r="AR32" s="342">
        <v>46.4</v>
      </c>
    </row>
    <row r="33" spans="1:46" ht="13.5" customHeight="1" x14ac:dyDescent="0.15">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13" t="s">
        <v>534</v>
      </c>
      <c r="AL33" s="1214"/>
      <c r="AM33" s="1214"/>
      <c r="AN33" s="1215"/>
      <c r="AO33" s="340" t="s">
        <v>520</v>
      </c>
      <c r="AP33" s="340" t="s">
        <v>520</v>
      </c>
      <c r="AQ33" s="341" t="s">
        <v>520</v>
      </c>
      <c r="AR33" s="342" t="s">
        <v>520</v>
      </c>
    </row>
    <row r="34" spans="1:46" ht="27" customHeight="1" x14ac:dyDescent="0.15">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13" t="s">
        <v>535</v>
      </c>
      <c r="AL34" s="1214"/>
      <c r="AM34" s="1214"/>
      <c r="AN34" s="1215"/>
      <c r="AO34" s="340" t="s">
        <v>520</v>
      </c>
      <c r="AP34" s="340" t="s">
        <v>520</v>
      </c>
      <c r="AQ34" s="341">
        <v>32</v>
      </c>
      <c r="AR34" s="342" t="s">
        <v>520</v>
      </c>
    </row>
    <row r="35" spans="1:46" ht="27" customHeight="1" x14ac:dyDescent="0.15">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13" t="s">
        <v>536</v>
      </c>
      <c r="AL35" s="1214"/>
      <c r="AM35" s="1214"/>
      <c r="AN35" s="1215"/>
      <c r="AO35" s="340">
        <v>1803579</v>
      </c>
      <c r="AP35" s="340">
        <v>10487</v>
      </c>
      <c r="AQ35" s="341">
        <v>11361</v>
      </c>
      <c r="AR35" s="342">
        <v>-7.7</v>
      </c>
    </row>
    <row r="36" spans="1:46" ht="27" customHeight="1" x14ac:dyDescent="0.15">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13" t="s">
        <v>537</v>
      </c>
      <c r="AL36" s="1214"/>
      <c r="AM36" s="1214"/>
      <c r="AN36" s="1215"/>
      <c r="AO36" s="340">
        <v>205753</v>
      </c>
      <c r="AP36" s="340">
        <v>1196</v>
      </c>
      <c r="AQ36" s="341">
        <v>521</v>
      </c>
      <c r="AR36" s="342">
        <v>129.6</v>
      </c>
    </row>
    <row r="37" spans="1:46" ht="13.5" customHeight="1" x14ac:dyDescent="0.15">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13" t="s">
        <v>538</v>
      </c>
      <c r="AL37" s="1214"/>
      <c r="AM37" s="1214"/>
      <c r="AN37" s="1215"/>
      <c r="AO37" s="340">
        <v>145193</v>
      </c>
      <c r="AP37" s="340">
        <v>844</v>
      </c>
      <c r="AQ37" s="341">
        <v>742</v>
      </c>
      <c r="AR37" s="342">
        <v>13.7</v>
      </c>
    </row>
    <row r="38" spans="1:46" ht="27" customHeight="1" x14ac:dyDescent="0.15">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16" t="s">
        <v>539</v>
      </c>
      <c r="AL38" s="1217"/>
      <c r="AM38" s="1217"/>
      <c r="AN38" s="1218"/>
      <c r="AO38" s="343">
        <v>1123</v>
      </c>
      <c r="AP38" s="343">
        <v>7</v>
      </c>
      <c r="AQ38" s="344">
        <v>1</v>
      </c>
      <c r="AR38" s="332">
        <v>600</v>
      </c>
      <c r="AS38" s="339"/>
    </row>
    <row r="39" spans="1:46" x14ac:dyDescent="0.15">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16" t="s">
        <v>540</v>
      </c>
      <c r="AL39" s="1217"/>
      <c r="AM39" s="1217"/>
      <c r="AN39" s="1218"/>
      <c r="AO39" s="340">
        <v>-217066</v>
      </c>
      <c r="AP39" s="340">
        <v>-1262</v>
      </c>
      <c r="AQ39" s="341">
        <v>-6512</v>
      </c>
      <c r="AR39" s="342">
        <v>-80.599999999999994</v>
      </c>
      <c r="AS39" s="339"/>
    </row>
    <row r="40" spans="1:46" ht="27" customHeight="1" x14ac:dyDescent="0.15">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13" t="s">
        <v>541</v>
      </c>
      <c r="AL40" s="1214"/>
      <c r="AM40" s="1214"/>
      <c r="AN40" s="1215"/>
      <c r="AO40" s="340">
        <v>-7247012</v>
      </c>
      <c r="AP40" s="340">
        <v>-42138</v>
      </c>
      <c r="AQ40" s="341">
        <v>-33153</v>
      </c>
      <c r="AR40" s="342">
        <v>27.1</v>
      </c>
      <c r="AS40" s="339"/>
    </row>
    <row r="41" spans="1:46" x14ac:dyDescent="0.15">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19" t="s">
        <v>303</v>
      </c>
      <c r="AL41" s="1220"/>
      <c r="AM41" s="1220"/>
      <c r="AN41" s="1221"/>
      <c r="AO41" s="340">
        <v>3755332</v>
      </c>
      <c r="AP41" s="340">
        <v>21835</v>
      </c>
      <c r="AQ41" s="341">
        <v>9001</v>
      </c>
      <c r="AR41" s="342">
        <v>142.6</v>
      </c>
      <c r="AS41" s="339"/>
    </row>
    <row r="42" spans="1:46" x14ac:dyDescent="0.15">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542</v>
      </c>
      <c r="AL42" s="291"/>
      <c r="AM42" s="291"/>
      <c r="AN42" s="291"/>
      <c r="AO42" s="291"/>
      <c r="AP42" s="291"/>
      <c r="AQ42" s="316"/>
      <c r="AR42" s="316"/>
      <c r="AS42" s="339"/>
    </row>
    <row r="43" spans="1:46" x14ac:dyDescent="0.15">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x14ac:dyDescent="0.15">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x14ac:dyDescent="0.15">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x14ac:dyDescent="0.15">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15">
      <c r="A47" s="349" t="s">
        <v>543</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x14ac:dyDescent="0.15">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544</v>
      </c>
      <c r="AL48" s="350"/>
      <c r="AM48" s="350"/>
      <c r="AN48" s="350"/>
      <c r="AO48" s="350"/>
      <c r="AP48" s="350"/>
      <c r="AQ48" s="351"/>
      <c r="AR48" s="350"/>
    </row>
    <row r="49" spans="1:44" ht="13.5" customHeight="1" x14ac:dyDescent="0.15">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06" t="s">
        <v>510</v>
      </c>
      <c r="AN49" s="1208" t="s">
        <v>545</v>
      </c>
      <c r="AO49" s="1209"/>
      <c r="AP49" s="1209"/>
      <c r="AQ49" s="1209"/>
      <c r="AR49" s="1210"/>
    </row>
    <row r="50" spans="1:44" x14ac:dyDescent="0.15">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07"/>
      <c r="AN50" s="356" t="s">
        <v>546</v>
      </c>
      <c r="AO50" s="357" t="s">
        <v>547</v>
      </c>
      <c r="AP50" s="358" t="s">
        <v>548</v>
      </c>
      <c r="AQ50" s="359" t="s">
        <v>549</v>
      </c>
      <c r="AR50" s="360" t="s">
        <v>550</v>
      </c>
    </row>
    <row r="51" spans="1:44" x14ac:dyDescent="0.15">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551</v>
      </c>
      <c r="AL51" s="353"/>
      <c r="AM51" s="361">
        <v>25668786</v>
      </c>
      <c r="AN51" s="362">
        <v>146079</v>
      </c>
      <c r="AO51" s="363">
        <v>12.6</v>
      </c>
      <c r="AP51" s="364">
        <v>45117</v>
      </c>
      <c r="AQ51" s="365">
        <v>4.5999999999999996</v>
      </c>
      <c r="AR51" s="366">
        <v>8</v>
      </c>
    </row>
    <row r="52" spans="1:44" x14ac:dyDescent="0.15">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552</v>
      </c>
      <c r="AM52" s="369">
        <v>6850944</v>
      </c>
      <c r="AN52" s="370">
        <v>38988</v>
      </c>
      <c r="AO52" s="371">
        <v>19.899999999999999</v>
      </c>
      <c r="AP52" s="372">
        <v>25589</v>
      </c>
      <c r="AQ52" s="373">
        <v>16.899999999999999</v>
      </c>
      <c r="AR52" s="374">
        <v>3</v>
      </c>
    </row>
    <row r="53" spans="1:44" x14ac:dyDescent="0.15">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553</v>
      </c>
      <c r="AL53" s="353"/>
      <c r="AM53" s="361">
        <v>9309290</v>
      </c>
      <c r="AN53" s="362">
        <v>53229</v>
      </c>
      <c r="AO53" s="363">
        <v>-63.6</v>
      </c>
      <c r="AP53" s="364">
        <v>52496</v>
      </c>
      <c r="AQ53" s="365">
        <v>16.399999999999999</v>
      </c>
      <c r="AR53" s="366">
        <v>-80</v>
      </c>
    </row>
    <row r="54" spans="1:44" x14ac:dyDescent="0.15">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552</v>
      </c>
      <c r="AM54" s="369">
        <v>4458481</v>
      </c>
      <c r="AN54" s="370">
        <v>25493</v>
      </c>
      <c r="AO54" s="371">
        <v>-34.6</v>
      </c>
      <c r="AP54" s="372">
        <v>29467</v>
      </c>
      <c r="AQ54" s="373">
        <v>15.2</v>
      </c>
      <c r="AR54" s="374">
        <v>-49.8</v>
      </c>
    </row>
    <row r="55" spans="1:44" x14ac:dyDescent="0.15">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554</v>
      </c>
      <c r="AL55" s="353"/>
      <c r="AM55" s="361">
        <v>12107912</v>
      </c>
      <c r="AN55" s="362">
        <v>69476</v>
      </c>
      <c r="AO55" s="363">
        <v>30.5</v>
      </c>
      <c r="AP55" s="364">
        <v>52619</v>
      </c>
      <c r="AQ55" s="365">
        <v>0.2</v>
      </c>
      <c r="AR55" s="366">
        <v>30.3</v>
      </c>
    </row>
    <row r="56" spans="1:44" x14ac:dyDescent="0.15">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552</v>
      </c>
      <c r="AM56" s="369">
        <v>6076777</v>
      </c>
      <c r="AN56" s="370">
        <v>34869</v>
      </c>
      <c r="AO56" s="371">
        <v>36.799999999999997</v>
      </c>
      <c r="AP56" s="372">
        <v>31149</v>
      </c>
      <c r="AQ56" s="373">
        <v>5.7</v>
      </c>
      <c r="AR56" s="374">
        <v>31.1</v>
      </c>
    </row>
    <row r="57" spans="1:44" x14ac:dyDescent="0.15">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555</v>
      </c>
      <c r="AL57" s="353"/>
      <c r="AM57" s="361">
        <v>10497495</v>
      </c>
      <c r="AN57" s="362">
        <v>60612</v>
      </c>
      <c r="AO57" s="363">
        <v>-12.8</v>
      </c>
      <c r="AP57" s="364">
        <v>51875</v>
      </c>
      <c r="AQ57" s="365">
        <v>-1.4</v>
      </c>
      <c r="AR57" s="366">
        <v>-11.4</v>
      </c>
    </row>
    <row r="58" spans="1:44" x14ac:dyDescent="0.15">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552</v>
      </c>
      <c r="AM58" s="369">
        <v>3976329</v>
      </c>
      <c r="AN58" s="370">
        <v>22959</v>
      </c>
      <c r="AO58" s="371">
        <v>-34.200000000000003</v>
      </c>
      <c r="AP58" s="372">
        <v>29372</v>
      </c>
      <c r="AQ58" s="373">
        <v>-5.7</v>
      </c>
      <c r="AR58" s="374">
        <v>-28.5</v>
      </c>
    </row>
    <row r="59" spans="1:44" x14ac:dyDescent="0.15">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556</v>
      </c>
      <c r="AL59" s="353"/>
      <c r="AM59" s="361">
        <v>8633509</v>
      </c>
      <c r="AN59" s="362">
        <v>50199</v>
      </c>
      <c r="AO59" s="363">
        <v>-17.2</v>
      </c>
      <c r="AP59" s="364">
        <v>48064</v>
      </c>
      <c r="AQ59" s="365">
        <v>-7.3</v>
      </c>
      <c r="AR59" s="366">
        <v>-9.9</v>
      </c>
    </row>
    <row r="60" spans="1:44" x14ac:dyDescent="0.15">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552</v>
      </c>
      <c r="AM60" s="369">
        <v>3375455</v>
      </c>
      <c r="AN60" s="370">
        <v>19627</v>
      </c>
      <c r="AO60" s="371">
        <v>-14.5</v>
      </c>
      <c r="AP60" s="372">
        <v>30373</v>
      </c>
      <c r="AQ60" s="373">
        <v>3.4</v>
      </c>
      <c r="AR60" s="374">
        <v>-17.899999999999999</v>
      </c>
    </row>
    <row r="61" spans="1:44" x14ac:dyDescent="0.15">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557</v>
      </c>
      <c r="AL61" s="375"/>
      <c r="AM61" s="376">
        <v>13243398</v>
      </c>
      <c r="AN61" s="377">
        <v>75919</v>
      </c>
      <c r="AO61" s="378">
        <v>-10.1</v>
      </c>
      <c r="AP61" s="379">
        <v>50034</v>
      </c>
      <c r="AQ61" s="380">
        <v>2.5</v>
      </c>
      <c r="AR61" s="366">
        <v>-12.6</v>
      </c>
    </row>
    <row r="62" spans="1:44" x14ac:dyDescent="0.15">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552</v>
      </c>
      <c r="AM62" s="369">
        <v>4947597</v>
      </c>
      <c r="AN62" s="370">
        <v>28387</v>
      </c>
      <c r="AO62" s="371">
        <v>-5.3</v>
      </c>
      <c r="AP62" s="372">
        <v>29190</v>
      </c>
      <c r="AQ62" s="373">
        <v>7.1</v>
      </c>
      <c r="AR62" s="374">
        <v>-12.4</v>
      </c>
    </row>
    <row r="63" spans="1:44" x14ac:dyDescent="0.15">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x14ac:dyDescent="0.15">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x14ac:dyDescent="0.15">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x14ac:dyDescent="0.15">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15">
      <c r="AK67" s="291"/>
      <c r="AL67" s="291"/>
      <c r="AM67" s="291"/>
      <c r="AN67" s="291"/>
      <c r="AO67" s="291"/>
      <c r="AP67" s="291"/>
      <c r="AQ67" s="291"/>
      <c r="AR67" s="291"/>
      <c r="AS67" s="291"/>
      <c r="AT67" s="291"/>
    </row>
    <row r="68" spans="1:46" ht="13.5" hidden="1" customHeight="1" x14ac:dyDescent="0.15">
      <c r="AK68" s="291"/>
      <c r="AL68" s="291"/>
      <c r="AM68" s="291"/>
      <c r="AN68" s="291"/>
      <c r="AO68" s="291"/>
      <c r="AP68" s="291"/>
      <c r="AQ68" s="291"/>
      <c r="AR68" s="291"/>
    </row>
    <row r="69" spans="1:46" ht="13.5" hidden="1" customHeight="1" x14ac:dyDescent="0.15">
      <c r="AK69" s="291"/>
      <c r="AL69" s="291"/>
      <c r="AM69" s="291"/>
      <c r="AN69" s="291"/>
      <c r="AO69" s="291"/>
      <c r="AP69" s="291"/>
      <c r="AQ69" s="291"/>
      <c r="AR69" s="291"/>
    </row>
    <row r="70" spans="1:46" hidden="1" x14ac:dyDescent="0.15">
      <c r="AK70" s="291"/>
      <c r="AL70" s="291"/>
      <c r="AM70" s="291"/>
      <c r="AN70" s="291"/>
      <c r="AO70" s="291"/>
      <c r="AP70" s="291"/>
      <c r="AQ70" s="291"/>
      <c r="AR70" s="291"/>
    </row>
    <row r="71" spans="1:46" hidden="1" x14ac:dyDescent="0.15">
      <c r="AK71" s="291"/>
      <c r="AL71" s="291"/>
      <c r="AM71" s="291"/>
      <c r="AN71" s="291"/>
      <c r="AO71" s="291"/>
      <c r="AP71" s="291"/>
      <c r="AQ71" s="291"/>
      <c r="AR71" s="291"/>
    </row>
    <row r="72" spans="1:46" hidden="1" x14ac:dyDescent="0.15">
      <c r="AK72" s="291"/>
      <c r="AL72" s="291"/>
      <c r="AM72" s="291"/>
      <c r="AN72" s="291"/>
      <c r="AO72" s="291"/>
      <c r="AP72" s="291"/>
      <c r="AQ72" s="291"/>
      <c r="AR72" s="291"/>
    </row>
    <row r="73" spans="1:46" hidden="1" x14ac:dyDescent="0.15">
      <c r="AK73" s="291"/>
      <c r="AL73" s="291"/>
      <c r="AM73" s="291"/>
      <c r="AN73" s="291"/>
      <c r="AO73" s="291"/>
      <c r="AP73" s="291"/>
      <c r="AQ73" s="291"/>
      <c r="AR73" s="291"/>
    </row>
    <row r="74" spans="1:46" hidden="1" x14ac:dyDescent="0.15"/>
  </sheetData>
  <sheetProtection algorithmName="SHA-512" hashValue="VvnbOZOgfyOKTmhQjCasdu9aDPfsx+jTZwVAJ4Cs2C7rs1ZsrmpKAxh2nSiLjXQTGATB1wne1N2tE4qOsrSftQ==" saltValue="s/x6R7Vm053TqR1WmCCe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89" customWidth="1"/>
    <col min="126" max="16384" width="9" style="288" hidden="1"/>
  </cols>
  <sheetData>
    <row r="1" spans="2:125" ht="13.5" customHeight="1" x14ac:dyDescent="0.15">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x14ac:dyDescent="0.15">
      <c r="B2" s="288"/>
      <c r="DG2" s="288"/>
    </row>
    <row r="3" spans="2:125" x14ac:dyDescent="0.15">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x14ac:dyDescent="0.15"/>
    <row r="5" spans="2:125" x14ac:dyDescent="0.15"/>
    <row r="6" spans="2:125" x14ac:dyDescent="0.15"/>
    <row r="7" spans="2:125" x14ac:dyDescent="0.15"/>
    <row r="8" spans="2:125" x14ac:dyDescent="0.15"/>
    <row r="9" spans="2:125" x14ac:dyDescent="0.15">
      <c r="DU9" s="28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8"/>
    </row>
    <row r="18" spans="125:125" x14ac:dyDescent="0.15"/>
    <row r="19" spans="125:125" x14ac:dyDescent="0.15"/>
    <row r="20" spans="125:125" x14ac:dyDescent="0.15">
      <c r="DU20" s="288"/>
    </row>
    <row r="21" spans="125:125" x14ac:dyDescent="0.15">
      <c r="DU21" s="28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8"/>
    </row>
    <row r="29" spans="125:125" x14ac:dyDescent="0.15"/>
    <row r="30" spans="125:125" x14ac:dyDescent="0.15"/>
    <row r="31" spans="125:125" x14ac:dyDescent="0.15"/>
    <row r="32" spans="125:125" x14ac:dyDescent="0.15"/>
    <row r="33" spans="2:125" x14ac:dyDescent="0.15">
      <c r="B33" s="288"/>
      <c r="G33" s="288"/>
      <c r="I33" s="288"/>
    </row>
    <row r="34" spans="2:125" x14ac:dyDescent="0.15">
      <c r="C34" s="288"/>
      <c r="P34" s="288"/>
      <c r="DE34" s="288"/>
      <c r="DH34" s="288"/>
    </row>
    <row r="35" spans="2:125" x14ac:dyDescent="0.15">
      <c r="D35" s="288"/>
      <c r="E35" s="288"/>
      <c r="DG35" s="288"/>
      <c r="DJ35" s="288"/>
      <c r="DP35" s="288"/>
      <c r="DQ35" s="288"/>
      <c r="DR35" s="288"/>
      <c r="DS35" s="288"/>
      <c r="DT35" s="288"/>
      <c r="DU35" s="288"/>
    </row>
    <row r="36" spans="2:125" x14ac:dyDescent="0.15">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x14ac:dyDescent="0.15">
      <c r="DU37" s="288"/>
    </row>
    <row r="38" spans="2:125" x14ac:dyDescent="0.15">
      <c r="DT38" s="288"/>
      <c r="DU38" s="288"/>
    </row>
    <row r="39" spans="2:125" x14ac:dyDescent="0.15"/>
    <row r="40" spans="2:125" x14ac:dyDescent="0.15">
      <c r="DH40" s="288"/>
    </row>
    <row r="41" spans="2:125" x14ac:dyDescent="0.15">
      <c r="DE41" s="288"/>
    </row>
    <row r="42" spans="2:125" x14ac:dyDescent="0.15">
      <c r="DG42" s="288"/>
      <c r="DJ42" s="288"/>
    </row>
    <row r="43" spans="2:125" x14ac:dyDescent="0.15">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x14ac:dyDescent="0.15">
      <c r="DU44" s="288"/>
    </row>
    <row r="45" spans="2:125" x14ac:dyDescent="0.15"/>
    <row r="46" spans="2:125" x14ac:dyDescent="0.15"/>
    <row r="47" spans="2:125" x14ac:dyDescent="0.15"/>
    <row r="48" spans="2:125" x14ac:dyDescent="0.15">
      <c r="DT48" s="288"/>
      <c r="DU48" s="288"/>
    </row>
    <row r="49" spans="120:125" x14ac:dyDescent="0.15">
      <c r="DU49" s="288"/>
    </row>
    <row r="50" spans="120:125" x14ac:dyDescent="0.15">
      <c r="DU50" s="288"/>
    </row>
    <row r="51" spans="120:125" x14ac:dyDescent="0.15">
      <c r="DP51" s="288"/>
      <c r="DQ51" s="288"/>
      <c r="DR51" s="288"/>
      <c r="DS51" s="288"/>
      <c r="DT51" s="288"/>
      <c r="DU51" s="288"/>
    </row>
    <row r="52" spans="120:125" x14ac:dyDescent="0.15"/>
    <row r="53" spans="120:125" x14ac:dyDescent="0.15"/>
    <row r="54" spans="120:125" x14ac:dyDescent="0.15">
      <c r="DU54" s="288"/>
    </row>
    <row r="55" spans="120:125" x14ac:dyDescent="0.15"/>
    <row r="56" spans="120:125" x14ac:dyDescent="0.15"/>
    <row r="57" spans="120:125" x14ac:dyDescent="0.15"/>
    <row r="58" spans="120:125" x14ac:dyDescent="0.15">
      <c r="DU58" s="288"/>
    </row>
    <row r="59" spans="120:125" x14ac:dyDescent="0.15"/>
    <row r="60" spans="120:125" x14ac:dyDescent="0.15"/>
    <row r="61" spans="120:125" x14ac:dyDescent="0.15"/>
    <row r="62" spans="120:125" x14ac:dyDescent="0.15"/>
    <row r="63" spans="120:125" x14ac:dyDescent="0.15">
      <c r="DU63" s="288"/>
    </row>
    <row r="64" spans="120:125" x14ac:dyDescent="0.15">
      <c r="DT64" s="288"/>
      <c r="DU64" s="288"/>
    </row>
    <row r="65" spans="123:125" x14ac:dyDescent="0.15"/>
    <row r="66" spans="123:125" x14ac:dyDescent="0.15"/>
    <row r="67" spans="123:125" x14ac:dyDescent="0.15"/>
    <row r="68" spans="123:125" x14ac:dyDescent="0.15"/>
    <row r="69" spans="123:125" x14ac:dyDescent="0.15">
      <c r="DS69" s="288"/>
      <c r="DT69" s="288"/>
      <c r="DU69" s="28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8"/>
    </row>
    <row r="83" spans="116:125" x14ac:dyDescent="0.15">
      <c r="DM83" s="288"/>
      <c r="DN83" s="288"/>
      <c r="DO83" s="288"/>
      <c r="DP83" s="288"/>
      <c r="DQ83" s="288"/>
      <c r="DR83" s="288"/>
      <c r="DS83" s="288"/>
      <c r="DT83" s="288"/>
      <c r="DU83" s="288"/>
    </row>
    <row r="84" spans="116:125" x14ac:dyDescent="0.15"/>
    <row r="85" spans="116:125" x14ac:dyDescent="0.15"/>
    <row r="86" spans="116:125" x14ac:dyDescent="0.15"/>
    <row r="87" spans="116:125" x14ac:dyDescent="0.15"/>
    <row r="88" spans="116:125" x14ac:dyDescent="0.15">
      <c r="DU88" s="28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8"/>
      <c r="DT94" s="288"/>
      <c r="DU94" s="288"/>
    </row>
    <row r="95" spans="116:125" ht="13.5" customHeight="1" x14ac:dyDescent="0.15">
      <c r="DU95" s="28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8"/>
    </row>
    <row r="102" spans="124:125" ht="13.5" customHeight="1" x14ac:dyDescent="0.15"/>
    <row r="103" spans="124:125" ht="13.5" customHeight="1" x14ac:dyDescent="0.15"/>
    <row r="104" spans="124:125" ht="13.5" customHeight="1" x14ac:dyDescent="0.15">
      <c r="DT104" s="288"/>
      <c r="DU104" s="28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nkNOCcUJpcA1N8UEI8NHcAmP41GUileUvYb6lWEKlyZStiCIup7NM17K5baZzU8jqgPciOhWafb056LaS8ySA==" saltValue="y2d1dVv5YTQd954SazRF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9" customWidth="1"/>
    <col min="126" max="142" width="0" style="288" hidden="1" customWidth="1"/>
    <col min="143" max="16384" width="9" style="288" hidden="1"/>
  </cols>
  <sheetData>
    <row r="1" spans="1:125" ht="13.5" customHeight="1" x14ac:dyDescent="0.15">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x14ac:dyDescent="0.15">
      <c r="B2" s="288"/>
      <c r="T2" s="288"/>
    </row>
    <row r="3" spans="1:125" x14ac:dyDescent="0.15">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8"/>
      <c r="G33" s="288"/>
      <c r="I33" s="288"/>
    </row>
    <row r="34" spans="2:125" x14ac:dyDescent="0.15">
      <c r="C34" s="288"/>
      <c r="P34" s="288"/>
      <c r="R34" s="288"/>
      <c r="U34" s="288"/>
    </row>
    <row r="35" spans="2:125" x14ac:dyDescent="0.15">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x14ac:dyDescent="0.15">
      <c r="F36" s="288"/>
      <c r="H36" s="288"/>
      <c r="J36" s="288"/>
      <c r="K36" s="288"/>
      <c r="L36" s="288"/>
      <c r="M36" s="288"/>
      <c r="N36" s="288"/>
      <c r="O36" s="288"/>
      <c r="Q36" s="288"/>
      <c r="S36" s="288"/>
      <c r="V36" s="288"/>
    </row>
    <row r="37" spans="2:125" x14ac:dyDescent="0.15"/>
    <row r="38" spans="2:125" x14ac:dyDescent="0.15"/>
    <row r="39" spans="2:125" x14ac:dyDescent="0.15"/>
    <row r="40" spans="2:125" x14ac:dyDescent="0.15">
      <c r="U40" s="288"/>
    </row>
    <row r="41" spans="2:125" x14ac:dyDescent="0.15">
      <c r="R41" s="288"/>
    </row>
    <row r="42" spans="2:125" x14ac:dyDescent="0.15">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x14ac:dyDescent="0.15">
      <c r="Q43" s="288"/>
      <c r="S43" s="288"/>
      <c r="V43" s="28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AKV9iY0Uz6sV1mLmjNeL5x/HPBhm+c23UQ+N1fg7r52L844952nUmp1N3DzI4mAdugDqtrFMthHrNJqoAU28A==" saltValue="ETalziI2VUAmxEYGK1In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1" t="s">
        <v>3</v>
      </c>
      <c r="D47" s="1231"/>
      <c r="E47" s="1232"/>
      <c r="F47" s="11">
        <v>5.33</v>
      </c>
      <c r="G47" s="12">
        <v>5.92</v>
      </c>
      <c r="H47" s="12">
        <v>4.22</v>
      </c>
      <c r="I47" s="12">
        <v>0.91</v>
      </c>
      <c r="J47" s="13">
        <v>1.48</v>
      </c>
    </row>
    <row r="48" spans="2:10" ht="57.75" customHeight="1" x14ac:dyDescent="0.15">
      <c r="B48" s="14"/>
      <c r="C48" s="1233" t="s">
        <v>4</v>
      </c>
      <c r="D48" s="1233"/>
      <c r="E48" s="1234"/>
      <c r="F48" s="15">
        <v>1.32</v>
      </c>
      <c r="G48" s="16">
        <v>2.5499999999999998</v>
      </c>
      <c r="H48" s="16">
        <v>1.07</v>
      </c>
      <c r="I48" s="16">
        <v>1.0900000000000001</v>
      </c>
      <c r="J48" s="17">
        <v>4.5599999999999996</v>
      </c>
    </row>
    <row r="49" spans="2:10" ht="57.75" customHeight="1" thickBot="1" x14ac:dyDescent="0.2">
      <c r="B49" s="18"/>
      <c r="C49" s="1235" t="s">
        <v>5</v>
      </c>
      <c r="D49" s="1235"/>
      <c r="E49" s="1236"/>
      <c r="F49" s="19" t="s">
        <v>566</v>
      </c>
      <c r="G49" s="20">
        <v>1.25</v>
      </c>
      <c r="H49" s="20" t="s">
        <v>567</v>
      </c>
      <c r="I49" s="20" t="s">
        <v>568</v>
      </c>
      <c r="J49" s="21">
        <v>4.49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NHm2S3dsyWqyfO1gmceADSTQ/sYudCJbeDKW3elDYIGXu37odC2XeJQ8wITX5eNzbRRK00A05wziSJOsH65og==" saltValue="XE6NRmc6eU4yEu4oslV5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2021-07-28T01:17:41Z</cp:lastPrinted>
  <dcterms:created xsi:type="dcterms:W3CDTF">2020-02-10T03:38:30Z</dcterms:created>
  <dcterms:modified xsi:type="dcterms:W3CDTF">2021-07-30T05:41:32Z</dcterms:modified>
  <cp:category/>
</cp:coreProperties>
</file>