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5 県ホームページ掲載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E39" i="10"/>
  <c r="AM39" i="10"/>
  <c r="U39" i="10"/>
  <c r="AM38" i="10"/>
  <c r="C34"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l="1"/>
  <c r="AM35" i="10" s="1"/>
  <c r="AM36" i="10" s="1"/>
  <c r="AM37" i="10" s="1"/>
  <c r="BE34" i="10" l="1"/>
  <c r="BE35" i="10" s="1"/>
  <c r="BE36" i="10" s="1"/>
  <c r="BE37" i="10" s="1"/>
  <c r="BE38" i="10" s="1"/>
  <c r="BW34" i="10" s="1"/>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<sst xmlns="http://schemas.openxmlformats.org/spreadsheetml/2006/main" count="1147" uniqueCount="634">
  <si>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</si>
  <si>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</si>
  <si>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</si>
  <si>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</si>
  <si>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</si>
  <si>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</si>
  <si>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</si>
  <si>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</si>
  <si>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</si>
  <si>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</si>
  <si>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</si>
  <si>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</si>
  <si>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</si>
  <si>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</si>
  <si>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</si>
  <si>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</si>
  <si>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</si>
  <si>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</si>
  <si>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</si>
  <si>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</si>
  <si>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</si>
  <si>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</si>
  <si>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</si>
  <si>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</si>
  <si>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</si>
  <si>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</si>
  <si>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</si>
  <si>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</si>
  <si>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</si>
  <si>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</si>
  <si>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</si>
  <si>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</si>
  <si>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</si>
  <si>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</si>
  <si>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</si>
  <si>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</si>
  <si>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</si>
  <si>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</si>
  <si>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</si>
  <si>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</si>
  <si>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</si>
  <si>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</si>
  <si>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</si>
  <si>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</si>
  <si>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</si>
  <si>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</si>
  <si>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</si>
  <si>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</si>
  <si>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</si>
  <si>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</si>
  <si>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</si>
  <si>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</si>
  <si>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</si>
  <si>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</si>
  <si>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</si>
  <si>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</si>
  <si>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</si>
  <si>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</si>
  <si>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</si>
  <si>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</si>
  <si>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</si>
  <si>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</si>
  <si>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</si>
  <si>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</si>
  <si>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</si>
  <si>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</si>
  <si>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</si>
  <si>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</si>
  <si>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</si>
  <si>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</si>
  <si>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</si>
  <si>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</si>
  <si>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</si>
  <si>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</si>
  <si>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</si>
  <si>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</si>
  <si>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</si>
  <si>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</si>
  <si>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</si>
  <si>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</si>
  <si>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</si>
  <si>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</si>
  <si>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</si>
  <si>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</si>
  <si>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</si>
  <si>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</si>
  <si>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</si>
  <si>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</si>
  <si>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</si>
  <si>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</si>
  <si>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</si>
  <si>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</si>
  <si>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</si>
  <si>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</si>
  <si>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</si>
  <si>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</si>
  <si>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</si>
  <si>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</si>
  <si>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</si>
  <si>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</si>
  <si>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</si>
  <si>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</si>
  <si>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</si>
  <si>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</si>
  <si>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</si>
  <si>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</si>
  <si>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</si>
  <si>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</si>
  <si>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</si>
  <si>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</si>
  <si>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</si>
  <si>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</si>
  <si>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</si>
  <si>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</si>
  <si>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</si>
  <si>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</si>
  <si>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</si>
  <si>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</si>
  <si>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</si>
  <si>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</si>
  <si>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</si>
  <si>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</si>
  <si>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</si>
  <si>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</si>
  <si>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</si>
  <si>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</si>
  <si>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</si>
  <si>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</si>
  <si>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</si>
  <si>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</si>
  <si>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</si>
  <si>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</si>
  <si>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</si>
  <si>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</si>
  <si>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</si>
  <si>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</si>
  <si>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</si>
  <si>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</si>
  <si>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</si>
  <si>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</si>
  <si>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</si>
  <si>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</si>
  <si>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</si>
  <si>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</si>
  <si>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</si>
  <si>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</si>
  <si>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</si>
  <si>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</si>
  <si>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</si>
  <si>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</si>
  <si>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</si>
  <si>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</si>
  <si>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</si>
  <si>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</si>
  <si>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</si>
  <si>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</si>
  <si>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</si>
  <si>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</si>
  <si>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</si>
  <si>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</si>
  <si>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</si>
  <si>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</si>
  <si>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</si>
  <si>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</si>
  <si>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</si>
  <si>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</si>
  <si>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</si>
  <si>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</si>
  <si>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</si>
  <si>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</si>
  <si>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</si>
  <si>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</si>
  <si>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</si>
  <si>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</si>
  <si>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</si>
  <si>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</si>
  <si>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</si>
  <si>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</si>
  <si>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</si>
  <si>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</si>
  <si>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</si>
  <si>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</si>
  <si>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</si>
  <si>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</si>
  <si>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</si>
  <si>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</si>
  <si>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</si>
  <si>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</si>
  <si>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</si>
  <si>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</si>
  <si>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</si>
  <si>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</si>
  <si>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</si>
  <si>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</si>
  <si>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</si>
  <si>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</si>
  <si>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</si>
  <si>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</si>
  <si>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</si>
  <si>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</si>
  <si>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</si>
  <si>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</si>
  <si>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</si>
  <si>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</si>
  <si>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</si>
  <si>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</si>
  <si>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</si>
  <si>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</si>
  <si>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富山県富山市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</si>
  <si>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</si>
  <si>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</si>
  <si>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</si>
  <si>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</si>
  <si>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</si>
  <si>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</si>
  <si>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</si>
  <si>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</si>
  <si>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</si>
  <si>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</si>
  <si>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</si>
  <si>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</si>
  <si>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</si>
  <si>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</si>
  <si>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</si>
  <si>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</si>
  <si>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</si>
  <si>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</si>
  <si>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</si>
  <si>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</si>
  <si>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</si>
  <si>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</si>
  <si>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</si>
  <si>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</si>
  <si>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</si>
  <si>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</si>
  <si>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</si>
  <si>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</si>
  <si>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</si>
  <si>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</si>
  <si>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</si>
  <si>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</si>
  <si>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</si>
  <si>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</si>
  <si>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</si>
  <si>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</si>
  <si>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</si>
  <si>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</si>
  <si>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</si>
  <si>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</si>
  <si>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</si>
  <si>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</si>
  <si>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</si>
  <si>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</si>
  <si>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</si>
  <si>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</si>
  <si>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</si>
  <si>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</si>
  <si>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</si>
  <si>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</si>
  <si>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</si>
  <si>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</si>
  <si>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</si>
  <si>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</si>
  <si>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</si>
  <si>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</si>
  <si>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</si>
  <si>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</si>
  <si>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</si>
  <si>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</si>
  <si>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</si>
  <si>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</si>
  <si>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</si>
  <si>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</si>
  <si>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</si>
  <si>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</si>
  <si>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</si>
  <si>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</si>
  <si>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</si>
  <si>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</si>
  <si>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</si>
  <si>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</si>
  <si>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</si>
  <si>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</si>
  <si>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</si>
  <si>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</si>
  <si>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</si>
  <si>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</si>
  <si>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</si>
  <si>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</si>
  <si>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</si>
  <si>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</si>
  <si>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</si>
  <si>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</si>
  <si>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</si>
  <si>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</si>
  <si>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</si>
  <si>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</si>
  <si>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</si>
  <si>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</si>
  <si>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</si>
  <si>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</si>
  <si>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</si>
  <si>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</si>
  <si>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</si>
  <si>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</si>
  <si>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</si>
  <si>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</si>
  <si>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</si>
  <si>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</si>
  <si>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</si>
  <si>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</si>
  <si>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</si>
  <si>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</si>
  <si>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</si>
  <si>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</si>
  <si>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</si>
  <si>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</si>
  <si>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</si>
  <si>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</si>
  <si>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</si>
  <si>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</si>
  <si>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</si>
  <si>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</si>
  <si>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</si>
  <si>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</si>
  <si>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</si>
  <si>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</si>
  <si>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</si>
  <si>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</si>
  <si>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</si>
  <si>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</si>
  <si>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</si>
  <si>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</si>
  <si>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</si>
  <si>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</si>
  <si>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</si>
  <si>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</si>
  <si>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</si>
  <si>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</si>
  <si>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</si>
  <si>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</si>
  <si>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</si>
  <si>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</si>
  <si>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</si>
  <si>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</si>
  <si>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</si>
  <si>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</si>
  <si>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</si>
  <si>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</si>
  <si>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</si>
  <si>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</si>
  <si>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</si>
  <si>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</si>
  <si>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</si>
  <si>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</si>
  <si>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</si>
  <si>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</si>
  <si>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富山県富山市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</si>
  <si>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</si>
  <si>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</si>
  <si>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</si>
  <si>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</si>
  <si>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</si>
  <si>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</si>
  <si>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</si>
  <si>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</si>
  <si>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</si>
  <si>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</si>
  <si>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</si>
  <si>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</si>
  <si>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</si>
  <si>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</si>
  <si>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</si>
  <si>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</si>
  <si>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</si>
  <si>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</si>
  <si>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</si>
  <si>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</si>
  <si>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富山市公債管理特別会計</t>
    <phoneticPr fontId="5"/>
  </si>
  <si>
    <t>-</t>
    <phoneticPr fontId="5"/>
  </si>
  <si>
    <t>富山市母子父子寡婦福祉資金貸付事業特別会計</t>
    <phoneticPr fontId="5"/>
  </si>
  <si>
    <t>富山市まちなか診療所事業特別会計</t>
    <phoneticPr fontId="5"/>
  </si>
  <si>
    <t>-</t>
    <phoneticPr fontId="5"/>
  </si>
  <si>
    <t>富山市牛岳温泉健康センター事業特別会計</t>
    <phoneticPr fontId="5"/>
  </si>
  <si>
    <t>富山市軌道整備事業特別会計</t>
    <phoneticPr fontId="5"/>
  </si>
  <si>
    <t>富山市賃貸住宅・店舗事業特別会計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</si>
  <si>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</si>
  <si>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</si>
  <si>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</si>
  <si>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</si>
  <si>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</si>
  <si>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</si>
  <si>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</si>
  <si>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</si>
  <si>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</si>
  <si>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</si>
  <si>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</si>
  <si>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</si>
  <si>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</si>
  <si>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</si>
  <si>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</si>
  <si>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富山市駐車場事業特別会計</t>
    <phoneticPr fontId="5"/>
  </si>
  <si>
    <t>-</t>
    <phoneticPr fontId="5"/>
  </si>
  <si>
    <t>富山市後期高齢者医療事業特別会計</t>
    <phoneticPr fontId="5"/>
  </si>
  <si>
    <t>富山市介護保険事業特別会計</t>
    <phoneticPr fontId="5"/>
  </si>
  <si>
    <t>富山市国民健康保険事業特別会計</t>
    <phoneticPr fontId="5"/>
  </si>
  <si>
    <t>富山市競輪事業特別会計</t>
    <phoneticPr fontId="5"/>
  </si>
  <si>
    <t>富山市水道事業会計</t>
    <phoneticPr fontId="5"/>
  </si>
  <si>
    <t>法適用企業</t>
    <phoneticPr fontId="5"/>
  </si>
  <si>
    <t>富山市工業用水道事業会計</t>
    <phoneticPr fontId="5"/>
  </si>
  <si>
    <t>法適用企業</t>
    <phoneticPr fontId="5"/>
  </si>
  <si>
    <t>富山市公共下水道事業会計</t>
    <phoneticPr fontId="5"/>
  </si>
  <si>
    <t>法適用企業</t>
    <phoneticPr fontId="5"/>
  </si>
  <si>
    <t>富山市病院事業会計</t>
    <phoneticPr fontId="5"/>
  </si>
  <si>
    <t>富山市白樺ハイツ事業特別会計</t>
    <phoneticPr fontId="5"/>
  </si>
  <si>
    <t>法非適用企業</t>
    <phoneticPr fontId="5"/>
  </si>
  <si>
    <t>富山市牛岳温泉スキー場事業特別会計</t>
    <phoneticPr fontId="5"/>
  </si>
  <si>
    <t>法非適用企業</t>
    <phoneticPr fontId="5"/>
  </si>
  <si>
    <t>富山市農業集落排水事業特別会計</t>
    <phoneticPr fontId="5"/>
  </si>
  <si>
    <t>法非適用企業</t>
    <phoneticPr fontId="5"/>
  </si>
  <si>
    <t>富山市公設地方卸売市場事業特別会計</t>
    <phoneticPr fontId="5"/>
  </si>
  <si>
    <t>法非適用企業</t>
    <phoneticPr fontId="5"/>
  </si>
  <si>
    <t>富山市企業団地造成事業特別会計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</si>
  <si>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</si>
  <si>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</si>
  <si>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</si>
  <si>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</si>
  <si>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</si>
  <si>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</si>
  <si>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</si>
  <si>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</si>
  <si>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</si>
  <si>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</si>
  <si>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</si>
  <si>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</si>
  <si>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</si>
  <si>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</si>
  <si>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</si>
  <si>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</si>
  <si>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</si>
  <si>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</si>
  <si>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</si>
  <si>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</si>
  <si>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</si>
  <si>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</si>
  <si>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</si>
  <si>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</si>
  <si>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</si>
  <si>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</si>
  <si>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</si>
  <si>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</si>
  <si>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</si>
  <si>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</si>
  <si>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</si>
  <si>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</si>
  <si>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</si>
  <si>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</si>
  <si>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</si>
  <si>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</si>
  <si>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</si>
  <si>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</si>
  <si>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</si>
  <si>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</si>
  <si>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</si>
  <si>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</si>
  <si>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</si>
  <si>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</si>
  <si>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</si>
  <si>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</si>
  <si>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</si>
  <si>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</si>
  <si>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</si>
  <si>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</si>
  <si>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</si>
  <si>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</si>
  <si>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</si>
  <si>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</si>
  <si>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</si>
  <si>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</si>
  <si>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</si>
  <si>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</si>
  <si>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</si>
  <si>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富山市農業集落排水事業特別会計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</si>
  <si>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</si>
  <si>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富山市水道事業会計</t>
    <phoneticPr fontId="5"/>
  </si>
  <si>
    <t>(Ｆ)</t>
    <phoneticPr fontId="5"/>
  </si>
  <si>
    <t>富山市病院事業会計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</si>
  <si>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</si>
  <si>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</si>
  <si>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</si>
  <si>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</si>
  <si>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</si>
  <si>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</si>
  <si>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</si>
  <si>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</si>
  <si>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</si>
  <si>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</si>
  <si>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</si>
  <si>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</si>
  <si>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</si>
  <si>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</si>
  <si>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</si>
  <si>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</si>
  <si>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</si>
  <si>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</si>
  <si>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</si>
  <si>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</si>
  <si>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</si>
  <si>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</si>
  <si>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</si>
  <si>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</si>
  <si>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</si>
  <si>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</si>
  <si>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</si>
  <si>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</si>
  <si>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</si>
  <si>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</si>
  <si>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</si>
  <si>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</si>
  <si>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</si>
  <si>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</si>
  <si>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</si>
  <si>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</si>
  <si>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</si>
  <si>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</si>
  <si>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</si>
  <si>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</si>
  <si>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</si>
  <si>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</si>
  <si>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</si>
  <si>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</si>
  <si>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</si>
  <si>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</si>
  <si>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</si>
  <si>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</si>
  <si>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</si>
  <si>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</si>
  <si>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</si>
  <si>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</si>
  <si>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</si>
  <si>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</si>
  <si>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</si>
  <si>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</si>
  <si>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</si>
  <si>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</si>
  <si>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</si>
  <si>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</si>
  <si>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</si>
  <si>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</si>
  <si>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</si>
  <si>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</si>
  <si>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</si>
  <si>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</si>
  <si>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</si>
  <si>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</si>
  <si>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</si>
  <si>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</si>
  <si>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</si>
  <si>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</si>
  <si>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</si>
  <si>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</si>
  <si>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</si>
  <si>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</si>
  <si>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</si>
  <si>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</si>
  <si>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</si>
  <si>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</si>
  <si>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</si>
  <si>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</si>
  <si>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</si>
  <si>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</si>
  <si>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</si>
  <si>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</si>
  <si>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</si>
  <si>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</si>
  <si>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0.15</t>
  </si>
  <si>
    <t>富山市水道事業会計</t>
  </si>
  <si>
    <t>富山市企業団地造成事業特別会計</t>
  </si>
  <si>
    <t>富山市工業用水道事業会計</t>
  </si>
  <si>
    <t>一般会計</t>
  </si>
  <si>
    <t>富山市病院事業会計</t>
  </si>
  <si>
    <t>富山市介護保険事業特別会計</t>
  </si>
  <si>
    <t>富山市公共下水道事業会計</t>
  </si>
  <si>
    <t>富山市国民健康保険事業特別会計</t>
  </si>
  <si>
    <t>その他会計（赤字）</t>
  </si>
  <si>
    <t>その他会計（黒字）</t>
  </si>
  <si>
    <t>富山地区広域圏事務組合（一般会計）</t>
  </si>
  <si>
    <t>富山県市町村会館管理組合</t>
  </si>
  <si>
    <t>三郷利田用水市町村組合</t>
  </si>
  <si>
    <t>常願寺川右岸水防市町村組合</t>
  </si>
  <si>
    <t>富山県後期高齢者医療広域連合（一般会計）</t>
  </si>
  <si>
    <t>富山県後期高齢者医療広域連合（後期高齢者医療事業特別会計）</t>
  </si>
  <si>
    <t>都市基盤整備基金</t>
    <phoneticPr fontId="11"/>
  </si>
  <si>
    <t>福祉基金</t>
    <phoneticPr fontId="11"/>
  </si>
  <si>
    <t>舞台芸術振興事業基金</t>
    <phoneticPr fontId="11"/>
  </si>
  <si>
    <t>文化事業基金</t>
    <phoneticPr fontId="11"/>
  </si>
  <si>
    <t>福祉奨学事業基金</t>
    <phoneticPr fontId="11"/>
  </si>
  <si>
    <t>富山市民プラザ</t>
  </si>
  <si>
    <t>富山市民文化事業団</t>
  </si>
  <si>
    <t>富山市シルバー人材センター</t>
  </si>
  <si>
    <t>富山市生活環境サービス</t>
  </si>
  <si>
    <t>富山市勤労者福祉サービスセンター</t>
  </si>
  <si>
    <t>富山市ガラス工芸センター</t>
  </si>
  <si>
    <t>岩瀬カナル会館</t>
  </si>
  <si>
    <t>まちづくりとやま</t>
  </si>
  <si>
    <t>富山市ファミリーパーク公社</t>
  </si>
  <si>
    <t>富山市体育協会</t>
  </si>
  <si>
    <t>富山市学校給食会</t>
  </si>
  <si>
    <t>富山大手町コンベンション</t>
  </si>
  <si>
    <t>富山ウエスト開発</t>
  </si>
  <si>
    <t>富山市土地開発公社</t>
  </si>
  <si>
    <t>富山中央市場冷蔵</t>
  </si>
  <si>
    <t>富山中央花き園芸</t>
    <rPh sb="4" eb="5">
      <t>カ</t>
    </rPh>
    <rPh sb="6" eb="8">
      <t>エンゲイ</t>
    </rPh>
    <phoneticPr fontId="2"/>
  </si>
  <si>
    <t>富山ライトレール</t>
  </si>
  <si>
    <t>富山市大沢野健康文化推進財団</t>
  </si>
  <si>
    <t>大山観光開発</t>
  </si>
  <si>
    <t>八尾サービス</t>
  </si>
  <si>
    <t>富山市婦中公園緑地管理公社</t>
  </si>
  <si>
    <t>ほそいり</t>
  </si>
  <si>
    <t>富山勤労総合福祉センター</t>
    <rPh sb="0" eb="2">
      <t>トヤマ</t>
    </rPh>
    <rPh sb="2" eb="4">
      <t>キンロウ</t>
    </rPh>
    <rPh sb="4" eb="6">
      <t>ソウゴウ</t>
    </rPh>
    <rPh sb="6" eb="8">
      <t>フクシ</t>
    </rPh>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</si>
  <si>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</si>
  <si>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</si>
  <si>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</si>
  <si>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</si>
  <si>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決算における将来負担比率は、類似団体の平均値を上回っているものの一般会計における地方債の現在高の減少や公共下水道事業等の公営企業債等の繰入見込額の減少等により前年度から「7.9」ポイント下がっている。
また、有形固定資産減価償却率については、施設の老朽化が相対的に進んでいることから、「公共施設等総合管理計画」及び「公共施設マネジメントアクションプラン」を策定してきたところであり、計画的に修繕や改修を実施することにより、資産の寿命を延ばし、適正な施設配置や運営により効率的な投資を行い財政負担の軽減を図りながら、資産管理をしていく必要がある。</t>
    <rPh sb="40" eb="42">
      <t>カイケイ</t>
    </rPh>
    <rPh sb="46" eb="49">
      <t>チホウサイ</t>
    </rPh>
    <rPh sb="50" eb="52">
      <t>ゲンザイ</t>
    </rPh>
    <rPh sb="52" eb="53">
      <t>タカ</t>
    </rPh>
    <rPh sb="54" eb="56">
      <t>ゲンショウ</t>
    </rPh>
    <rPh sb="57" eb="59">
      <t>コウキョウ</t>
    </rPh>
    <rPh sb="59" eb="62">
      <t>ゲスイドウ</t>
    </rPh>
    <rPh sb="62" eb="64">
      <t>ジギョウ</t>
    </rPh>
    <rPh sb="64" eb="65">
      <t>トウ</t>
    </rPh>
    <rPh sb="66" eb="68">
      <t>コウエイ</t>
    </rPh>
    <rPh sb="68" eb="70">
      <t>キギョウ</t>
    </rPh>
    <rPh sb="70" eb="71">
      <t>サイ</t>
    </rPh>
    <rPh sb="71" eb="72">
      <t>トウ</t>
    </rPh>
    <rPh sb="73" eb="74">
      <t>ク</t>
    </rPh>
    <rPh sb="74" eb="75">
      <t>イ</t>
    </rPh>
    <rPh sb="75" eb="77">
      <t>ミコ</t>
    </rPh>
    <rPh sb="77" eb="78">
      <t>ガク</t>
    </rPh>
    <rPh sb="81" eb="82">
      <t>トウ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</si>
  <si>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</si>
  <si>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</si>
  <si>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</si>
  <si>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</si>
  <si>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</si>
  <si>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</si>
  <si>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決算における実質公債比率は、類似団体の平均値を上回ってはいるものの公共下水道事業等への繰出金や一部事務組合への負担金の減少等により前年度から「1.3」ポイント下がっている。しかしながら、施設の老朽化が相対的に進んでいることから、今後も引き続き地方債を活用しながらの、厳しい財政運営を強いられるものである。こうしたことから、「公共施設等総合管理計画」及び「公共施設マネジメントアクションプラン」に基づき計画的に修繕や改修を実施することにより、資産の寿命を延ばし、適正な施設配置や運営により効率的な投資を行い財政負担の軽減を図りながら、資産管理をしていく必要がある。また、市債の活用にあたっては、地方交付税措置のある有利な地方債を活用するとともに、起債を充当する事業そのものの必要性・緊急性・費用対効果などを十分に精査した上で事業を行う必要がある。</t>
    <rPh sb="39" eb="41">
      <t>コウキョウ</t>
    </rPh>
    <rPh sb="41" eb="44">
      <t>ゲスイドウ</t>
    </rPh>
    <rPh sb="44" eb="46">
      <t>ジギョウ</t>
    </rPh>
    <rPh sb="46" eb="47">
      <t>トウ</t>
    </rPh>
    <rPh sb="49" eb="50">
      <t>ク</t>
    </rPh>
    <rPh sb="50" eb="51">
      <t>ダ</t>
    </rPh>
    <rPh sb="51" eb="52">
      <t>キン</t>
    </rPh>
    <rPh sb="53" eb="55">
      <t>イチブ</t>
    </rPh>
    <rPh sb="55" eb="57">
      <t>ジム</t>
    </rPh>
    <rPh sb="57" eb="59">
      <t>クミアイ</t>
    </rPh>
    <rPh sb="61" eb="64">
      <t>フタンキン</t>
    </rPh>
    <rPh sb="65" eb="67">
      <t>ゲンショウ</t>
    </rPh>
    <rPh sb="67" eb="68">
      <t>トウ</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</si>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</sst>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11"/>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55EC-47BB-865B-83C3CC596A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60268</c:v>
                </c:pt>
                <c:pt idx="1">
                  <c:v>66660</c:v>
                </c:pt>
                <c:pt idx="2">
                  <c:v>66481</c:v>
                </c:pt>
                <c:pt idx="3">
                  <c:v>48235</c:v>
                </c:pt>
                <c:pt idx="4">
                  <c:v>48740</c:v>
                </c:pt>
              </c:numCache>
            </c:numRef>
          </c:val>
          <c:smooth val="0"/>
          <c:extLst>
            <c:ext xmlns:c16="http://schemas.microsoft.com/office/drawing/2014/chart" uri="{C3380CC4-5D6E-409C-BE32-E72D297353CC}">
              <c16:uniqueId val="{00000001-55EC-47BB-865B-83C3CC596AE7}"/>
            </c:ext>
          </c:extLst>
        </c:ser>
        <c:dLbls>
          <c:showLegendKey val="0"/>
          <c:showVal val="0"/>
          <c:showCatName val="0"/>
          <c:showSerName val="0"/>
          <c:showPercent val="0"/>
          <c:showBubbleSize val="0"/>
        </c:dLbls>
        <c:marker val="1"/>
        <c:smooth val="0"/>
        <c:axId val="234912552"/>
        <c:axId val="234909808"/>
      </c:lineChart>
      <c:catAx>
        <c:axId val="234912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909808"/>
        <c:crosses val="autoZero"/>
        <c:auto val="1"/>
        <c:lblAlgn val="ctr"/>
        <c:lblOffset val="100"/>
        <c:tickLblSkip val="1"/>
        <c:tickMarkSkip val="1"/>
        <c:noMultiLvlLbl val="0"/>
      </c:catAx>
      <c:valAx>
        <c:axId val="2349098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912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1.44</c:v>
                </c:pt>
                <c:pt idx="1">
                  <c:v>1.31</c:v>
                </c:pt>
                <c:pt idx="2">
                  <c:v>1.85</c:v>
                </c:pt>
                <c:pt idx="3">
                  <c:v>2.36</c:v>
                </c:pt>
                <c:pt idx="4">
                  <c:v>2.1</c:v>
                </c:pt>
              </c:numCache>
            </c:numRef>
          </c:val>
          <c:extLst>
            <c:ext xmlns:c16="http://schemas.microsoft.com/office/drawing/2014/chart" uri="{C3380CC4-5D6E-409C-BE32-E72D297353CC}">
              <c16:uniqueId val="{00000000-5E89-40BF-969D-9EA754FDAB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5.79</c:v>
                </c:pt>
                <c:pt idx="1">
                  <c:v>6.56</c:v>
                </c:pt>
                <c:pt idx="2">
                  <c:v>6.49</c:v>
                </c:pt>
                <c:pt idx="3">
                  <c:v>6.67</c:v>
                </c:pt>
                <c:pt idx="4">
                  <c:v>6.72</c:v>
                </c:pt>
              </c:numCache>
            </c:numRef>
          </c:val>
          <c:extLst>
            <c:ext xmlns:c16="http://schemas.microsoft.com/office/drawing/2014/chart" uri="{C3380CC4-5D6E-409C-BE32-E72D297353CC}">
              <c16:uniqueId val="{00000001-5E89-40BF-969D-9EA754FDAB84}"/>
            </c:ext>
          </c:extLst>
        </c:ser>
        <c:dLbls>
          <c:showLegendKey val="0"/>
          <c:showVal val="0"/>
          <c:showCatName val="0"/>
          <c:showSerName val="0"/>
          <c:showPercent val="0"/>
          <c:showBubbleSize val="0"/>
        </c:dLbls>
        <c:gapWidth val="250"/>
        <c:overlap val="100"/>
        <c:axId val="234911376"/>
        <c:axId val="234910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c:v>
                </c:pt>
                <c:pt idx="1">
                  <c:v>0.66</c:v>
                </c:pt>
                <c:pt idx="2">
                  <c:v>0.56999999999999995</c:v>
                </c:pt>
                <c:pt idx="3">
                  <c:v>0.46</c:v>
                </c:pt>
                <c:pt idx="4">
                  <c:v>-0.15</c:v>
                </c:pt>
              </c:numCache>
            </c:numRef>
          </c:val>
          <c:smooth val="0"/>
          <c:extLst>
            <c:ext xmlns:c16="http://schemas.microsoft.com/office/drawing/2014/chart" uri="{C3380CC4-5D6E-409C-BE32-E72D297353CC}">
              <c16:uniqueId val="{00000002-5E89-40BF-969D-9EA754FDAB84}"/>
            </c:ext>
          </c:extLst>
        </c:ser>
        <c:dLbls>
          <c:showLegendKey val="0"/>
          <c:showVal val="0"/>
          <c:showCatName val="0"/>
          <c:showSerName val="0"/>
          <c:showPercent val="0"/>
          <c:showBubbleSize val="0"/>
        </c:dLbls>
        <c:marker val="1"/>
        <c:smooth val="0"/>
        <c:axId val="234911376"/>
        <c:axId val="234910200"/>
      </c:lineChart>
      <c:catAx>
        <c:axId val="23491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910200"/>
        <c:crosses val="autoZero"/>
        <c:auto val="1"/>
        <c:lblAlgn val="ctr"/>
        <c:lblOffset val="100"/>
        <c:tickLblSkip val="1"/>
        <c:tickMarkSkip val="1"/>
        <c:noMultiLvlLbl val="0"/>
      </c:catAx>
      <c:valAx>
        <c:axId val="234910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91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0.11</c:v>
                </c:pt>
                <c:pt idx="4">
                  <c:v>#N/A</c:v>
                </c:pt>
                <c:pt idx="5">
                  <c:v>7.0000000000000007E-2</c:v>
                </c:pt>
                <c:pt idx="6">
                  <c:v>#N/A</c:v>
                </c:pt>
                <c:pt idx="7">
                  <c:v>0.04</c:v>
                </c:pt>
                <c:pt idx="8">
                  <c:v>#N/A</c:v>
                </c:pt>
                <c:pt idx="9">
                  <c:v>0.05</c:v>
                </c:pt>
              </c:numCache>
            </c:numRef>
          </c:val>
          <c:extLst>
            <c:ext xmlns:c16="http://schemas.microsoft.com/office/drawing/2014/chart" uri="{C3380CC4-5D6E-409C-BE32-E72D297353CC}">
              <c16:uniqueId val="{00000000-6DAD-4F26-BB99-E444243876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AD-4F26-BB99-E4442438762B}"/>
            </c:ext>
          </c:extLst>
        </c:ser>
        <c:ser>
          <c:idx val="2"/>
          <c:order val="2"/>
          <c:tx>
            <c:strRef>
              <c:f>データシート!$A$29</c:f>
              <c:strCache>
                <c:ptCount val="1"/>
                <c:pt idx="0">
                  <c:v>富山市国民健康保険事業特別会計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0.89</c:v>
                </c:pt>
                <c:pt idx="2">
                  <c:v>#N/A</c:v>
                </c:pt>
                <c:pt idx="3">
                  <c:v>0.36</c:v>
                </c:pt>
                <c:pt idx="4">
                  <c:v>#N/A</c:v>
                </c:pt>
                <c:pt idx="5">
                  <c:v>0.26</c:v>
                </c:pt>
                <c:pt idx="6">
                  <c:v>#N/A</c:v>
                </c:pt>
                <c:pt idx="7">
                  <c:v>1</c:v>
                </c:pt>
                <c:pt idx="8">
                  <c:v>#N/A</c:v>
                </c:pt>
                <c:pt idx="9">
                  <c:v>1.1200000000000001</c:v>
                </c:pt>
              </c:numCache>
            </c:numRef>
          </c:val>
          <c:extLst>
            <c:ext xmlns:c16="http://schemas.microsoft.com/office/drawing/2014/chart" uri="{C3380CC4-5D6E-409C-BE32-E72D297353CC}">
              <c16:uniqueId val="{00000002-6DAD-4F26-BB99-E4442438762B}"/>
            </c:ext>
          </c:extLst>
        </c:ser>
        <c:ser>
          <c:idx val="3"/>
          <c:order val="3"/>
          <c:tx>
            <c:strRef>
              <c:f>データシート!$A$30</c:f>
              <c:strCache>
                <c:ptCount val="1"/>
                <c:pt idx="0">
                  <c:v>富山市公共下水道事業会計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2.27</c:v>
                </c:pt>
                <c:pt idx="2">
                  <c:v>#N/A</c:v>
                </c:pt>
                <c:pt idx="3">
                  <c:v>1.45</c:v>
                </c:pt>
                <c:pt idx="4">
                  <c:v>#N/A</c:v>
                </c:pt>
                <c:pt idx="5">
                  <c:v>1.61</c:v>
                </c:pt>
                <c:pt idx="6">
                  <c:v>#N/A</c:v>
                </c:pt>
                <c:pt idx="7">
                  <c:v>1.47</c:v>
                </c:pt>
                <c:pt idx="8">
                  <c:v>#N/A</c:v>
                </c:pt>
                <c:pt idx="9">
                  <c:v>1.22</c:v>
                </c:pt>
              </c:numCache>
            </c:numRef>
          </c:val>
          <c:extLst>
            <c:ext xmlns:c16="http://schemas.microsoft.com/office/drawing/2014/chart" uri="{C3380CC4-5D6E-409C-BE32-E72D297353CC}">
              <c16:uniqueId val="{00000003-6DAD-4F26-BB99-E4442438762B}"/>
            </c:ext>
          </c:extLst>
        </c:ser>
        <c:ser>
          <c:idx val="4"/>
          <c:order val="4"/>
          <c:tx>
            <c:strRef>
              <c:f>データシート!$A$31</c:f>
              <c:strCache>
                <c:ptCount val="1"/>
                <c:pt idx="0">
                  <c:v>富山市介護保険事業特別会計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0.48</c:v>
                </c:pt>
                <c:pt idx="2">
                  <c:v>#N/A</c:v>
                </c:pt>
                <c:pt idx="3">
                  <c:v>0.56999999999999995</c:v>
                </c:pt>
                <c:pt idx="4">
                  <c:v>#N/A</c:v>
                </c:pt>
                <c:pt idx="5">
                  <c:v>0.7</c:v>
                </c:pt>
                <c:pt idx="6">
                  <c:v>#N/A</c:v>
                </c:pt>
                <c:pt idx="7">
                  <c:v>1.57</c:v>
                </c:pt>
                <c:pt idx="8">
                  <c:v>#N/A</c:v>
                </c:pt>
                <c:pt idx="9">
                  <c:v>1.45</c:v>
                </c:pt>
              </c:numCache>
            </c:numRef>
          </c:val>
          <c:extLst>
            <c:ext xmlns:c16="http://schemas.microsoft.com/office/drawing/2014/chart" uri="{C3380CC4-5D6E-409C-BE32-E72D297353CC}">
              <c16:uniqueId val="{00000004-6DAD-4F26-BB99-E4442438762B}"/>
            </c:ext>
          </c:extLst>
        </c:ser>
        <c:ser>
          <c:idx val="5"/>
          <c:order val="5"/>
          <c:tx>
            <c:strRef>
              <c:f>データシート!$A$32</c:f>
              <c:strCache>
                <c:ptCount val="1"/>
                <c:pt idx="0">
                  <c:v>富山市病院事業会計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2.4500000000000002</c:v>
                </c:pt>
                <c:pt idx="2">
                  <c:v>#N/A</c:v>
                </c:pt>
                <c:pt idx="3">
                  <c:v>2.5</c:v>
                </c:pt>
                <c:pt idx="4">
                  <c:v>#N/A</c:v>
                </c:pt>
                <c:pt idx="5">
                  <c:v>2.5099999999999998</c:v>
                </c:pt>
                <c:pt idx="6">
                  <c:v>#N/A</c:v>
                </c:pt>
                <c:pt idx="7">
                  <c:v>2.46</c:v>
                </c:pt>
                <c:pt idx="8">
                  <c:v>#N/A</c:v>
                </c:pt>
                <c:pt idx="9">
                  <c:v>1.84</c:v>
                </c:pt>
              </c:numCache>
            </c:numRef>
          </c:val>
          <c:extLst>
            <c:ext xmlns:c16="http://schemas.microsoft.com/office/drawing/2014/chart" uri="{C3380CC4-5D6E-409C-BE32-E72D297353CC}">
              <c16:uniqueId val="{00000005-6DAD-4F26-BB99-E4442438762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1.43</c:v>
                </c:pt>
                <c:pt idx="2">
                  <c:v>#N/A</c:v>
                </c:pt>
                <c:pt idx="3">
                  <c:v>1.29</c:v>
                </c:pt>
                <c:pt idx="4">
                  <c:v>#N/A</c:v>
                </c:pt>
                <c:pt idx="5">
                  <c:v>1.83</c:v>
                </c:pt>
                <c:pt idx="6">
                  <c:v>#N/A</c:v>
                </c:pt>
                <c:pt idx="7">
                  <c:v>2.34</c:v>
                </c:pt>
                <c:pt idx="8">
                  <c:v>#N/A</c:v>
                </c:pt>
                <c:pt idx="9">
                  <c:v>2.0699999999999998</c:v>
                </c:pt>
              </c:numCache>
            </c:numRef>
          </c:val>
          <c:extLst>
            <c:ext xmlns:c16="http://schemas.microsoft.com/office/drawing/2014/chart" uri="{C3380CC4-5D6E-409C-BE32-E72D297353CC}">
              <c16:uniqueId val="{00000006-6DAD-4F26-BB99-E4442438762B}"/>
            </c:ext>
          </c:extLst>
        </c:ser>
        <c:ser>
          <c:idx val="7"/>
          <c:order val="7"/>
          <c:tx>
            <c:strRef>
              <c:f>データシート!$A$34</c:f>
              <c:strCache>
                <c:ptCount val="1"/>
                <c:pt idx="0">
                  <c:v>富山市工業用水道事業会計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1.77</c:v>
                </c:pt>
                <c:pt idx="2">
                  <c:v>#N/A</c:v>
                </c:pt>
                <c:pt idx="3">
                  <c:v>1.88</c:v>
                </c:pt>
                <c:pt idx="4">
                  <c:v>#N/A</c:v>
                </c:pt>
                <c:pt idx="5">
                  <c:v>2.0099999999999998</c:v>
                </c:pt>
                <c:pt idx="6">
                  <c:v>#N/A</c:v>
                </c:pt>
                <c:pt idx="7">
                  <c:v>2.04</c:v>
                </c:pt>
                <c:pt idx="8">
                  <c:v>#N/A</c:v>
                </c:pt>
                <c:pt idx="9">
                  <c:v>2.12</c:v>
                </c:pt>
              </c:numCache>
            </c:numRef>
          </c:val>
          <c:extLst>
            <c:ext xmlns:c16="http://schemas.microsoft.com/office/drawing/2014/chart" uri="{C3380CC4-5D6E-409C-BE32-E72D297353CC}">
              <c16:uniqueId val="{00000007-6DAD-4F26-BB99-E4442438762B}"/>
            </c:ext>
          </c:extLst>
        </c:ser>
        <c:ser>
          <c:idx val="8"/>
          <c:order val="8"/>
          <c:tx>
            <c:strRef>
              <c:f>データシート!$A$35</c:f>
              <c:strCache>
                <c:ptCount val="1"/>
                <c:pt idx="0">
                  <c:v>富山市企業団地造成事業特別会計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1.63</c:v>
                </c:pt>
                <c:pt idx="2">
                  <c:v>#N/A</c:v>
                </c:pt>
                <c:pt idx="3">
                  <c:v>3.36</c:v>
                </c:pt>
                <c:pt idx="4">
                  <c:v>#N/A</c:v>
                </c:pt>
                <c:pt idx="5">
                  <c:v>2.0299999999999998</c:v>
                </c:pt>
                <c:pt idx="6">
                  <c:v>#N/A</c:v>
                </c:pt>
                <c:pt idx="7">
                  <c:v>3.81</c:v>
                </c:pt>
                <c:pt idx="8">
                  <c:v>#N/A</c:v>
                </c:pt>
                <c:pt idx="9">
                  <c:v>3.34</c:v>
                </c:pt>
              </c:numCache>
            </c:numRef>
          </c:val>
          <c:extLst>
            <c:ext xmlns:c16="http://schemas.microsoft.com/office/drawing/2014/chart" uri="{C3380CC4-5D6E-409C-BE32-E72D297353CC}">
              <c16:uniqueId val="{00000008-6DAD-4F26-BB99-E4442438762B}"/>
            </c:ext>
          </c:extLst>
        </c:ser>
        <c:ser>
          <c:idx val="9"/>
          <c:order val="9"/>
          <c:tx>
            <c:strRef>
              <c:f>データシート!$A$36</c:f>
              <c:strCache>
                <c:ptCount val="1"/>
                <c:pt idx="0">
                  <c:v>富山市水道事業会計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5.92</c:v>
                </c:pt>
                <c:pt idx="2">
                  <c:v>#N/A</c:v>
                </c:pt>
                <c:pt idx="3">
                  <c:v>5.16</c:v>
                </c:pt>
                <c:pt idx="4">
                  <c:v>#N/A</c:v>
                </c:pt>
                <c:pt idx="5">
                  <c:v>4.34</c:v>
                </c:pt>
                <c:pt idx="6">
                  <c:v>#N/A</c:v>
                </c:pt>
                <c:pt idx="7">
                  <c:v>4.07</c:v>
                </c:pt>
                <c:pt idx="8">
                  <c:v>#N/A</c:v>
                </c:pt>
                <c:pt idx="9">
                  <c:v>3.57</c:v>
                </c:pt>
              </c:numCache>
            </c:numRef>
          </c:val>
          <c:extLst>
            <c:ext xmlns:c16="http://schemas.microsoft.com/office/drawing/2014/chart" uri="{C3380CC4-5D6E-409C-BE32-E72D297353CC}">
              <c16:uniqueId val="{00000009-6DAD-4F26-BB99-E4442438762B}"/>
            </c:ext>
          </c:extLst>
        </c:ser>
        <c:dLbls>
          <c:showLegendKey val="0"/>
          <c:showVal val="0"/>
          <c:showCatName val="0"/>
          <c:showSerName val="0"/>
          <c:showPercent val="0"/>
          <c:showBubbleSize val="0"/>
        </c:dLbls>
        <c:gapWidth val="150"/>
        <c:overlap val="100"/>
        <c:axId val="234911768"/>
        <c:axId val="263692504"/>
      </c:barChart>
      <c:catAx>
        <c:axId val="23491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692504"/>
        <c:crosses val="autoZero"/>
        <c:auto val="1"/>
        <c:lblAlgn val="ctr"/>
        <c:lblOffset val="100"/>
        <c:tickLblSkip val="1"/>
        <c:tickMarkSkip val="1"/>
        <c:noMultiLvlLbl val="0"/>
      </c:catAx>
      <c:valAx>
        <c:axId val="263692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911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23416</c:v>
                </c:pt>
                <c:pt idx="5">
                  <c:v>24929</c:v>
                </c:pt>
                <c:pt idx="8">
                  <c:v>26017</c:v>
                </c:pt>
                <c:pt idx="11">
                  <c:v>24021</c:v>
                </c:pt>
                <c:pt idx="14">
                  <c:v>23837</c:v>
                </c:pt>
              </c:numCache>
            </c:numRef>
          </c:val>
          <c:extLst>
            <c:ext xmlns:c16="http://schemas.microsoft.com/office/drawing/2014/chart" uri="{C3380CC4-5D6E-409C-BE32-E72D297353CC}">
              <c16:uniqueId val="{00000000-2E7A-4374-A8A5-9EAFB68936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17</c:v>
                </c:pt>
                <c:pt idx="3">
                  <c:v>14</c:v>
                </c:pt>
                <c:pt idx="6">
                  <c:v>15</c:v>
                </c:pt>
                <c:pt idx="9">
                  <c:v>2</c:v>
                </c:pt>
                <c:pt idx="12">
                  <c:v>4</c:v>
                </c:pt>
              </c:numCache>
            </c:numRef>
          </c:val>
          <c:extLst>
            <c:ext xmlns:c16="http://schemas.microsoft.com/office/drawing/2014/chart" uri="{C3380CC4-5D6E-409C-BE32-E72D297353CC}">
              <c16:uniqueId val="{00000001-2E7A-4374-A8A5-9EAFB68936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352</c:v>
                </c:pt>
                <c:pt idx="3">
                  <c:v>404</c:v>
                </c:pt>
                <c:pt idx="6">
                  <c:v>328</c:v>
                </c:pt>
                <c:pt idx="9">
                  <c:v>284</c:v>
                </c:pt>
                <c:pt idx="12">
                  <c:v>253</c:v>
                </c:pt>
              </c:numCache>
            </c:numRef>
          </c:val>
          <c:extLst>
            <c:ext xmlns:c16="http://schemas.microsoft.com/office/drawing/2014/chart" uri="{C3380CC4-5D6E-409C-BE32-E72D297353CC}">
              <c16:uniqueId val="{00000002-2E7A-4374-A8A5-9EAFB68936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2072</c:v>
                </c:pt>
                <c:pt idx="3">
                  <c:v>2072</c:v>
                </c:pt>
                <c:pt idx="6">
                  <c:v>2070</c:v>
                </c:pt>
                <c:pt idx="9">
                  <c:v>1151</c:v>
                </c:pt>
                <c:pt idx="12">
                  <c:v>701</c:v>
                </c:pt>
              </c:numCache>
            </c:numRef>
          </c:val>
          <c:extLst>
            <c:ext xmlns:c16="http://schemas.microsoft.com/office/drawing/2014/chart" uri="{C3380CC4-5D6E-409C-BE32-E72D297353CC}">
              <c16:uniqueId val="{00000003-2E7A-4374-A8A5-9EAFB68936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7210</c:v>
                </c:pt>
                <c:pt idx="3">
                  <c:v>8120</c:v>
                </c:pt>
                <c:pt idx="6">
                  <c:v>9317</c:v>
                </c:pt>
                <c:pt idx="9">
                  <c:v>8342</c:v>
                </c:pt>
                <c:pt idx="12">
                  <c:v>7879</c:v>
                </c:pt>
              </c:numCache>
            </c:numRef>
          </c:val>
          <c:extLst>
            <c:ext xmlns:c16="http://schemas.microsoft.com/office/drawing/2014/chart" uri="{C3380CC4-5D6E-409C-BE32-E72D297353CC}">
              <c16:uniqueId val="{00000004-2E7A-4374-A8A5-9EAFB68936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7A-4374-A8A5-9EAFB68936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7A-4374-A8A5-9EAFB68936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24947</c:v>
                </c:pt>
                <c:pt idx="3">
                  <c:v>25054</c:v>
                </c:pt>
                <c:pt idx="6">
                  <c:v>26118</c:v>
                </c:pt>
                <c:pt idx="9">
                  <c:v>23070</c:v>
                </c:pt>
                <c:pt idx="12">
                  <c:v>22715</c:v>
                </c:pt>
              </c:numCache>
            </c:numRef>
          </c:val>
          <c:extLst>
            <c:ext xmlns:c16="http://schemas.microsoft.com/office/drawing/2014/chart" uri="{C3380CC4-5D6E-409C-BE32-E72D297353CC}">
              <c16:uniqueId val="{00000007-2E7A-4374-A8A5-9EAFB68936B3}"/>
            </c:ext>
          </c:extLst>
        </c:ser>
        <c:dLbls>
          <c:showLegendKey val="0"/>
          <c:showVal val="0"/>
          <c:showCatName val="0"/>
          <c:showSerName val="0"/>
          <c:showPercent val="0"/>
          <c:showBubbleSize val="0"/>
        </c:dLbls>
        <c:gapWidth val="100"/>
        <c:overlap val="100"/>
        <c:axId val="263690936"/>
        <c:axId val="263693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11182</c:v>
                </c:pt>
                <c:pt idx="2">
                  <c:v>#N/A</c:v>
                </c:pt>
                <c:pt idx="3">
                  <c:v>#N/A</c:v>
                </c:pt>
                <c:pt idx="4">
                  <c:v>10735</c:v>
                </c:pt>
                <c:pt idx="5">
                  <c:v>#N/A</c:v>
                </c:pt>
                <c:pt idx="6">
                  <c:v>#N/A</c:v>
                </c:pt>
                <c:pt idx="7">
                  <c:v>11831</c:v>
                </c:pt>
                <c:pt idx="8">
                  <c:v>#N/A</c:v>
                </c:pt>
                <c:pt idx="9">
                  <c:v>#N/A</c:v>
                </c:pt>
                <c:pt idx="10">
                  <c:v>8828</c:v>
                </c:pt>
                <c:pt idx="11">
                  <c:v>#N/A</c:v>
                </c:pt>
                <c:pt idx="12">
                  <c:v>#N/A</c:v>
                </c:pt>
                <c:pt idx="13">
                  <c:v>7715</c:v>
                </c:pt>
                <c:pt idx="14">
                  <c:v>#N/A</c:v>
                </c:pt>
              </c:numCache>
            </c:numRef>
          </c:val>
          <c:smooth val="0"/>
          <c:extLst>
            <c:ext xmlns:c16="http://schemas.microsoft.com/office/drawing/2014/chart" uri="{C3380CC4-5D6E-409C-BE32-E72D297353CC}">
              <c16:uniqueId val="{00000008-2E7A-4374-A8A5-9EAFB68936B3}"/>
            </c:ext>
          </c:extLst>
        </c:ser>
        <c:dLbls>
          <c:showLegendKey val="0"/>
          <c:showVal val="0"/>
          <c:showCatName val="0"/>
          <c:showSerName val="0"/>
          <c:showPercent val="0"/>
          <c:showBubbleSize val="0"/>
        </c:dLbls>
        <c:marker val="1"/>
        <c:smooth val="0"/>
        <c:axId val="263690936"/>
        <c:axId val="263693288"/>
      </c:lineChart>
      <c:catAx>
        <c:axId val="26369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693288"/>
        <c:crosses val="autoZero"/>
        <c:auto val="1"/>
        <c:lblAlgn val="ctr"/>
        <c:lblOffset val="100"/>
        <c:tickLblSkip val="1"/>
        <c:tickMarkSkip val="1"/>
        <c:noMultiLvlLbl val="0"/>
      </c:catAx>
      <c:valAx>
        <c:axId val="263693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69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222263</c:v>
                </c:pt>
                <c:pt idx="5">
                  <c:v>218989</c:v>
                </c:pt>
                <c:pt idx="8">
                  <c:v>216220</c:v>
                </c:pt>
                <c:pt idx="11">
                  <c:v>209858</c:v>
                </c:pt>
                <c:pt idx="14">
                  <c:v>203243</c:v>
                </c:pt>
              </c:numCache>
            </c:numRef>
          </c:val>
          <c:extLst>
            <c:ext xmlns:c16="http://schemas.microsoft.com/office/drawing/2014/chart" uri="{C3380CC4-5D6E-409C-BE32-E72D297353CC}">
              <c16:uniqueId val="{00000000-ADD7-4881-A79D-6DBF270243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26657</c:v>
                </c:pt>
                <c:pt idx="5">
                  <c:v>28094</c:v>
                </c:pt>
                <c:pt idx="8">
                  <c:v>26608</c:v>
                </c:pt>
                <c:pt idx="11">
                  <c:v>27235</c:v>
                </c:pt>
                <c:pt idx="14">
                  <c:v>26587</c:v>
                </c:pt>
              </c:numCache>
            </c:numRef>
          </c:val>
          <c:extLst>
            <c:ext xmlns:c16="http://schemas.microsoft.com/office/drawing/2014/chart" uri="{C3380CC4-5D6E-409C-BE32-E72D297353CC}">
              <c16:uniqueId val="{00000001-ADD7-4881-A79D-6DBF270243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19071</c:v>
                </c:pt>
                <c:pt idx="5">
                  <c:v>20397</c:v>
                </c:pt>
                <c:pt idx="8">
                  <c:v>20550</c:v>
                </c:pt>
                <c:pt idx="11">
                  <c:v>21513</c:v>
                </c:pt>
                <c:pt idx="14">
                  <c:v>23537</c:v>
                </c:pt>
              </c:numCache>
            </c:numRef>
          </c:val>
          <c:extLst>
            <c:ext xmlns:c16="http://schemas.microsoft.com/office/drawing/2014/chart" uri="{C3380CC4-5D6E-409C-BE32-E72D297353CC}">
              <c16:uniqueId val="{00000002-ADD7-4881-A79D-6DBF270243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D7-4881-A79D-6DBF270243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D7-4881-A79D-6DBF270243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452</c:v>
                </c:pt>
                <c:pt idx="12">
                  <c:v>496</c:v>
                </c:pt>
              </c:numCache>
            </c:numRef>
          </c:val>
          <c:extLst>
            <c:ext xmlns:c16="http://schemas.microsoft.com/office/drawing/2014/chart" uri="{C3380CC4-5D6E-409C-BE32-E72D297353CC}">
              <c16:uniqueId val="{00000005-ADD7-4881-A79D-6DBF270243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24753</c:v>
                </c:pt>
                <c:pt idx="3">
                  <c:v>22326</c:v>
                </c:pt>
                <c:pt idx="6">
                  <c:v>20815</c:v>
                </c:pt>
                <c:pt idx="9">
                  <c:v>20070</c:v>
                </c:pt>
                <c:pt idx="12">
                  <c:v>19653</c:v>
                </c:pt>
              </c:numCache>
            </c:numRef>
          </c:val>
          <c:extLst>
            <c:ext xmlns:c16="http://schemas.microsoft.com/office/drawing/2014/chart" uri="{C3380CC4-5D6E-409C-BE32-E72D297353CC}">
              <c16:uniqueId val="{00000006-ADD7-4881-A79D-6DBF270243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6643</c:v>
                </c:pt>
                <c:pt idx="3">
                  <c:v>4644</c:v>
                </c:pt>
                <c:pt idx="6">
                  <c:v>2618</c:v>
                </c:pt>
                <c:pt idx="9">
                  <c:v>1490</c:v>
                </c:pt>
                <c:pt idx="12">
                  <c:v>801</c:v>
                </c:pt>
              </c:numCache>
            </c:numRef>
          </c:val>
          <c:extLst>
            <c:ext xmlns:c16="http://schemas.microsoft.com/office/drawing/2014/chart" uri="{C3380CC4-5D6E-409C-BE32-E72D297353CC}">
              <c16:uniqueId val="{00000007-ADD7-4881-A79D-6DBF270243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92859</c:v>
                </c:pt>
                <c:pt idx="3">
                  <c:v>88696</c:v>
                </c:pt>
                <c:pt idx="6">
                  <c:v>86781</c:v>
                </c:pt>
                <c:pt idx="9">
                  <c:v>84300</c:v>
                </c:pt>
                <c:pt idx="12">
                  <c:v>78638</c:v>
                </c:pt>
              </c:numCache>
            </c:numRef>
          </c:val>
          <c:extLst>
            <c:ext xmlns:c16="http://schemas.microsoft.com/office/drawing/2014/chart" uri="{C3380CC4-5D6E-409C-BE32-E72D297353CC}">
              <c16:uniqueId val="{00000008-ADD7-4881-A79D-6DBF270243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12996</c:v>
                </c:pt>
                <c:pt idx="3">
                  <c:v>11547</c:v>
                </c:pt>
                <c:pt idx="6">
                  <c:v>10044</c:v>
                </c:pt>
                <c:pt idx="9">
                  <c:v>9612</c:v>
                </c:pt>
                <c:pt idx="12">
                  <c:v>10067</c:v>
                </c:pt>
              </c:numCache>
            </c:numRef>
          </c:val>
          <c:extLst>
            <c:ext xmlns:c16="http://schemas.microsoft.com/office/drawing/2014/chart" uri="{C3380CC4-5D6E-409C-BE32-E72D297353CC}">
              <c16:uniqueId val="{00000009-ADD7-4881-A79D-6DBF270243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246031</c:v>
                </c:pt>
                <c:pt idx="3">
                  <c:v>245482</c:v>
                </c:pt>
                <c:pt idx="6">
                  <c:v>245897</c:v>
                </c:pt>
                <c:pt idx="9">
                  <c:v>242257</c:v>
                </c:pt>
                <c:pt idx="12">
                  <c:v>238095</c:v>
                </c:pt>
              </c:numCache>
            </c:numRef>
          </c:val>
          <c:extLst>
            <c:ext xmlns:c16="http://schemas.microsoft.com/office/drawing/2014/chart" uri="{C3380CC4-5D6E-409C-BE32-E72D297353CC}">
              <c16:uniqueId val="{0000000A-ADD7-4881-A79D-6DBF2702437E}"/>
            </c:ext>
          </c:extLst>
        </c:ser>
        <c:dLbls>
          <c:showLegendKey val="0"/>
          <c:showVal val="0"/>
          <c:showCatName val="0"/>
          <c:showSerName val="0"/>
          <c:showPercent val="0"/>
          <c:showBubbleSize val="0"/>
        </c:dLbls>
        <c:gapWidth val="100"/>
        <c:overlap val="100"/>
        <c:axId val="263692896"/>
        <c:axId val="263694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115292</c:v>
                </c:pt>
                <c:pt idx="2">
                  <c:v>#N/A</c:v>
                </c:pt>
                <c:pt idx="3">
                  <c:v>#N/A</c:v>
                </c:pt>
                <c:pt idx="4">
                  <c:v>105215</c:v>
                </c:pt>
                <c:pt idx="5">
                  <c:v>#N/A</c:v>
                </c:pt>
                <c:pt idx="6">
                  <c:v>#N/A</c:v>
                </c:pt>
                <c:pt idx="7">
                  <c:v>102778</c:v>
                </c:pt>
                <c:pt idx="8">
                  <c:v>#N/A</c:v>
                </c:pt>
                <c:pt idx="9">
                  <c:v>#N/A</c:v>
                </c:pt>
                <c:pt idx="10">
                  <c:v>99573</c:v>
                </c:pt>
                <c:pt idx="11">
                  <c:v>#N/A</c:v>
                </c:pt>
                <c:pt idx="12">
                  <c:v>#N/A</c:v>
                </c:pt>
                <c:pt idx="13">
                  <c:v>94383</c:v>
                </c:pt>
                <c:pt idx="14">
                  <c:v>#N/A</c:v>
                </c:pt>
              </c:numCache>
            </c:numRef>
          </c:val>
          <c:smooth val="0"/>
          <c:extLst>
            <c:ext xmlns:c16="http://schemas.microsoft.com/office/drawing/2014/chart" uri="{C3380CC4-5D6E-409C-BE32-E72D297353CC}">
              <c16:uniqueId val="{0000000B-ADD7-4881-A79D-6DBF2702437E}"/>
            </c:ext>
          </c:extLst>
        </c:ser>
        <c:dLbls>
          <c:showLegendKey val="0"/>
          <c:showVal val="0"/>
          <c:showCatName val="0"/>
          <c:showSerName val="0"/>
          <c:showPercent val="0"/>
          <c:showBubbleSize val="0"/>
        </c:dLbls>
        <c:marker val="1"/>
        <c:smooth val="0"/>
        <c:axId val="263692896"/>
        <c:axId val="263694072"/>
      </c:lineChart>
      <c:catAx>
        <c:axId val="26369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3694072"/>
        <c:crosses val="autoZero"/>
        <c:auto val="1"/>
        <c:lblAlgn val="ctr"/>
        <c:lblOffset val="100"/>
        <c:tickLblSkip val="1"/>
        <c:tickMarkSkip val="1"/>
        <c:noMultiLvlLbl val="0"/>
      </c:catAx>
      <c:valAx>
        <c:axId val="263694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69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6669</c:v>
                </c:pt>
                <c:pt idx="1">
                  <c:v>6671</c:v>
                </c:pt>
                <c:pt idx="2">
                  <c:v>6772</c:v>
                </c:pt>
              </c:numCache>
            </c:numRef>
          </c:val>
          <c:extLst>
            <c:ext xmlns:c16="http://schemas.microsoft.com/office/drawing/2014/chart" uri="{C3380CC4-5D6E-409C-BE32-E72D297353CC}">
              <c16:uniqueId val="{00000000-5B37-4991-90B5-D3434444D2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3360</c:v>
                </c:pt>
                <c:pt idx="1">
                  <c:v>3561</c:v>
                </c:pt>
                <c:pt idx="2">
                  <c:v>3562</c:v>
                </c:pt>
              </c:numCache>
            </c:numRef>
          </c:val>
          <c:extLst>
            <c:ext xmlns:c16="http://schemas.microsoft.com/office/drawing/2014/chart" uri="{C3380CC4-5D6E-409C-BE32-E72D297353CC}">
              <c16:uniqueId val="{00000001-5B37-4991-90B5-D3434444D2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6034</c:v>
                </c:pt>
                <c:pt idx="1">
                  <c:v>5868</c:v>
                </c:pt>
                <c:pt idx="2">
                  <c:v>6026</c:v>
                </c:pt>
              </c:numCache>
            </c:numRef>
          </c:val>
          <c:extLst>
            <c:ext xmlns:c16="http://schemas.microsoft.com/office/drawing/2014/chart" uri="{C3380CC4-5D6E-409C-BE32-E72D297353CC}">
              <c16:uniqueId val="{00000002-5B37-4991-90B5-D3434444D27A}"/>
            </c:ext>
          </c:extLst>
        </c:ser>
        <c:dLbls>
          <c:showLegendKey val="0"/>
          <c:showVal val="0"/>
          <c:showCatName val="0"/>
          <c:showSerName val="0"/>
          <c:showPercent val="0"/>
          <c:showBubbleSize val="0"/>
        </c:dLbls>
        <c:gapWidth val="120"/>
        <c:overlap val="100"/>
        <c:axId val="263695248"/>
        <c:axId val="263691328"/>
      </c:barChart>
      <c:catAx>
        <c:axId val="26369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3691328"/>
        <c:crosses val="autoZero"/>
        <c:auto val="1"/>
        <c:lblAlgn val="ctr"/>
        <c:lblOffset val="100"/>
        <c:tickLblSkip val="1"/>
        <c:tickMarkSkip val="1"/>
        <c:noMultiLvlLbl val="0"/>
      </c:catAx>
      <c:valAx>
        <c:axId val="263691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369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{C0DA6DE6-9947-4EA2-B582-60EF663F7F82}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52C-462E-89FA-2D5A79E6F3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{A332F323-FB72-481F-A933-9882B8199EF0}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2C-462E-89FA-2D5A79E6F3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{76A93967-9FEE-4744-A4BC-CC61AF8D26CD}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2C-462E-89FA-2D5A79E6F3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{BAFE94ED-50DE-4879-8FC7-BBB94DEF8D2B}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2C-462E-89FA-2D5A79E6F3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{83F376EB-099B-47F8-9A63-B9B66466710C}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2C-462E-89FA-2D5A79E6F3A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{D569E91C-98AE-4101-97E8-4A3D6579D307}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52C-462E-89FA-2D5A79E6F3A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{112F8325-0E3D-462B-9CCA-2BCC1B1B27F9}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52C-462E-89FA-2D5A79E6F3A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{3F571FD6-350C-46AF-B04D-1AAFD9131093}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52C-462E-89FA-2D5A79E6F3A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{4687D8C9-2BB7-4FCA-8144-B6733B41FAFA}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52C-462E-89FA-2D5A79E6F3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c:v>
                </c:pt>
                <c:pt idx="32">
                  <c:v>63.9</c:v>
                </c:pt>
              </c:numCache>
            </c:numRef>
          </c:xVal>
          <c:yVal>
            <c:numRef>
              <c:f>公会計指標分析・財政指標組合せ分析表!$BP$51:$DC$51</c:f>
              <c:numCache>
                <c:formatCode>#,##0.0;"▲ "#,##0.0</c:formatCode>
                <c:ptCount val="40"/>
                <c:pt idx="24">
                  <c:v>123.2</c:v>
                </c:pt>
                <c:pt idx="32">
                  <c:v>115.3</c:v>
                </c:pt>
              </c:numCache>
            </c:numRef>
          </c:yVal>
          <c:smooth val="0"/>
          <c:extLst>
            <c:ext xmlns:c16="http://schemas.microsoft.com/office/drawing/2014/chart" uri="{C3380CC4-5D6E-409C-BE32-E72D297353CC}">
              <c16:uniqueId val="{00000009-C52C-462E-89FA-2D5A79E6F3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{63AEFF57-73B7-4249-ABB6-7F75307F2259}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52C-462E-89FA-2D5A79E6F3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{7C64585C-3BAA-4D32-B245-E187FCB0CA3B}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2C-462E-89FA-2D5A79E6F3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{48B6EBAA-6A39-4567-8D31-129874971AD5}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2C-462E-89FA-2D5A79E6F3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{F501D44D-B965-4F6B-86A3-6C3D75934D75}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2C-462E-89FA-2D5A79E6F3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{5D30E149-53E0-4C59-A40C-02E15A8A567B}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2C-462E-89FA-2D5A79E6F3A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{09489261-215E-4D95-AF39-9ED648D4139F}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52C-462E-89FA-2D5A79E6F3A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{0244FBD2-1751-48F0-8E92-CA13355BDF85}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52C-462E-89FA-2D5A79E6F3A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{4C87A392-BD7B-468A-A638-D34B169E9FE5}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52C-462E-89FA-2D5A79E6F3A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{48BF7E2B-A16E-4CEA-B550-DC9CB6B7736A}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52C-462E-89FA-2D5A79E6F3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c:ext xmlns:c16="http://schemas.microsoft.com/office/drawing/2014/chart" uri="{C3380CC4-5D6E-409C-BE32-E72D297353CC}">
              <c16:uniqueId val="{00000013-C52C-462E-89FA-2D5A79E6F3AA}"/>
            </c:ext>
          </c:extLst>
        </c:ser>
        <c:dLbls>
          <c:showLegendKey val="0"/>
          <c:showVal val="1"/>
          <c:showCatName val="0"/>
          <c:showSerName val="0"/>
          <c:showPercent val="0"/>
          <c:showBubbleSize val="0"/>
        </c:dLbls>
        <c:axId val="46179840"/>
        <c:axId val="46181760"/>
      </c:scatterChart>
      <c:valAx>
        <c:axId val="46179840"/>
        <c:scaling>
          <c:orientation val="minMax"/>
          <c:max val="64.3"/>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8"/>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{975BB0E2-E4FD-42B6-AB33-34669BB83F93}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3F7-4C6F-82A5-230B9770D0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{55D4756B-C317-40DD-870F-00EB044904E1}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F7-4C6F-82A5-230B9770D0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{BDA24CEA-45FC-476C-83D7-7957C463AC9C}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F7-4C6F-82A5-230B9770D0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{9C70E47E-E962-4B17-8E3A-357EBF194777}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F7-4C6F-82A5-230B9770D0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{701373DD-73B6-4587-9DC8-330EE8F82064}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F7-4C6F-82A5-230B9770D0A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{4CBC3E85-8D33-490F-903F-22FE6629D24D}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3F7-4C6F-82A5-230B9770D0A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{BE7C4FF3-7406-4296-9D95-D6C9EFBD2E42}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3F7-4C6F-82A5-230B9770D0A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{83CD91F7-C123-49D2-AC73-CFB7377CFA8F}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3F7-4C6F-82A5-230B9770D0A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{CFEEA1E9-7E0B-4349-A946-E9C040C68E4E}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3F7-4C6F-82A5-230B9770D0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13.5</c:v>
                </c:pt>
                <c:pt idx="16">
                  <c:v>13.8</c:v>
                </c:pt>
                <c:pt idx="24">
                  <c:v>12.9</c:v>
                </c:pt>
                <c:pt idx="32">
                  <c:v>11.6</c:v>
                </c:pt>
              </c:numCache>
            </c:numRef>
          </c:xVal>
          <c:yVal>
            <c:numRef>
              <c:f>公会計指標分析・財政指標組合せ分析表!$BP$73:$DC$73</c:f>
              <c:numCache>
                <c:formatCode>#,##0.0;"▲ "#,##0.0</c:formatCode>
                <c:ptCount val="40"/>
                <c:pt idx="0">
                  <c:v>141.69999999999999</c:v>
                </c:pt>
                <c:pt idx="8">
                  <c:v>130.4</c:v>
                </c:pt>
                <c:pt idx="16">
                  <c:v>127</c:v>
                </c:pt>
                <c:pt idx="24">
                  <c:v>123.2</c:v>
                </c:pt>
                <c:pt idx="32">
                  <c:v>115.3</c:v>
                </c:pt>
              </c:numCache>
            </c:numRef>
          </c:yVal>
          <c:smooth val="0"/>
          <c:extLst>
            <c:ext xmlns:c16="http://schemas.microsoft.com/office/drawing/2014/chart" uri="{C3380CC4-5D6E-409C-BE32-E72D297353CC}">
              <c16:uniqueId val="{00000009-03F7-4C6F-82A5-230B9770D0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{47896592-D170-4F66-8F48-215FE6A3F5D8}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3F7-4C6F-82A5-230B9770D0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{64535B72-A09C-432E-8F19-23DE25021388}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F7-4C6F-82A5-230B9770D0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{CC18B4D8-0C08-4844-A5C3-DA18567EF889}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F7-4C6F-82A5-230B9770D0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{E3094A02-F096-4426-8682-0B4DE674B08A}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F7-4C6F-82A5-230B9770D0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{150511DD-4ACE-4E7A-A6A4-778120C6EFA7}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F7-4C6F-82A5-230B9770D0A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{F7CE9D06-A4E1-4E38-B7DA-7DC6B627BA95}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3F7-4C6F-82A5-230B9770D0A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{CD58D0FC-F00D-462A-8ECA-152CE26DB9D8}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3F7-4C6F-82A5-230B9770D0A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{BE509D2C-B27E-4A7F-861A-14AA639899BD}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3F7-4C6F-82A5-230B9770D0A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{4F2F51BB-D956-4128-BEA4-35DAF910B186}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3F7-4C6F-82A5-230B9770D0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03F7-4C6F-82A5-230B9770D0A5}"/>
            </c:ext>
          </c:extLst>
        </c:ser>
        <c:dLbls>
          <c:showLegendKey val="0"/>
          <c:showVal val="1"/>
          <c:showCatName val="0"/>
          <c:showSerName val="0"/>
          <c:showPercent val="0"/>
          <c:showBubbleSize val="0"/>
        </c:dLbls>
        <c:axId val="84219776"/>
        <c:axId val="84234240"/>
      </c:scatterChart>
      <c:valAx>
        <c:axId val="84219776"/>
        <c:scaling>
          <c:orientation val="minMax"/>
          <c:max val="14.5"/>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p>
        <a:p>
          <a:r>
            <a:rPr kumimoji="1" lang="ja-JP" altLang="en-US" sz="1400">
              <a:latin typeface="ＭＳ ゴシック" pitchFamily="49" charset="-128"/>
              <a:ea typeface="ＭＳ ゴシック" pitchFamily="49" charset="-128"/>
            </a:rPr>
            <a:t> 学校や公民館の整備などに充当してきた合併特例債の償還金が減少したために減となっている。</a:t>
          </a:r>
        </a:p>
        <a:p>
          <a:r>
            <a:rPr kumimoji="1" lang="ja-JP" altLang="en-US" sz="1400">
              <a:latin typeface="ＭＳ ゴシック" pitchFamily="49" charset="-128"/>
              <a:ea typeface="ＭＳ ゴシック" pitchFamily="49" charset="-128"/>
            </a:rPr>
            <a:t>○算入公債費等</a:t>
          </a:r>
        </a:p>
        <a:p>
          <a:r>
            <a:rPr kumimoji="1" lang="ja-JP" altLang="en-US" sz="1400">
              <a:latin typeface="ＭＳ ゴシック" pitchFamily="49" charset="-128"/>
              <a:ea typeface="ＭＳ ゴシック" pitchFamily="49" charset="-128"/>
            </a:rPr>
            <a:t>　臨時財政対策債償還金が増加したものの、合併特例債償還金等の償還が減少していることから、緩やかな減少傾向にある。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市債の発行をできる限り抑制するとともに、発行にあたっては、交付税措置のある有利な市債を活用し、財政の健全化に努める。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○一般会計等にかかる地方債の現在高</a:t>
          </a:r>
        </a:p>
        <a:p>
          <a:r>
            <a:rPr kumimoji="1" lang="ja-JP" altLang="en-US" sz="1400">
              <a:latin typeface="ＭＳ ゴシック" pitchFamily="49" charset="-128"/>
              <a:ea typeface="ＭＳ ゴシック" pitchFamily="49" charset="-128"/>
            </a:rPr>
            <a:t>　合併特例債や地方道路等整備事業債の減により残高が減少した。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　</a:t>
          </a:r>
        </a:p>
        <a:p>
          <a:r>
            <a:rPr kumimoji="1" lang="ja-JP" altLang="en-US" sz="1400">
              <a:latin typeface="ＭＳ ゴシック" pitchFamily="49" charset="-128"/>
              <a:ea typeface="ＭＳ ゴシック" pitchFamily="49" charset="-128"/>
            </a:rPr>
            <a:t>　公共下水道事業における起債残高の減により算入額が減少傾向にある。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○退職手当負担見込額</a:t>
          </a:r>
        </a:p>
        <a:p>
          <a:r>
            <a:rPr kumimoji="1" lang="ja-JP" altLang="en-US" sz="1400">
              <a:latin typeface="ＭＳ ゴシック" pitchFamily="49" charset="-128"/>
              <a:ea typeface="ＭＳ ゴシック" pitchFamily="49" charset="-128"/>
            </a:rPr>
            <a:t>　定員適正化計画による職員数の見直しにより、減少傾向にある。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地方債の現在高の削減に努めるとともに、公共下水道事業等における公営企業債等繰入見込額の減等により、財政の健全化に努める。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富山県富山市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雪経費の増加により財政調整基金を６億円取り崩したこと、償還のため減債基金を６億円取り崩したこと、その他特定目的基金を４．５億円取り崩した一方、見込まれる剰余金を活用し財政調整基金に７億円積み立てたこと、決算剰余金を減債基金と都市基盤整備基金にそれぞれ６億円ずつ積み立てたこと等により、基金全体としては２．６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・財政調整基金、減債基金については、下記のとおり、残高は少なくとも維持されていくものと考えている。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それぞれ特定の目的で設置されており、設置目的が達成された場合は廃止することから、新たな基金を造成しなければ、中長期的には、基金の残高は減少していくもの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・福祉基金：市民の福祉の増進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・舞台芸術振興事業基金：舞台芸術の振興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・文化事業基金：市民の文化活動の振興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・福祉奨学事業基金：福祉奨学資金に充当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のため都市基盤整備基金を２億円取り崩したこと、その他２．５億円取り崩した一方、決算剰余金を都市基盤整備基金に６億円積み立てたこと等により、その他特定目的基金としては１．６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・都市基盤整備基金：富山駅周辺整備事業など今後も都市基盤整備事業に取組む必要があるため、一定の残高水準の確保に努めることとしている。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・福祉基金：果実運用型の基金であり、運用益は各種福祉事業に活用しており、現在の残高の維持に努めることとしている。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・舞台芸術振興事業基金：果実運用型の基金であり、運用益は施設の管理運営費に活用しており、また、今後施設の整備も想定されることから、現在の残高の維持・増加に努めることとしている。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・文化事業基金：果実運用型の基金であり、運用益は文化施設の管理運営費に活用しているが、原資を施設整備に活用する予定であり、残高は減少する予定である。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・福祉奨学事業基金：福祉奨学資金の原資としているものであり、事業継続のために現在の残高を維持するよう努めることとしている。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・除雪経費の増加により６億円取り崩した一方、見込まれる剰余金を活用し７億円積み立てたことにより、１億円の増となった。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・財政調整基金は、年度間の財源調整や大きな災害などに備えるための重要な基金であり、これまで決算剰余金等を活用して積み立てることで、平成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年度末には市町村合併後最高の約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億円となる見込みであり、今後も、現在の残高の維持・増加に努めることとしている。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・償還のため６億円取り崩した一方、決算剰余金を６億円積み立てたことにより、運用益積立分のみの微増となった。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・減債基金は、市債の償還に必要な財源を確保するために設置しているものであり、本市の市債残高は、今後、横ばいで推移するものと見込まれるため、基金の残高についても維持に努めることとしている。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418,045
411,210
1,241.77
164,094,455
160,865,213
2,111,778
100,796,090
238,002,097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chemeClr val="dk1"/>
              </a:solidFill>
              <a:effectLst/>
              <a:latin typeface="+mn-lt"/>
              <a:ea typeface="+mn-ea"/>
              <a:cs typeface="+mn-cs"/>
            </a:rPr>
            <a:t>1970</a:t>
          </a:r>
          <a:r>
            <a:rPr kumimoji="1" lang="ja-JP" altLang="ja-JP" sz="900" b="1">
              <a:solidFill>
                <a:schemeClr val="dk1"/>
              </a:solidFill>
              <a:effectLst/>
              <a:latin typeface="+mn-lt"/>
              <a:ea typeface="+mn-ea"/>
              <a:cs typeface="+mn-cs"/>
            </a:rPr>
            <a:t>年代における人口の急増に伴い、学校、公営住宅、市民利用施設などの「公共建築物」や道路、橋りょう、上下水道などの「社会インフラ」を整備してきたところであり、市全体で膨大な資産を保有している。こうした施設の老朽化が相対的に進んでいることから、「公共施設等総合管理計画」及び「公共施設マネジメントアクションプラン」を策定してきたところであり、計画的に修繕や改修を実施することにより、資産の寿命を延ばし、適正な施設配置や運営により効率的な投資を行い財政負担の軽減を図りながら、資産管理をしていく必要がある。</a:t>
          </a:r>
          <a:endParaRPr lang="ja-JP" altLang="ja-JP" sz="900" b="1">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78" name="楕円 77"/>
        <xdr:cNvSpPr/>
      </xdr:nvSpPr>
      <xdr:spPr>
        <a:xfrm>
          <a:off x="4711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120667</xdr:rowOff>
    </xdr:from>
    <xdr:ext cx="405111" cy="259045"/>
    <xdr:sp macro="" textlink="">
      <xdr:nvSpPr>
        <xdr:cNvPr id="79" name="有形固定資産減価償却率該当値テキスト"/>
        <xdr:cNvSpPr txBox="1"/>
      </xdr:nvSpPr>
      <xdr:spPr>
        <a:xfrm>
          <a:off x="4813300"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0" name="楕円 79"/>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30</xdr:row>
      <xdr:rowOff>9525</xdr:rowOff>
    </xdr:to>
    <xdr:cxnSp macro="">
      <xdr:nvCxnSpPr>
        <xdr:cNvPr id="81" name="直線コネクタ 80"/>
        <xdr:cNvCxnSpPr/>
      </xdr:nvCxnSpPr>
      <xdr:spPr>
        <a:xfrm flipV="1">
          <a:off x="4051300" y="589216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2"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76852</xdr:rowOff>
    </xdr:from>
    <xdr:ext cx="405111" cy="259045"/>
    <xdr:sp macro="" textlink="">
      <xdr:nvSpPr>
        <xdr:cNvPr id="84" name="n_1main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dk1"/>
              </a:solidFill>
              <a:effectLst/>
              <a:latin typeface="+mn-lt"/>
              <a:ea typeface="+mn-ea"/>
              <a:cs typeface="+mn-cs"/>
            </a:rPr>
            <a:t>全国及び県内平均を</a:t>
          </a:r>
          <a:r>
            <a:rPr kumimoji="1" lang="ja-JP" altLang="en-US" sz="1050" b="1">
              <a:solidFill>
                <a:schemeClr val="dk1"/>
              </a:solidFill>
              <a:effectLst/>
              <a:latin typeface="+mn-lt"/>
              <a:ea typeface="+mn-ea"/>
              <a:cs typeface="+mn-cs"/>
            </a:rPr>
            <a:t>上回っており</a:t>
          </a:r>
          <a:r>
            <a:rPr kumimoji="1" lang="ja-JP" altLang="ja-JP" sz="1050" b="1">
              <a:solidFill>
                <a:schemeClr val="dk1"/>
              </a:solidFill>
              <a:effectLst/>
              <a:latin typeface="+mn-lt"/>
              <a:ea typeface="+mn-ea"/>
              <a:cs typeface="+mn-cs"/>
            </a:rPr>
            <a:t>、地方債残高は</a:t>
          </a:r>
          <a:r>
            <a:rPr kumimoji="1" lang="ja-JP" altLang="en-US" sz="1050" b="1">
              <a:solidFill>
                <a:schemeClr val="dk1"/>
              </a:solidFill>
              <a:effectLst/>
              <a:latin typeface="+mn-lt"/>
              <a:ea typeface="+mn-ea"/>
              <a:cs typeface="+mn-cs"/>
            </a:rPr>
            <a:t>高水準</a:t>
          </a:r>
          <a:r>
            <a:rPr kumimoji="1" lang="ja-JP" altLang="ja-JP" sz="1050" b="1">
              <a:solidFill>
                <a:schemeClr val="dk1"/>
              </a:solidFill>
              <a:effectLst/>
              <a:latin typeface="+mn-lt"/>
              <a:ea typeface="+mn-ea"/>
              <a:cs typeface="+mn-cs"/>
            </a:rPr>
            <a:t>である。今後も大幅な市税収入の増加が見込まれないことから、市債の活用にあたっては、地方交付税措置のある有利な地方債を活用するとともに、起債を充当する事業そのものの必要性・緊急性・費用対効果などを十分に精査した上で事業を行い、新発債の抑制を図る必要がある。</a:t>
          </a:r>
          <a:endParaRPr lang="ja-JP" altLang="ja-JP" sz="1050" b="1">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8"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145697</xdr:rowOff>
    </xdr:from>
    <xdr:to>
      <xdr:col>76</xdr:col>
      <xdr:colOff>73025</xdr:colOff>
      <xdr:row>29</xdr:row>
      <xdr:rowOff>75847</xdr:rowOff>
    </xdr:to>
    <xdr:sp macro="" textlink="">
      <xdr:nvSpPr>
        <xdr:cNvPr id="125" name="楕円 124"/>
        <xdr:cNvSpPr/>
      </xdr:nvSpPr>
      <xdr:spPr>
        <a:xfrm>
          <a:off x="14744700" y="5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168574</xdr:rowOff>
    </xdr:from>
    <xdr:ext cx="340478" cy="259045"/>
    <xdr:sp macro="" textlink="">
      <xdr:nvSpPr>
        <xdr:cNvPr id="126" name="債務償還可能年数該当値テキスト"/>
        <xdr:cNvSpPr txBox="1"/>
      </xdr:nvSpPr>
      <xdr:spPr>
        <a:xfrm>
          <a:off x="14846300" y="5569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418,045
411,210
1,241.77
164,094,455
160,865,213
2,111,778
100,796,090
238,002,097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144272</xdr:rowOff>
    </xdr:from>
    <xdr:to>
      <xdr:col>24</xdr:col>
      <xdr:colOff>114300</xdr:colOff>
      <xdr:row>39</xdr:row>
      <xdr:rowOff>74422</xdr:rowOff>
    </xdr:to>
    <xdr:sp macro="" textlink="">
      <xdr:nvSpPr>
        <xdr:cNvPr id="68" name="楕円 67"/>
        <xdr:cNvSpPr/>
      </xdr:nvSpPr>
      <xdr:spPr>
        <a:xfrm>
          <a:off x="4584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122699</xdr:rowOff>
    </xdr:from>
    <xdr:ext cx="405111" cy="259045"/>
    <xdr:sp macro="" textlink="">
      <xdr:nvSpPr>
        <xdr:cNvPr id="69" name="【道路】&#10;有形固定資産減価償却率該当値テキスト"/>
        <xdr:cNvSpPr txBox="1"/>
      </xdr:nvSpPr>
      <xdr:spPr>
        <a:xfrm>
          <a:off x="4673600"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148844</xdr:rowOff>
    </xdr:from>
    <xdr:to>
      <xdr:col>20</xdr:col>
      <xdr:colOff>38100</xdr:colOff>
      <xdr:row>39</xdr:row>
      <xdr:rowOff>78994</xdr:rowOff>
    </xdr:to>
    <xdr:sp macro="" textlink="">
      <xdr:nvSpPr>
        <xdr:cNvPr id="70" name="楕円 69"/>
        <xdr:cNvSpPr/>
      </xdr:nvSpPr>
      <xdr:spPr>
        <a:xfrm>
          <a:off x="3746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23622</xdr:rowOff>
    </xdr:from>
    <xdr:to>
      <xdr:col>24</xdr:col>
      <xdr:colOff>63500</xdr:colOff>
      <xdr:row>39</xdr:row>
      <xdr:rowOff>28194</xdr:rowOff>
    </xdr:to>
    <xdr:cxnSp macro="">
      <xdr:nvCxnSpPr>
        <xdr:cNvPr id="71" name="直線コネクタ 70"/>
        <xdr:cNvCxnSpPr/>
      </xdr:nvCxnSpPr>
      <xdr:spPr>
        <a:xfrm flipV="1">
          <a:off x="3797300" y="6710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2" name="n_1aveValue【道路】&#10;有形固定資産減価償却率"/>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95521</xdr:rowOff>
    </xdr:from>
    <xdr:ext cx="405111" cy="259045"/>
    <xdr:sp macro="" textlink="">
      <xdr:nvSpPr>
        <xdr:cNvPr id="74" name="n_1mainValue【道路】&#10;有形固定資産減価償却率"/>
        <xdr:cNvSpPr txBox="1"/>
      </xdr:nvSpPr>
      <xdr:spPr>
        <a:xfrm>
          <a:off x="3582044" y="643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16583</xdr:rowOff>
    </xdr:from>
    <xdr:to>
      <xdr:col>55</xdr:col>
      <xdr:colOff>50800</xdr:colOff>
      <xdr:row>37</xdr:row>
      <xdr:rowOff>118183</xdr:rowOff>
    </xdr:to>
    <xdr:sp macro="" textlink="">
      <xdr:nvSpPr>
        <xdr:cNvPr id="114" name="楕円 113"/>
        <xdr:cNvSpPr/>
      </xdr:nvSpPr>
      <xdr:spPr>
        <a:xfrm>
          <a:off x="10426700" y="63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39460</xdr:rowOff>
    </xdr:from>
    <xdr:ext cx="469744" cy="259045"/>
    <xdr:sp macro="" textlink="">
      <xdr:nvSpPr>
        <xdr:cNvPr id="115" name="【道路】&#10;一人当たり延長該当値テキスト"/>
        <xdr:cNvSpPr txBox="1"/>
      </xdr:nvSpPr>
      <xdr:spPr>
        <a:xfrm>
          <a:off x="10515600" y="621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76128</xdr:rowOff>
    </xdr:from>
    <xdr:to>
      <xdr:col>50</xdr:col>
      <xdr:colOff>165100</xdr:colOff>
      <xdr:row>38</xdr:row>
      <xdr:rowOff>6277</xdr:rowOff>
    </xdr:to>
    <xdr:sp macro="" textlink="">
      <xdr:nvSpPr>
        <xdr:cNvPr id="116" name="楕円 115"/>
        <xdr:cNvSpPr/>
      </xdr:nvSpPr>
      <xdr:spPr>
        <a:xfrm>
          <a:off x="9588500" y="6419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67383</xdr:rowOff>
    </xdr:from>
    <xdr:to>
      <xdr:col>55</xdr:col>
      <xdr:colOff>0</xdr:colOff>
      <xdr:row>37</xdr:row>
      <xdr:rowOff>126928</xdr:rowOff>
    </xdr:to>
    <xdr:cxnSp macro="">
      <xdr:nvCxnSpPr>
        <xdr:cNvPr id="117" name="直線コネクタ 116"/>
        <xdr:cNvCxnSpPr/>
      </xdr:nvCxnSpPr>
      <xdr:spPr>
        <a:xfrm flipV="1">
          <a:off x="9639300" y="6411033"/>
          <a:ext cx="838200" cy="5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8"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22805</xdr:rowOff>
    </xdr:from>
    <xdr:ext cx="469744" cy="259045"/>
    <xdr:sp macro="" textlink="">
      <xdr:nvSpPr>
        <xdr:cNvPr id="120" name="n_1mainValue【道路】&#10;一人当たり延長"/>
        <xdr:cNvSpPr txBox="1"/>
      </xdr:nvSpPr>
      <xdr:spPr>
        <a:xfrm>
          <a:off x="9391727" y="619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109220</xdr:rowOff>
    </xdr:from>
    <xdr:to>
      <xdr:col>24</xdr:col>
      <xdr:colOff>114300</xdr:colOff>
      <xdr:row>57</xdr:row>
      <xdr:rowOff>39370</xdr:rowOff>
    </xdr:to>
    <xdr:sp macro="" textlink="">
      <xdr:nvSpPr>
        <xdr:cNvPr id="158" name="楕円 157"/>
        <xdr:cNvSpPr/>
      </xdr:nvSpPr>
      <xdr:spPr>
        <a:xfrm>
          <a:off x="4584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62247</xdr:rowOff>
    </xdr:from>
    <xdr:ext cx="405111" cy="259045"/>
    <xdr:sp macro="" textlink="">
      <xdr:nvSpPr>
        <xdr:cNvPr id="159" name="【橋りょう・トンネル】&#10;有形固定資産減価償却率該当値テキスト"/>
        <xdr:cNvSpPr txBox="1"/>
      </xdr:nvSpPr>
      <xdr:spPr>
        <a:xfrm>
          <a:off x="4673600" y="966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137795</xdr:rowOff>
    </xdr:from>
    <xdr:to>
      <xdr:col>20</xdr:col>
      <xdr:colOff>38100</xdr:colOff>
      <xdr:row>57</xdr:row>
      <xdr:rowOff>67945</xdr:rowOff>
    </xdr:to>
    <xdr:sp macro="" textlink="">
      <xdr:nvSpPr>
        <xdr:cNvPr id="160" name="楕円 159"/>
        <xdr:cNvSpPr/>
      </xdr:nvSpPr>
      <xdr:spPr>
        <a:xfrm>
          <a:off x="3746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160020</xdr:rowOff>
    </xdr:from>
    <xdr:to>
      <xdr:col>24</xdr:col>
      <xdr:colOff>63500</xdr:colOff>
      <xdr:row>57</xdr:row>
      <xdr:rowOff>17145</xdr:rowOff>
    </xdr:to>
    <xdr:cxnSp macro="">
      <xdr:nvCxnSpPr>
        <xdr:cNvPr id="161" name="直線コネクタ 160"/>
        <xdr:cNvCxnSpPr/>
      </xdr:nvCxnSpPr>
      <xdr:spPr>
        <a:xfrm flipV="1">
          <a:off x="3797300" y="97612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2"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84472</xdr:rowOff>
    </xdr:from>
    <xdr:ext cx="405111" cy="259045"/>
    <xdr:sp macro="" textlink="">
      <xdr:nvSpPr>
        <xdr:cNvPr id="164" name="n_1mainValue【橋りょう・トンネル】&#10;有形固定資産減価償却率"/>
        <xdr:cNvSpPr txBox="1"/>
      </xdr:nvSpPr>
      <xdr:spPr>
        <a:xfrm>
          <a:off x="35820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91"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137320</xdr:rowOff>
    </xdr:from>
    <xdr:to>
      <xdr:col>55</xdr:col>
      <xdr:colOff>50800</xdr:colOff>
      <xdr:row>59</xdr:row>
      <xdr:rowOff>67470</xdr:rowOff>
    </xdr:to>
    <xdr:sp macro="" textlink="">
      <xdr:nvSpPr>
        <xdr:cNvPr id="200" name="楕円 199"/>
        <xdr:cNvSpPr/>
      </xdr:nvSpPr>
      <xdr:spPr>
        <a:xfrm>
          <a:off x="10426700" y="10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160197</xdr:rowOff>
    </xdr:from>
    <xdr:ext cx="599010" cy="259045"/>
    <xdr:sp macro="" textlink="">
      <xdr:nvSpPr>
        <xdr:cNvPr id="201" name="【橋りょう・トンネル】&#10;一人当たり有形固定資産（償却資産）額該当値テキスト"/>
        <xdr:cNvSpPr txBox="1"/>
      </xdr:nvSpPr>
      <xdr:spPr>
        <a:xfrm>
          <a:off x="10515600" y="993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139866</xdr:rowOff>
    </xdr:from>
    <xdr:to>
      <xdr:col>50</xdr:col>
      <xdr:colOff>165100</xdr:colOff>
      <xdr:row>59</xdr:row>
      <xdr:rowOff>70016</xdr:rowOff>
    </xdr:to>
    <xdr:sp macro="" textlink="">
      <xdr:nvSpPr>
        <xdr:cNvPr id="202" name="楕円 201"/>
        <xdr:cNvSpPr/>
      </xdr:nvSpPr>
      <xdr:spPr>
        <a:xfrm>
          <a:off x="9588500" y="100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16670</xdr:rowOff>
    </xdr:from>
    <xdr:to>
      <xdr:col>55</xdr:col>
      <xdr:colOff>0</xdr:colOff>
      <xdr:row>59</xdr:row>
      <xdr:rowOff>19216</xdr:rowOff>
    </xdr:to>
    <xdr:cxnSp macro="">
      <xdr:nvCxnSpPr>
        <xdr:cNvPr id="203" name="直線コネクタ 202"/>
        <xdr:cNvCxnSpPr/>
      </xdr:nvCxnSpPr>
      <xdr:spPr>
        <a:xfrm flipV="1">
          <a:off x="9639300" y="10132220"/>
          <a:ext cx="8382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4"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86543</xdr:rowOff>
    </xdr:from>
    <xdr:ext cx="599010" cy="259045"/>
    <xdr:sp macro="" textlink="">
      <xdr:nvSpPr>
        <xdr:cNvPr id="206" name="n_1mainValue【橋りょう・トンネル】&#10;一人当たり有形固定資産（償却資産）額"/>
        <xdr:cNvSpPr txBox="1"/>
      </xdr:nvSpPr>
      <xdr:spPr>
        <a:xfrm>
          <a:off x="9327095" y="985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36"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45" name="楕円 244"/>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102888</xdr:rowOff>
    </xdr:from>
    <xdr:ext cx="405111" cy="259045"/>
    <xdr:sp macro="" textlink="">
      <xdr:nvSpPr>
        <xdr:cNvPr id="246" name="【公営住宅】&#10;有形固定資産減価償却率該当値テキスト"/>
        <xdr:cNvSpPr txBox="1"/>
      </xdr:nvSpPr>
      <xdr:spPr>
        <a:xfrm>
          <a:off x="4673600"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2539</xdr:rowOff>
    </xdr:from>
    <xdr:to>
      <xdr:col>20</xdr:col>
      <xdr:colOff>38100</xdr:colOff>
      <xdr:row>82</xdr:row>
      <xdr:rowOff>104139</xdr:rowOff>
    </xdr:to>
    <xdr:sp macro="" textlink="">
      <xdr:nvSpPr>
        <xdr:cNvPr id="247" name="楕円 246"/>
        <xdr:cNvSpPr/>
      </xdr:nvSpPr>
      <xdr:spPr>
        <a:xfrm>
          <a:off x="3746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53339</xdr:rowOff>
    </xdr:to>
    <xdr:cxnSp macro="">
      <xdr:nvCxnSpPr>
        <xdr:cNvPr id="248" name="直線コネクタ 247"/>
        <xdr:cNvCxnSpPr/>
      </xdr:nvCxnSpPr>
      <xdr:spPr>
        <a:xfrm flipV="1">
          <a:off x="3797300" y="140627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49"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95266</xdr:rowOff>
    </xdr:from>
    <xdr:ext cx="405111" cy="259045"/>
    <xdr:sp macro="" textlink="">
      <xdr:nvSpPr>
        <xdr:cNvPr id="251" name="n_1mainValue【公営住宅】&#10;有形固定資産減価償却率"/>
        <xdr:cNvSpPr txBox="1"/>
      </xdr:nvSpPr>
      <xdr:spPr>
        <a:xfrm>
          <a:off x="3582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78"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68681</xdr:rowOff>
    </xdr:from>
    <xdr:to>
      <xdr:col>55</xdr:col>
      <xdr:colOff>50800</xdr:colOff>
      <xdr:row>82</xdr:row>
      <xdr:rowOff>170281</xdr:rowOff>
    </xdr:to>
    <xdr:sp macro="" textlink="">
      <xdr:nvSpPr>
        <xdr:cNvPr id="287" name="楕円 286"/>
        <xdr:cNvSpPr/>
      </xdr:nvSpPr>
      <xdr:spPr>
        <a:xfrm>
          <a:off x="10426700" y="141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47108</xdr:rowOff>
    </xdr:from>
    <xdr:ext cx="469744" cy="259045"/>
    <xdr:sp macro="" textlink="">
      <xdr:nvSpPr>
        <xdr:cNvPr id="288" name="【公営住宅】&#10;一人当たり面積該当値テキスト"/>
        <xdr:cNvSpPr txBox="1"/>
      </xdr:nvSpPr>
      <xdr:spPr>
        <a:xfrm>
          <a:off x="10515600" y="1410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75082</xdr:rowOff>
    </xdr:from>
    <xdr:to>
      <xdr:col>50</xdr:col>
      <xdr:colOff>165100</xdr:colOff>
      <xdr:row>83</xdr:row>
      <xdr:rowOff>5232</xdr:rowOff>
    </xdr:to>
    <xdr:sp macro="" textlink="">
      <xdr:nvSpPr>
        <xdr:cNvPr id="289" name="楕円 288"/>
        <xdr:cNvSpPr/>
      </xdr:nvSpPr>
      <xdr:spPr>
        <a:xfrm>
          <a:off x="9588500" y="1413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119481</xdr:rowOff>
    </xdr:from>
    <xdr:to>
      <xdr:col>55</xdr:col>
      <xdr:colOff>0</xdr:colOff>
      <xdr:row>82</xdr:row>
      <xdr:rowOff>125882</xdr:rowOff>
    </xdr:to>
    <xdr:cxnSp macro="">
      <xdr:nvCxnSpPr>
        <xdr:cNvPr id="290" name="直線コネクタ 289"/>
        <xdr:cNvCxnSpPr/>
      </xdr:nvCxnSpPr>
      <xdr:spPr>
        <a:xfrm flipV="1">
          <a:off x="9639300" y="14178381"/>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1"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167809</xdr:rowOff>
    </xdr:from>
    <xdr:ext cx="469744" cy="259045"/>
    <xdr:sp macro="" textlink="">
      <xdr:nvSpPr>
        <xdr:cNvPr id="293" name="n_1mainValue【公営住宅】&#10;一人当たり面積"/>
        <xdr:cNvSpPr txBox="1"/>
      </xdr:nvSpPr>
      <xdr:spPr>
        <a:xfrm>
          <a:off x="9391727" y="1422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18" name="直線コネクタ 317"/>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19"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20" name="直線コネクタ 319"/>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21"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22" name="直線コネクタ 321"/>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88282</xdr:rowOff>
    </xdr:from>
    <xdr:ext cx="405111" cy="259045"/>
    <xdr:sp macro="" textlink="">
      <xdr:nvSpPr>
        <xdr:cNvPr id="323" name="【港湾・漁港】&#10;有形固定資産減価償却率平均値テキスト"/>
        <xdr:cNvSpPr txBox="1"/>
      </xdr:nvSpPr>
      <xdr:spPr>
        <a:xfrm>
          <a:off x="4673600" y="1757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24" name="フローチャート: 判断 323"/>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25" name="フローチャート: 判断 324"/>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26" name="フローチャート: 判断 325"/>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32" name="楕円 331"/>
        <xdr:cNvSpPr/>
      </xdr:nvSpPr>
      <xdr:spPr>
        <a:xfrm>
          <a:off x="4584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68597</xdr:rowOff>
    </xdr:from>
    <xdr:ext cx="405111" cy="259045"/>
    <xdr:sp macro="" textlink="">
      <xdr:nvSpPr>
        <xdr:cNvPr id="333" name="【港湾・漁港】&#10;有形固定資産減価償却率該当値テキスト"/>
        <xdr:cNvSpPr txBox="1"/>
      </xdr:nvSpPr>
      <xdr:spPr>
        <a:xfrm>
          <a:off x="4673600"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107314</xdr:rowOff>
    </xdr:from>
    <xdr:to>
      <xdr:col>20</xdr:col>
      <xdr:colOff>38100</xdr:colOff>
      <xdr:row>104</xdr:row>
      <xdr:rowOff>37464</xdr:rowOff>
    </xdr:to>
    <xdr:sp macro="" textlink="">
      <xdr:nvSpPr>
        <xdr:cNvPr id="334" name="楕円 333"/>
        <xdr:cNvSpPr/>
      </xdr:nvSpPr>
      <xdr:spPr>
        <a:xfrm>
          <a:off x="3746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140970</xdr:rowOff>
    </xdr:from>
    <xdr:to>
      <xdr:col>24</xdr:col>
      <xdr:colOff>63500</xdr:colOff>
      <xdr:row>103</xdr:row>
      <xdr:rowOff>158114</xdr:rowOff>
    </xdr:to>
    <xdr:cxnSp macro="">
      <xdr:nvCxnSpPr>
        <xdr:cNvPr id="335" name="直線コネクタ 334"/>
        <xdr:cNvCxnSpPr/>
      </xdr:nvCxnSpPr>
      <xdr:spPr>
        <a:xfrm flipV="1">
          <a:off x="3797300" y="1780032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29227</xdr:rowOff>
    </xdr:from>
    <xdr:ext cx="405111" cy="259045"/>
    <xdr:sp macro="" textlink="">
      <xdr:nvSpPr>
        <xdr:cNvPr id="336" name="n_1aveValue【港湾・漁港】&#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3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28591</xdr:rowOff>
    </xdr:from>
    <xdr:ext cx="405111" cy="259045"/>
    <xdr:sp macro="" textlink="">
      <xdr:nvSpPr>
        <xdr:cNvPr id="338" name="n_1mainValue【港湾・漁港】&#10;有形固定資産減価償却率"/>
        <xdr:cNvSpPr txBox="1"/>
      </xdr:nvSpPr>
      <xdr:spPr>
        <a:xfrm>
          <a:off x="35820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62" name="直線コネクタ 361"/>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63"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64" name="直線コネクタ 363"/>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65"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66" name="直線コネクタ 365"/>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67" name="【港湾・漁港】&#10;一人当たり有形固定資産（償却資産）額平均値テキスト"/>
        <xdr:cNvSpPr txBox="1"/>
      </xdr:nvSpPr>
      <xdr:spPr>
        <a:xfrm>
          <a:off x="10515600" y="18277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68" name="フローチャート: 判断 367"/>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69" name="フローチャート: 判断 368"/>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70" name="フローチャート: 判断 369"/>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157584</xdr:rowOff>
    </xdr:from>
    <xdr:to>
      <xdr:col>55</xdr:col>
      <xdr:colOff>50800</xdr:colOff>
      <xdr:row>108</xdr:row>
      <xdr:rowOff>87734</xdr:rowOff>
    </xdr:to>
    <xdr:sp macro="" textlink="">
      <xdr:nvSpPr>
        <xdr:cNvPr id="376" name="楕円 375"/>
        <xdr:cNvSpPr/>
      </xdr:nvSpPr>
      <xdr:spPr>
        <a:xfrm>
          <a:off x="10426700" y="185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72511</xdr:rowOff>
    </xdr:from>
    <xdr:ext cx="534377" cy="259045"/>
    <xdr:sp macro="" textlink="">
      <xdr:nvSpPr>
        <xdr:cNvPr id="377" name="【港湾・漁港】&#10;一人当たり有形固定資産（償却資産）額該当値テキスト"/>
        <xdr:cNvSpPr txBox="1"/>
      </xdr:nvSpPr>
      <xdr:spPr>
        <a:xfrm>
          <a:off x="10515600" y="184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158655</xdr:rowOff>
    </xdr:from>
    <xdr:to>
      <xdr:col>50</xdr:col>
      <xdr:colOff>165100</xdr:colOff>
      <xdr:row>108</xdr:row>
      <xdr:rowOff>88805</xdr:rowOff>
    </xdr:to>
    <xdr:sp macro="" textlink="">
      <xdr:nvSpPr>
        <xdr:cNvPr id="378" name="楕円 377"/>
        <xdr:cNvSpPr/>
      </xdr:nvSpPr>
      <xdr:spPr>
        <a:xfrm>
          <a:off x="9588500" y="185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36934</xdr:rowOff>
    </xdr:from>
    <xdr:to>
      <xdr:col>55</xdr:col>
      <xdr:colOff>0</xdr:colOff>
      <xdr:row>108</xdr:row>
      <xdr:rowOff>38005</xdr:rowOff>
    </xdr:to>
    <xdr:cxnSp macro="">
      <xdr:nvCxnSpPr>
        <xdr:cNvPr id="379" name="直線コネクタ 378"/>
        <xdr:cNvCxnSpPr/>
      </xdr:nvCxnSpPr>
      <xdr:spPr>
        <a:xfrm flipV="1">
          <a:off x="9639300" y="18553534"/>
          <a:ext cx="8382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380" name="n_1aveValue【港湾・漁港】&#10;一人当たり有形固定資産（償却資産）額"/>
        <xdr:cNvSpPr txBox="1"/>
      </xdr:nvSpPr>
      <xdr:spPr>
        <a:xfrm>
          <a:off x="9359411" y="181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81"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79932</xdr:rowOff>
    </xdr:from>
    <xdr:ext cx="534377" cy="259045"/>
    <xdr:sp macro="" textlink="">
      <xdr:nvSpPr>
        <xdr:cNvPr id="382" name="n_1mainValue【港湾・漁港】&#10;一人当たり有形固定資産（償却資産）額"/>
        <xdr:cNvSpPr txBox="1"/>
      </xdr:nvSpPr>
      <xdr:spPr>
        <a:xfrm>
          <a:off x="9359411" y="1859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4" name="直線コネクタ 3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5" name="テキスト ボックス 3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6" name="直線コネクタ 3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7" name="テキスト ボックス 3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8" name="直線コネクタ 3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9" name="テキスト ボックス 3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0" name="直線コネクタ 3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1" name="テキスト ボックス 4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05" name="直線コネクタ 404"/>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06"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07" name="直線コネクタ 406"/>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08"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09" name="直線コネクタ 408"/>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410" name="【認定こども園・幼稚園・保育所】&#10;有形固定資産減価償却率平均値テキスト"/>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11" name="フローチャート: 判断 410"/>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12" name="フローチャート: 判断 411"/>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13" name="フローチャート: 判断 412"/>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144272</xdr:rowOff>
    </xdr:from>
    <xdr:to>
      <xdr:col>85</xdr:col>
      <xdr:colOff>177800</xdr:colOff>
      <xdr:row>37</xdr:row>
      <xdr:rowOff>74422</xdr:rowOff>
    </xdr:to>
    <xdr:sp macro="" textlink="">
      <xdr:nvSpPr>
        <xdr:cNvPr id="419" name="楕円 418"/>
        <xdr:cNvSpPr/>
      </xdr:nvSpPr>
      <xdr:spPr>
        <a:xfrm>
          <a:off x="16268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122699</xdr:rowOff>
    </xdr:from>
    <xdr:ext cx="405111" cy="259045"/>
    <xdr:sp macro="" textlink="">
      <xdr:nvSpPr>
        <xdr:cNvPr id="420" name="【認定こども園・幼稚園・保育所】&#10;有形固定資産減価償却率該当値テキスト"/>
        <xdr:cNvSpPr txBox="1"/>
      </xdr:nvSpPr>
      <xdr:spPr>
        <a:xfrm>
          <a:off x="16357600" y="629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21" name="楕円 420"/>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23622</xdr:rowOff>
    </xdr:to>
    <xdr:cxnSp macro="">
      <xdr:nvCxnSpPr>
        <xdr:cNvPr id="422" name="直線コネクタ 421"/>
        <xdr:cNvCxnSpPr/>
      </xdr:nvCxnSpPr>
      <xdr:spPr>
        <a:xfrm>
          <a:off x="15481300" y="63169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423"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24"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15257</xdr:rowOff>
    </xdr:from>
    <xdr:ext cx="405111" cy="259045"/>
    <xdr:sp macro="" textlink="">
      <xdr:nvSpPr>
        <xdr:cNvPr id="425" name="n_1mainValue【認定こども園・幼稚園・保育所】&#10;有形固定資産減価償却率"/>
        <xdr:cNvSpPr txBox="1"/>
      </xdr:nvSpPr>
      <xdr:spPr>
        <a:xfrm>
          <a:off x="15266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49" name="直線コネクタ 4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52"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3" name="直線コネクタ 4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54"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5" name="フローチャート: 判断 454"/>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56" name="フローチャート: 判断 455"/>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7" name="フローチャート: 判断 456"/>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109220</xdr:rowOff>
    </xdr:from>
    <xdr:to>
      <xdr:col>116</xdr:col>
      <xdr:colOff>114300</xdr:colOff>
      <xdr:row>37</xdr:row>
      <xdr:rowOff>39370</xdr:rowOff>
    </xdr:to>
    <xdr:sp macro="" textlink="">
      <xdr:nvSpPr>
        <xdr:cNvPr id="463" name="楕円 462"/>
        <xdr:cNvSpPr/>
      </xdr:nvSpPr>
      <xdr:spPr>
        <a:xfrm>
          <a:off x="22110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132097</xdr:rowOff>
    </xdr:from>
    <xdr:ext cx="469744" cy="259045"/>
    <xdr:sp macro="" textlink="">
      <xdr:nvSpPr>
        <xdr:cNvPr id="464" name="【認定こども園・幼稚園・保育所】&#10;一人当たり面積該当値テキスト"/>
        <xdr:cNvSpPr txBox="1"/>
      </xdr:nvSpPr>
      <xdr:spPr>
        <a:xfrm>
          <a:off x="2219960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86360</xdr:rowOff>
    </xdr:from>
    <xdr:to>
      <xdr:col>112</xdr:col>
      <xdr:colOff>38100</xdr:colOff>
      <xdr:row>37</xdr:row>
      <xdr:rowOff>16510</xdr:rowOff>
    </xdr:to>
    <xdr:sp macro="" textlink="">
      <xdr:nvSpPr>
        <xdr:cNvPr id="465" name="楕円 464"/>
        <xdr:cNvSpPr/>
      </xdr:nvSpPr>
      <xdr:spPr>
        <a:xfrm>
          <a:off x="21272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137160</xdr:rowOff>
    </xdr:from>
    <xdr:to>
      <xdr:col>116</xdr:col>
      <xdr:colOff>63500</xdr:colOff>
      <xdr:row>36</xdr:row>
      <xdr:rowOff>160020</xdr:rowOff>
    </xdr:to>
    <xdr:cxnSp macro="">
      <xdr:nvCxnSpPr>
        <xdr:cNvPr id="466" name="直線コネクタ 465"/>
        <xdr:cNvCxnSpPr/>
      </xdr:nvCxnSpPr>
      <xdr:spPr>
        <a:xfrm>
          <a:off x="21323300" y="6309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6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33037</xdr:rowOff>
    </xdr:from>
    <xdr:ext cx="469744" cy="259045"/>
    <xdr:sp macro="" textlink="">
      <xdr:nvSpPr>
        <xdr:cNvPr id="469" name="n_1mainValue【認定こども園・幼稚園・保育所】&#10;一人当たり面積"/>
        <xdr:cNvSpPr txBox="1"/>
      </xdr:nvSpPr>
      <xdr:spPr>
        <a:xfrm>
          <a:off x="210757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94" name="直線コネクタ 49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9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96" name="直線コネクタ 49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9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98" name="直線コネクタ 49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99"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0" name="フローチャート: 判断 49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01" name="フローチャート: 判断 50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2" name="フローチャート: 判断 50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08" name="楕円 507"/>
        <xdr:cNvSpPr/>
      </xdr:nvSpPr>
      <xdr:spPr>
        <a:xfrm>
          <a:off x="16268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83837</xdr:rowOff>
    </xdr:from>
    <xdr:ext cx="405111" cy="259045"/>
    <xdr:sp macro="" textlink="">
      <xdr:nvSpPr>
        <xdr:cNvPr id="509" name="【学校施設】&#10;有形固定資産減価償却率該当値テキスト"/>
        <xdr:cNvSpPr txBox="1"/>
      </xdr:nvSpPr>
      <xdr:spPr>
        <a:xfrm>
          <a:off x="16357600"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510" name="楕円 509"/>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59</xdr:row>
      <xdr:rowOff>156210</xdr:rowOff>
    </xdr:to>
    <xdr:cxnSp macro="">
      <xdr:nvCxnSpPr>
        <xdr:cNvPr id="511" name="直線コネクタ 510"/>
        <xdr:cNvCxnSpPr/>
      </xdr:nvCxnSpPr>
      <xdr:spPr>
        <a:xfrm>
          <a:off x="15481300" y="102679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512"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13"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22877</xdr:rowOff>
    </xdr:from>
    <xdr:ext cx="405111" cy="259045"/>
    <xdr:sp macro="" textlink="">
      <xdr:nvSpPr>
        <xdr:cNvPr id="514" name="n_1main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41" name="直線コネクタ 540"/>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2"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3" name="直線コネクタ 54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4"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5" name="直線コネクタ 544"/>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46"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47" name="フローチャート: 判断 546"/>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48" name="フローチャート: 判断 547"/>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49" name="フローチャート: 判断 548"/>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133713</xdr:rowOff>
    </xdr:from>
    <xdr:to>
      <xdr:col>116</xdr:col>
      <xdr:colOff>114300</xdr:colOff>
      <xdr:row>58</xdr:row>
      <xdr:rowOff>63863</xdr:rowOff>
    </xdr:to>
    <xdr:sp macro="" textlink="">
      <xdr:nvSpPr>
        <xdr:cNvPr id="555" name="楕円 554"/>
        <xdr:cNvSpPr/>
      </xdr:nvSpPr>
      <xdr:spPr>
        <a:xfrm>
          <a:off x="221107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156590</xdr:rowOff>
    </xdr:from>
    <xdr:ext cx="469744" cy="259045"/>
    <xdr:sp macro="" textlink="">
      <xdr:nvSpPr>
        <xdr:cNvPr id="556" name="【学校施設】&#10;一人当たり面積該当値テキスト"/>
        <xdr:cNvSpPr txBox="1"/>
      </xdr:nvSpPr>
      <xdr:spPr>
        <a:xfrm>
          <a:off x="22199600" y="97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150041</xdr:rowOff>
    </xdr:from>
    <xdr:to>
      <xdr:col>112</xdr:col>
      <xdr:colOff>38100</xdr:colOff>
      <xdr:row>58</xdr:row>
      <xdr:rowOff>80191</xdr:rowOff>
    </xdr:to>
    <xdr:sp macro="" textlink="">
      <xdr:nvSpPr>
        <xdr:cNvPr id="557" name="楕円 556"/>
        <xdr:cNvSpPr/>
      </xdr:nvSpPr>
      <xdr:spPr>
        <a:xfrm>
          <a:off x="21272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13063</xdr:rowOff>
    </xdr:from>
    <xdr:to>
      <xdr:col>116</xdr:col>
      <xdr:colOff>63500</xdr:colOff>
      <xdr:row>58</xdr:row>
      <xdr:rowOff>29391</xdr:rowOff>
    </xdr:to>
    <xdr:cxnSp macro="">
      <xdr:nvCxnSpPr>
        <xdr:cNvPr id="558" name="直線コネクタ 557"/>
        <xdr:cNvCxnSpPr/>
      </xdr:nvCxnSpPr>
      <xdr:spPr>
        <a:xfrm flipV="1">
          <a:off x="21323300" y="995716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559"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0"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96718</xdr:rowOff>
    </xdr:from>
    <xdr:ext cx="469744" cy="259045"/>
    <xdr:sp macro="" textlink="">
      <xdr:nvSpPr>
        <xdr:cNvPr id="561" name="n_1mainValue【学校施設】&#10;一人当たり面積"/>
        <xdr:cNvSpPr txBox="1"/>
      </xdr:nvSpPr>
      <xdr:spPr>
        <a:xfrm>
          <a:off x="210757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86" name="直線コネクタ 585"/>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87"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88" name="直線コネクタ 587"/>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89"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90" name="直線コネクタ 589"/>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91"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2" name="フローチャート: 判断 591"/>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93" name="フローチャート: 判断 592"/>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94" name="フローチャート: 判断 593"/>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xdr:rowOff>
    </xdr:from>
    <xdr:to>
      <xdr:col>85</xdr:col>
      <xdr:colOff>177800</xdr:colOff>
      <xdr:row>83</xdr:row>
      <xdr:rowOff>115570</xdr:rowOff>
    </xdr:to>
    <xdr:sp macro="" textlink="">
      <xdr:nvSpPr>
        <xdr:cNvPr id="600" name="楕円 599"/>
        <xdr:cNvSpPr/>
      </xdr:nvSpPr>
      <xdr:spPr>
        <a:xfrm>
          <a:off x="16268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163847</xdr:rowOff>
    </xdr:from>
    <xdr:ext cx="405111" cy="259045"/>
    <xdr:sp macro="" textlink="">
      <xdr:nvSpPr>
        <xdr:cNvPr id="601" name="【児童館】&#10;有形固定資産減価償却率該当値テキスト"/>
        <xdr:cNvSpPr txBox="1"/>
      </xdr:nvSpPr>
      <xdr:spPr>
        <a:xfrm>
          <a:off x="16357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8255</xdr:rowOff>
    </xdr:from>
    <xdr:to>
      <xdr:col>81</xdr:col>
      <xdr:colOff>101600</xdr:colOff>
      <xdr:row>83</xdr:row>
      <xdr:rowOff>109855</xdr:rowOff>
    </xdr:to>
    <xdr:sp macro="" textlink="">
      <xdr:nvSpPr>
        <xdr:cNvPr id="602" name="楕円 601"/>
        <xdr:cNvSpPr/>
      </xdr:nvSpPr>
      <xdr:spPr>
        <a:xfrm>
          <a:off x="15430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59055</xdr:rowOff>
    </xdr:from>
    <xdr:to>
      <xdr:col>85</xdr:col>
      <xdr:colOff>127000</xdr:colOff>
      <xdr:row>83</xdr:row>
      <xdr:rowOff>64770</xdr:rowOff>
    </xdr:to>
    <xdr:cxnSp macro="">
      <xdr:nvCxnSpPr>
        <xdr:cNvPr id="603" name="直線コネクタ 602"/>
        <xdr:cNvCxnSpPr/>
      </xdr:nvCxnSpPr>
      <xdr:spPr>
        <a:xfrm>
          <a:off x="15481300" y="142894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604"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05"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100982</xdr:rowOff>
    </xdr:from>
    <xdr:ext cx="405111" cy="259045"/>
    <xdr:sp macro="" textlink="">
      <xdr:nvSpPr>
        <xdr:cNvPr id="606" name="n_1mainValue【児童館】&#10;有形固定資産減価償却率"/>
        <xdr:cNvSpPr txBox="1"/>
      </xdr:nvSpPr>
      <xdr:spPr>
        <a:xfrm>
          <a:off x="15266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30" name="直線コネクタ 62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2" name="直線コネクタ 63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3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34" name="直線コネクタ 63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35"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36" name="フローチャート: 判断 63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37" name="フローチャート: 判断 63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38" name="フローチャート: 判断 63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88900</xdr:rowOff>
    </xdr:from>
    <xdr:to>
      <xdr:col>116</xdr:col>
      <xdr:colOff>114300</xdr:colOff>
      <xdr:row>85</xdr:row>
      <xdr:rowOff>19050</xdr:rowOff>
    </xdr:to>
    <xdr:sp macro="" textlink="">
      <xdr:nvSpPr>
        <xdr:cNvPr id="644" name="楕円 643"/>
        <xdr:cNvSpPr/>
      </xdr:nvSpPr>
      <xdr:spPr>
        <a:xfrm>
          <a:off x="22110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645" name="【児童館】&#10;一人当たり面積該当値テキスト"/>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46" name="楕円 645"/>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139700</xdr:rowOff>
    </xdr:to>
    <xdr:cxnSp macro="">
      <xdr:nvCxnSpPr>
        <xdr:cNvPr id="647" name="直線コネクタ 646"/>
        <xdr:cNvCxnSpPr/>
      </xdr:nvCxnSpPr>
      <xdr:spPr>
        <a:xfrm>
          <a:off x="21323300" y="14516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48" name="n_1ave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49"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10177</xdr:rowOff>
    </xdr:from>
    <xdr:ext cx="469744" cy="259045"/>
    <xdr:sp macro="" textlink="">
      <xdr:nvSpPr>
        <xdr:cNvPr id="650" name="n_1mainValue【児童館】&#10;一人当たり面積"/>
        <xdr:cNvSpPr txBox="1"/>
      </xdr:nvSpPr>
      <xdr:spPr>
        <a:xfrm>
          <a:off x="21075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75" name="直線コネクタ 674"/>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76"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77" name="直線コネクタ 676"/>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80"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81" name="フローチャート: 判断 68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82" name="フローチャート: 判断 681"/>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3" name="フローチャート: 判断 682"/>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689" name="楕円 688"/>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690" name="【公民館】&#10;有形固定資産減価償却率該当値テキスト"/>
        <xdr:cNvSpPr txBox="1"/>
      </xdr:nvSpPr>
      <xdr:spPr>
        <a:xfrm>
          <a:off x="16357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40639</xdr:rowOff>
    </xdr:from>
    <xdr:to>
      <xdr:col>81</xdr:col>
      <xdr:colOff>101600</xdr:colOff>
      <xdr:row>104</xdr:row>
      <xdr:rowOff>142239</xdr:rowOff>
    </xdr:to>
    <xdr:sp macro="" textlink="">
      <xdr:nvSpPr>
        <xdr:cNvPr id="691" name="楕円 690"/>
        <xdr:cNvSpPr/>
      </xdr:nvSpPr>
      <xdr:spPr>
        <a:xfrm>
          <a:off x="1543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91439</xdr:rowOff>
    </xdr:to>
    <xdr:cxnSp macro="">
      <xdr:nvCxnSpPr>
        <xdr:cNvPr id="692" name="直線コネクタ 691"/>
        <xdr:cNvCxnSpPr/>
      </xdr:nvCxnSpPr>
      <xdr:spPr>
        <a:xfrm flipV="1">
          <a:off x="15481300" y="179184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693"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94"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158766</xdr:rowOff>
    </xdr:from>
    <xdr:ext cx="405111" cy="259045"/>
    <xdr:sp macro="" textlink="">
      <xdr:nvSpPr>
        <xdr:cNvPr id="695" name="n_1mainValue【公民館】&#10;有形固定資産減価償却率"/>
        <xdr:cNvSpPr txBox="1"/>
      </xdr:nvSpPr>
      <xdr:spPr>
        <a:xfrm>
          <a:off x="152660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19" name="直線コネクタ 718"/>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20"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21" name="直線コネクタ 720"/>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22"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23" name="直線コネクタ 722"/>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24"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6" name="フローチャート: 判断 725"/>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7" name="フローチャート: 判断 726"/>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733" name="楕円 732"/>
        <xdr:cNvSpPr/>
      </xdr:nvSpPr>
      <xdr:spPr>
        <a:xfrm>
          <a:off x="22110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33038</xdr:rowOff>
    </xdr:from>
    <xdr:ext cx="469744" cy="259045"/>
    <xdr:sp macro="" textlink="">
      <xdr:nvSpPr>
        <xdr:cNvPr id="734" name="【公民館】&#10;一人当たり面積該当値テキスト"/>
        <xdr:cNvSpPr txBox="1"/>
      </xdr:nvSpPr>
      <xdr:spPr>
        <a:xfrm>
          <a:off x="22199600"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735" name="楕円 734"/>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60961</xdr:rowOff>
    </xdr:from>
    <xdr:to>
      <xdr:col>116</xdr:col>
      <xdr:colOff>63500</xdr:colOff>
      <xdr:row>104</xdr:row>
      <xdr:rowOff>121920</xdr:rowOff>
    </xdr:to>
    <xdr:cxnSp macro="">
      <xdr:nvCxnSpPr>
        <xdr:cNvPr id="736" name="直線コネクタ 735"/>
        <xdr:cNvCxnSpPr/>
      </xdr:nvCxnSpPr>
      <xdr:spPr>
        <a:xfrm flipV="1">
          <a:off x="21323300" y="178917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37"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3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739" name="n_1mainValue【公民館】&#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1">
              <a:solidFill>
                <a:schemeClr val="dk1"/>
              </a:solidFill>
              <a:effectLst/>
              <a:latin typeface="+mn-lt"/>
              <a:ea typeface="+mn-ea"/>
              <a:cs typeface="+mn-cs"/>
            </a:rPr>
            <a:t>１９７０年代における人口の急増に伴い、学校、公営住宅、市民向けの施設などの「公共建築物」や道路、橋りょう、上下水道などの「社会インフラ」を各自治体が競い合うように整備してきた。そうした中、本市は、平成１７年４月の１市４町２村による市町村合併により、旧市町村ごとに整備された庁舎やホール、図書館や体育館といった市域全体を対象とする公共建築物を受け継ぐこととなったため、地域間で類似施設が重複することとなった。このため、全市域を対象とし、機能が重複する施設については、整理統合を含めた施設のあり方や役割を再構築する必要に迫られている。</a:t>
          </a:r>
          <a:endParaRPr lang="ja-JP" altLang="ja-JP" sz="1200" b="1">
            <a:effectLst/>
          </a:endParaRPr>
        </a:p>
        <a:p>
          <a:r>
            <a:rPr kumimoji="1" lang="ja-JP" altLang="ja-JP" sz="1200" b="1">
              <a:solidFill>
                <a:schemeClr val="dk1"/>
              </a:solidFill>
              <a:effectLst/>
              <a:latin typeface="+mn-lt"/>
              <a:ea typeface="+mn-ea"/>
              <a:cs typeface="+mn-cs"/>
            </a:rPr>
            <a:t>　そのうち、インフラ資産では、有形固定資産原価償却率が類似団体内平均値を大きく上回る「橋りょう・トンネル」について、</a:t>
          </a:r>
          <a:r>
            <a:rPr kumimoji="1" lang="ja-JP" altLang="en-US" sz="1200" b="1">
              <a:solidFill>
                <a:schemeClr val="dk1"/>
              </a:solidFill>
              <a:effectLst/>
              <a:latin typeface="+mn-lt"/>
              <a:ea typeface="+mn-ea"/>
              <a:cs typeface="+mn-cs"/>
            </a:rPr>
            <a:t>引き続き、</a:t>
          </a:r>
          <a:r>
            <a:rPr kumimoji="1" lang="ja-JP" altLang="ja-JP" sz="1200" b="1">
              <a:solidFill>
                <a:schemeClr val="dk1"/>
              </a:solidFill>
              <a:effectLst/>
              <a:latin typeface="+mn-lt"/>
              <a:ea typeface="+mn-ea"/>
              <a:cs typeface="+mn-cs"/>
            </a:rPr>
            <a:t>点検や診断、維持修繕等の各業務の改善や効率化を図るとともに、橋りょうの構造の特性や老朽化の状況、さらには人口動態や社会経済情勢の変化を踏まえ、維持修繕等の優先順位を明確にすることで、選択と集中による適正な維持管理、更新を推進する必要がある。</a:t>
          </a:r>
          <a:endParaRPr lang="ja-JP" altLang="ja-JP" sz="1200" b="1">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418,045
411,210
1,241.77
164,094,455
160,865,213
2,111,778
100,796,090
238,002,097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50165</xdr:rowOff>
    </xdr:from>
    <xdr:to>
      <xdr:col>24</xdr:col>
      <xdr:colOff>114300</xdr:colOff>
      <xdr:row>41</xdr:row>
      <xdr:rowOff>151765</xdr:rowOff>
    </xdr:to>
    <xdr:sp macro="" textlink="">
      <xdr:nvSpPr>
        <xdr:cNvPr id="69" name="楕円 68"/>
        <xdr:cNvSpPr/>
      </xdr:nvSpPr>
      <xdr:spPr>
        <a:xfrm>
          <a:off x="45847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136542</xdr:rowOff>
    </xdr:from>
    <xdr:ext cx="340478" cy="259045"/>
    <xdr:sp macro="" textlink="">
      <xdr:nvSpPr>
        <xdr:cNvPr id="70" name="【図書館】&#10;有形固定資産減価償却率該当値テキスト"/>
        <xdr:cNvSpPr txBox="1"/>
      </xdr:nvSpPr>
      <xdr:spPr>
        <a:xfrm>
          <a:off x="4673600" y="69945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99695</xdr:rowOff>
    </xdr:from>
    <xdr:to>
      <xdr:col>20</xdr:col>
      <xdr:colOff>38100</xdr:colOff>
      <xdr:row>42</xdr:row>
      <xdr:rowOff>29845</xdr:rowOff>
    </xdr:to>
    <xdr:sp macro="" textlink="">
      <xdr:nvSpPr>
        <xdr:cNvPr id="71" name="楕円 70"/>
        <xdr:cNvSpPr/>
      </xdr:nvSpPr>
      <xdr:spPr>
        <a:xfrm>
          <a:off x="3746500" y="71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100965</xdr:rowOff>
    </xdr:from>
    <xdr:to>
      <xdr:col>24</xdr:col>
      <xdr:colOff>63500</xdr:colOff>
      <xdr:row>41</xdr:row>
      <xdr:rowOff>150495</xdr:rowOff>
    </xdr:to>
    <xdr:cxnSp macro="">
      <xdr:nvCxnSpPr>
        <xdr:cNvPr id="72" name="直線コネクタ 71"/>
        <xdr:cNvCxnSpPr/>
      </xdr:nvCxnSpPr>
      <xdr:spPr>
        <a:xfrm flipV="1">
          <a:off x="3797300" y="713041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73"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20972</xdr:rowOff>
    </xdr:from>
    <xdr:ext cx="340478" cy="259045"/>
    <xdr:sp macro="" textlink="">
      <xdr:nvSpPr>
        <xdr:cNvPr id="75" name="n_1mainValue【図書館】&#10;有形固定資産減価償却率"/>
        <xdr:cNvSpPr txBox="1"/>
      </xdr:nvSpPr>
      <xdr:spPr>
        <a:xfrm>
          <a:off x="3614361" y="722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6"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49893</xdr:rowOff>
    </xdr:from>
    <xdr:to>
      <xdr:col>55</xdr:col>
      <xdr:colOff>50800</xdr:colOff>
      <xdr:row>37</xdr:row>
      <xdr:rowOff>151493</xdr:rowOff>
    </xdr:to>
    <xdr:sp macro="" textlink="">
      <xdr:nvSpPr>
        <xdr:cNvPr id="115" name="楕円 114"/>
        <xdr:cNvSpPr/>
      </xdr:nvSpPr>
      <xdr:spPr>
        <a:xfrm>
          <a:off x="10426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72770</xdr:rowOff>
    </xdr:from>
    <xdr:ext cx="469744" cy="259045"/>
    <xdr:sp macro="" textlink="">
      <xdr:nvSpPr>
        <xdr:cNvPr id="116" name="【図書館】&#10;一人当たり面積該当値テキスト"/>
        <xdr:cNvSpPr txBox="1"/>
      </xdr:nvSpPr>
      <xdr:spPr>
        <a:xfrm>
          <a:off x="10515600"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49893</xdr:rowOff>
    </xdr:from>
    <xdr:to>
      <xdr:col>50</xdr:col>
      <xdr:colOff>165100</xdr:colOff>
      <xdr:row>37</xdr:row>
      <xdr:rowOff>151493</xdr:rowOff>
    </xdr:to>
    <xdr:sp macro="" textlink="">
      <xdr:nvSpPr>
        <xdr:cNvPr id="117" name="楕円 116"/>
        <xdr:cNvSpPr/>
      </xdr:nvSpPr>
      <xdr:spPr>
        <a:xfrm>
          <a:off x="958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100693</xdr:rowOff>
    </xdr:from>
    <xdr:to>
      <xdr:col>55</xdr:col>
      <xdr:colOff>0</xdr:colOff>
      <xdr:row>37</xdr:row>
      <xdr:rowOff>100693</xdr:rowOff>
    </xdr:to>
    <xdr:cxnSp macro="">
      <xdr:nvCxnSpPr>
        <xdr:cNvPr id="118" name="直線コネクタ 117"/>
        <xdr:cNvCxnSpPr/>
      </xdr:nvCxnSpPr>
      <xdr:spPr>
        <a:xfrm>
          <a:off x="9639300" y="644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19"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168020</xdr:rowOff>
    </xdr:from>
    <xdr:ext cx="469744" cy="259045"/>
    <xdr:sp macro="" textlink="">
      <xdr:nvSpPr>
        <xdr:cNvPr id="121" name="n_1mainValue【図書館】&#10;一人当たり面積"/>
        <xdr:cNvSpPr txBox="1"/>
      </xdr:nvSpPr>
      <xdr:spPr>
        <a:xfrm>
          <a:off x="93917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49"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xdr:rowOff>
    </xdr:from>
    <xdr:to>
      <xdr:col>24</xdr:col>
      <xdr:colOff>114300</xdr:colOff>
      <xdr:row>60</xdr:row>
      <xdr:rowOff>110236</xdr:rowOff>
    </xdr:to>
    <xdr:sp macro="" textlink="">
      <xdr:nvSpPr>
        <xdr:cNvPr id="158" name="楕円 157"/>
        <xdr:cNvSpPr/>
      </xdr:nvSpPr>
      <xdr:spPr>
        <a:xfrm>
          <a:off x="45847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158513</xdr:rowOff>
    </xdr:from>
    <xdr:ext cx="405111" cy="259045"/>
    <xdr:sp macro="" textlink="">
      <xdr:nvSpPr>
        <xdr:cNvPr id="159" name="【体育館・プール】&#10;有形固定資産減価償却率該当値テキスト"/>
        <xdr:cNvSpPr txBox="1"/>
      </xdr:nvSpPr>
      <xdr:spPr>
        <a:xfrm>
          <a:off x="4673600"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70358</xdr:rowOff>
    </xdr:from>
    <xdr:to>
      <xdr:col>20</xdr:col>
      <xdr:colOff>38100</xdr:colOff>
      <xdr:row>61</xdr:row>
      <xdr:rowOff>508</xdr:rowOff>
    </xdr:to>
    <xdr:sp macro="" textlink="">
      <xdr:nvSpPr>
        <xdr:cNvPr id="160" name="楕円 159"/>
        <xdr:cNvSpPr/>
      </xdr:nvSpPr>
      <xdr:spPr>
        <a:xfrm>
          <a:off x="3746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59436</xdr:rowOff>
    </xdr:from>
    <xdr:to>
      <xdr:col>24</xdr:col>
      <xdr:colOff>63500</xdr:colOff>
      <xdr:row>60</xdr:row>
      <xdr:rowOff>121158</xdr:rowOff>
    </xdr:to>
    <xdr:cxnSp macro="">
      <xdr:nvCxnSpPr>
        <xdr:cNvPr id="161" name="直線コネクタ 160"/>
        <xdr:cNvCxnSpPr/>
      </xdr:nvCxnSpPr>
      <xdr:spPr>
        <a:xfrm flipV="1">
          <a:off x="3797300" y="1034643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62"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163085</xdr:rowOff>
    </xdr:from>
    <xdr:ext cx="405111" cy="259045"/>
    <xdr:sp macro="" textlink="">
      <xdr:nvSpPr>
        <xdr:cNvPr id="164" name="n_1mainValue【体育館・プール】&#10;有形固定資産減価償却率"/>
        <xdr:cNvSpPr txBox="1"/>
      </xdr:nvSpPr>
      <xdr:spPr>
        <a:xfrm>
          <a:off x="3582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91"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22352</xdr:rowOff>
    </xdr:from>
    <xdr:to>
      <xdr:col>55</xdr:col>
      <xdr:colOff>50800</xdr:colOff>
      <xdr:row>58</xdr:row>
      <xdr:rowOff>123952</xdr:rowOff>
    </xdr:to>
    <xdr:sp macro="" textlink="">
      <xdr:nvSpPr>
        <xdr:cNvPr id="200" name="楕円 199"/>
        <xdr:cNvSpPr/>
      </xdr:nvSpPr>
      <xdr:spPr>
        <a:xfrm>
          <a:off x="10426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45229</xdr:rowOff>
    </xdr:from>
    <xdr:ext cx="469744" cy="259045"/>
    <xdr:sp macro="" textlink="">
      <xdr:nvSpPr>
        <xdr:cNvPr id="201" name="【体育館・プール】&#10;一人当たり面積該当値テキスト"/>
        <xdr:cNvSpPr txBox="1"/>
      </xdr:nvSpPr>
      <xdr:spPr>
        <a:xfrm>
          <a:off x="10515600" y="981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26924</xdr:rowOff>
    </xdr:from>
    <xdr:to>
      <xdr:col>50</xdr:col>
      <xdr:colOff>165100</xdr:colOff>
      <xdr:row>58</xdr:row>
      <xdr:rowOff>128524</xdr:rowOff>
    </xdr:to>
    <xdr:sp macro="" textlink="">
      <xdr:nvSpPr>
        <xdr:cNvPr id="202" name="楕円 201"/>
        <xdr:cNvSpPr/>
      </xdr:nvSpPr>
      <xdr:spPr>
        <a:xfrm>
          <a:off x="9588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73152</xdr:rowOff>
    </xdr:from>
    <xdr:to>
      <xdr:col>55</xdr:col>
      <xdr:colOff>0</xdr:colOff>
      <xdr:row>58</xdr:row>
      <xdr:rowOff>77724</xdr:rowOff>
    </xdr:to>
    <xdr:cxnSp macro="">
      <xdr:nvCxnSpPr>
        <xdr:cNvPr id="203" name="直線コネクタ 202"/>
        <xdr:cNvCxnSpPr/>
      </xdr:nvCxnSpPr>
      <xdr:spPr>
        <a:xfrm flipV="1">
          <a:off x="9639300" y="100172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94505</xdr:rowOff>
    </xdr:from>
    <xdr:ext cx="469744" cy="259045"/>
    <xdr:sp macro="" textlink="">
      <xdr:nvSpPr>
        <xdr:cNvPr id="204" name="n_1ave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145051</xdr:rowOff>
    </xdr:from>
    <xdr:ext cx="469744" cy="259045"/>
    <xdr:sp macro="" textlink="">
      <xdr:nvSpPr>
        <xdr:cNvPr id="206" name="n_1mainValue【体育館・プール】&#10;一人当たり面積"/>
        <xdr:cNvSpPr txBox="1"/>
      </xdr:nvSpPr>
      <xdr:spPr>
        <a:xfrm>
          <a:off x="9391727" y="974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145051</xdr:rowOff>
    </xdr:from>
    <xdr:ext cx="405111" cy="259045"/>
    <xdr:sp macro="" textlink="">
      <xdr:nvSpPr>
        <xdr:cNvPr id="234" name="【福祉施設】&#10;有形固定資産減価償却率平均値テキスト"/>
        <xdr:cNvSpPr txBox="1"/>
      </xdr:nvSpPr>
      <xdr:spPr>
        <a:xfrm>
          <a:off x="46736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99313</xdr:rowOff>
    </xdr:from>
    <xdr:to>
      <xdr:col>24</xdr:col>
      <xdr:colOff>114300</xdr:colOff>
      <xdr:row>83</xdr:row>
      <xdr:rowOff>29463</xdr:rowOff>
    </xdr:to>
    <xdr:sp macro="" textlink="">
      <xdr:nvSpPr>
        <xdr:cNvPr id="243" name="楕円 242"/>
        <xdr:cNvSpPr/>
      </xdr:nvSpPr>
      <xdr:spPr>
        <a:xfrm>
          <a:off x="4584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77740</xdr:rowOff>
    </xdr:from>
    <xdr:ext cx="405111" cy="259045"/>
    <xdr:sp macro="" textlink="">
      <xdr:nvSpPr>
        <xdr:cNvPr id="244" name="【福祉施設】&#10;有形固定資産減価償却率該当値テキスト"/>
        <xdr:cNvSpPr txBox="1"/>
      </xdr:nvSpPr>
      <xdr:spPr>
        <a:xfrm>
          <a:off x="4673600"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149606</xdr:rowOff>
    </xdr:from>
    <xdr:to>
      <xdr:col>20</xdr:col>
      <xdr:colOff>38100</xdr:colOff>
      <xdr:row>83</xdr:row>
      <xdr:rowOff>79756</xdr:rowOff>
    </xdr:to>
    <xdr:sp macro="" textlink="">
      <xdr:nvSpPr>
        <xdr:cNvPr id="245" name="楕円 244"/>
        <xdr:cNvSpPr/>
      </xdr:nvSpPr>
      <xdr:spPr>
        <a:xfrm>
          <a:off x="3746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150113</xdr:rowOff>
    </xdr:from>
    <xdr:to>
      <xdr:col>24</xdr:col>
      <xdr:colOff>63500</xdr:colOff>
      <xdr:row>83</xdr:row>
      <xdr:rowOff>28956</xdr:rowOff>
    </xdr:to>
    <xdr:cxnSp macro="">
      <xdr:nvCxnSpPr>
        <xdr:cNvPr id="246" name="直線コネクタ 245"/>
        <xdr:cNvCxnSpPr/>
      </xdr:nvCxnSpPr>
      <xdr:spPr>
        <a:xfrm flipV="1">
          <a:off x="3797300" y="1420901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47"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70883</xdr:rowOff>
    </xdr:from>
    <xdr:ext cx="405111" cy="259045"/>
    <xdr:sp macro="" textlink="">
      <xdr:nvSpPr>
        <xdr:cNvPr id="249" name="n_1mainValue【福祉施設】&#10;有形固定資産減価償却率"/>
        <xdr:cNvSpPr txBox="1"/>
      </xdr:nvSpPr>
      <xdr:spPr>
        <a:xfrm>
          <a:off x="35820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78"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63500</xdr:rowOff>
    </xdr:from>
    <xdr:to>
      <xdr:col>55</xdr:col>
      <xdr:colOff>50800</xdr:colOff>
      <xdr:row>78</xdr:row>
      <xdr:rowOff>165100</xdr:rowOff>
    </xdr:to>
    <xdr:sp macro="" textlink="">
      <xdr:nvSpPr>
        <xdr:cNvPr id="287" name="楕円 286"/>
        <xdr:cNvSpPr/>
      </xdr:nvSpPr>
      <xdr:spPr>
        <a:xfrm>
          <a:off x="10426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149877</xdr:rowOff>
    </xdr:from>
    <xdr:ext cx="469744" cy="259045"/>
    <xdr:sp macro="" textlink="">
      <xdr:nvSpPr>
        <xdr:cNvPr id="288" name="【福祉施設】&#10;一人当たり面積該当値テキスト"/>
        <xdr:cNvSpPr txBox="1"/>
      </xdr:nvSpPr>
      <xdr:spPr>
        <a:xfrm>
          <a:off x="10515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50800</xdr:rowOff>
    </xdr:from>
    <xdr:to>
      <xdr:col>50</xdr:col>
      <xdr:colOff>165100</xdr:colOff>
      <xdr:row>78</xdr:row>
      <xdr:rowOff>152400</xdr:rowOff>
    </xdr:to>
    <xdr:sp macro="" textlink="">
      <xdr:nvSpPr>
        <xdr:cNvPr id="289" name="楕円 288"/>
        <xdr:cNvSpPr/>
      </xdr:nvSpPr>
      <xdr:spPr>
        <a:xfrm>
          <a:off x="9588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101600</xdr:rowOff>
    </xdr:from>
    <xdr:to>
      <xdr:col>55</xdr:col>
      <xdr:colOff>0</xdr:colOff>
      <xdr:row>78</xdr:row>
      <xdr:rowOff>114300</xdr:rowOff>
    </xdr:to>
    <xdr:cxnSp macro="">
      <xdr:nvCxnSpPr>
        <xdr:cNvPr id="290" name="直線コネクタ 289"/>
        <xdr:cNvCxnSpPr/>
      </xdr:nvCxnSpPr>
      <xdr:spPr>
        <a:xfrm>
          <a:off x="9639300" y="1347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291"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168927</xdr:rowOff>
    </xdr:from>
    <xdr:ext cx="469744" cy="259045"/>
    <xdr:sp macro="" textlink="">
      <xdr:nvSpPr>
        <xdr:cNvPr id="293" name="n_1mainValue【福祉施設】&#10;一人当たり面積"/>
        <xdr:cNvSpPr txBox="1"/>
      </xdr:nvSpPr>
      <xdr:spPr>
        <a:xfrm>
          <a:off x="93917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105411</xdr:rowOff>
    </xdr:from>
    <xdr:to>
      <xdr:col>24</xdr:col>
      <xdr:colOff>114300</xdr:colOff>
      <xdr:row>103</xdr:row>
      <xdr:rowOff>35561</xdr:rowOff>
    </xdr:to>
    <xdr:sp macro="" textlink="">
      <xdr:nvSpPr>
        <xdr:cNvPr id="332" name="楕円 331"/>
        <xdr:cNvSpPr/>
      </xdr:nvSpPr>
      <xdr:spPr>
        <a:xfrm>
          <a:off x="4584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128288</xdr:rowOff>
    </xdr:from>
    <xdr:ext cx="405111" cy="259045"/>
    <xdr:sp macro="" textlink="">
      <xdr:nvSpPr>
        <xdr:cNvPr id="333" name="【市民会館】&#10;有形固定資産減価償却率該当値テキスト"/>
        <xdr:cNvSpPr txBox="1"/>
      </xdr:nvSpPr>
      <xdr:spPr>
        <a:xfrm>
          <a:off x="46736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132080</xdr:rowOff>
    </xdr:from>
    <xdr:to>
      <xdr:col>20</xdr:col>
      <xdr:colOff>38100</xdr:colOff>
      <xdr:row>103</xdr:row>
      <xdr:rowOff>62230</xdr:rowOff>
    </xdr:to>
    <xdr:sp macro="" textlink="">
      <xdr:nvSpPr>
        <xdr:cNvPr id="334" name="楕円 333"/>
        <xdr:cNvSpPr/>
      </xdr:nvSpPr>
      <xdr:spPr>
        <a:xfrm>
          <a:off x="3746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156211</xdr:rowOff>
    </xdr:from>
    <xdr:to>
      <xdr:col>24</xdr:col>
      <xdr:colOff>63500</xdr:colOff>
      <xdr:row>103</xdr:row>
      <xdr:rowOff>11430</xdr:rowOff>
    </xdr:to>
    <xdr:cxnSp macro="">
      <xdr:nvCxnSpPr>
        <xdr:cNvPr id="335" name="直線コネクタ 334"/>
        <xdr:cNvCxnSpPr/>
      </xdr:nvCxnSpPr>
      <xdr:spPr>
        <a:xfrm flipV="1">
          <a:off x="3797300" y="176441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3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78757</xdr:rowOff>
    </xdr:from>
    <xdr:ext cx="405111" cy="259045"/>
    <xdr:sp macro="" textlink="">
      <xdr:nvSpPr>
        <xdr:cNvPr id="338" name="n_1mainValue【市民会館】&#10;有形固定資産減価償却率"/>
        <xdr:cNvSpPr txBox="1"/>
      </xdr:nvSpPr>
      <xdr:spPr>
        <a:xfrm>
          <a:off x="3582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74930</xdr:rowOff>
    </xdr:from>
    <xdr:to>
      <xdr:col>55</xdr:col>
      <xdr:colOff>50800</xdr:colOff>
      <xdr:row>108</xdr:row>
      <xdr:rowOff>5080</xdr:rowOff>
    </xdr:to>
    <xdr:sp macro="" textlink="">
      <xdr:nvSpPr>
        <xdr:cNvPr id="376" name="楕円 375"/>
        <xdr:cNvSpPr/>
      </xdr:nvSpPr>
      <xdr:spPr>
        <a:xfrm>
          <a:off x="10426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53357</xdr:rowOff>
    </xdr:from>
    <xdr:ext cx="469744" cy="259045"/>
    <xdr:sp macro="" textlink="">
      <xdr:nvSpPr>
        <xdr:cNvPr id="377" name="【市民会館】&#10;一人当たり面積該当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124461</xdr:rowOff>
    </xdr:from>
    <xdr:to>
      <xdr:col>50</xdr:col>
      <xdr:colOff>165100</xdr:colOff>
      <xdr:row>107</xdr:row>
      <xdr:rowOff>54611</xdr:rowOff>
    </xdr:to>
    <xdr:sp macro="" textlink="">
      <xdr:nvSpPr>
        <xdr:cNvPr id="378" name="楕円 377"/>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3811</xdr:rowOff>
    </xdr:from>
    <xdr:to>
      <xdr:col>55</xdr:col>
      <xdr:colOff>0</xdr:colOff>
      <xdr:row>107</xdr:row>
      <xdr:rowOff>125730</xdr:rowOff>
    </xdr:to>
    <xdr:cxnSp macro="">
      <xdr:nvCxnSpPr>
        <xdr:cNvPr id="379" name="直線コネクタ 378"/>
        <xdr:cNvCxnSpPr/>
      </xdr:nvCxnSpPr>
      <xdr:spPr>
        <a:xfrm>
          <a:off x="9639300" y="183489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380"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45738</xdr:rowOff>
    </xdr:from>
    <xdr:ext cx="469744" cy="259045"/>
    <xdr:sp macro="" textlink="">
      <xdr:nvSpPr>
        <xdr:cNvPr id="382" name="n_1mainValue【市民会館】&#10;一人当たり面積"/>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109220</xdr:rowOff>
    </xdr:from>
    <xdr:to>
      <xdr:col>85</xdr:col>
      <xdr:colOff>177800</xdr:colOff>
      <xdr:row>37</xdr:row>
      <xdr:rowOff>39370</xdr:rowOff>
    </xdr:to>
    <xdr:sp macro="" textlink="">
      <xdr:nvSpPr>
        <xdr:cNvPr id="421" name="楕円 420"/>
        <xdr:cNvSpPr/>
      </xdr:nvSpPr>
      <xdr:spPr>
        <a:xfrm>
          <a:off x="16268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132097</xdr:rowOff>
    </xdr:from>
    <xdr:ext cx="405111" cy="259045"/>
    <xdr:sp macro="" textlink="">
      <xdr:nvSpPr>
        <xdr:cNvPr id="422" name="【一般廃棄物処理施設】&#10;有形固定資産減価償却率該当値テキスト"/>
        <xdr:cNvSpPr txBox="1"/>
      </xdr:nvSpPr>
      <xdr:spPr>
        <a:xfrm>
          <a:off x="163576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160655</xdr:rowOff>
    </xdr:from>
    <xdr:to>
      <xdr:col>81</xdr:col>
      <xdr:colOff>101600</xdr:colOff>
      <xdr:row>37</xdr:row>
      <xdr:rowOff>90805</xdr:rowOff>
    </xdr:to>
    <xdr:sp macro="" textlink="">
      <xdr:nvSpPr>
        <xdr:cNvPr id="423" name="楕円 422"/>
        <xdr:cNvSpPr/>
      </xdr:nvSpPr>
      <xdr:spPr>
        <a:xfrm>
          <a:off x="15430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160020</xdr:rowOff>
    </xdr:from>
    <xdr:to>
      <xdr:col>85</xdr:col>
      <xdr:colOff>127000</xdr:colOff>
      <xdr:row>37</xdr:row>
      <xdr:rowOff>40005</xdr:rowOff>
    </xdr:to>
    <xdr:cxnSp macro="">
      <xdr:nvCxnSpPr>
        <xdr:cNvPr id="424" name="直線コネクタ 423"/>
        <xdr:cNvCxnSpPr/>
      </xdr:nvCxnSpPr>
      <xdr:spPr>
        <a:xfrm flipV="1">
          <a:off x="15481300" y="63322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5"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107332</xdr:rowOff>
    </xdr:from>
    <xdr:ext cx="405111" cy="259045"/>
    <xdr:sp macro="" textlink="">
      <xdr:nvSpPr>
        <xdr:cNvPr id="427" name="n_1mainValue【一般廃棄物処理施設】&#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56"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125019</xdr:rowOff>
    </xdr:from>
    <xdr:to>
      <xdr:col>116</xdr:col>
      <xdr:colOff>114300</xdr:colOff>
      <xdr:row>42</xdr:row>
      <xdr:rowOff>55169</xdr:rowOff>
    </xdr:to>
    <xdr:sp macro="" textlink="">
      <xdr:nvSpPr>
        <xdr:cNvPr id="465" name="楕円 464"/>
        <xdr:cNvSpPr/>
      </xdr:nvSpPr>
      <xdr:spPr>
        <a:xfrm>
          <a:off x="22110700" y="71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39946</xdr:rowOff>
    </xdr:from>
    <xdr:ext cx="469744" cy="259045"/>
    <xdr:sp macro="" textlink="">
      <xdr:nvSpPr>
        <xdr:cNvPr id="466" name="【一般廃棄物処理施設】&#10;一人当たり有形固定資産（償却資産）額該当値テキスト"/>
        <xdr:cNvSpPr txBox="1"/>
      </xdr:nvSpPr>
      <xdr:spPr>
        <a:xfrm>
          <a:off x="22199600" y="70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125082</xdr:rowOff>
    </xdr:from>
    <xdr:to>
      <xdr:col>112</xdr:col>
      <xdr:colOff>38100</xdr:colOff>
      <xdr:row>42</xdr:row>
      <xdr:rowOff>55232</xdr:rowOff>
    </xdr:to>
    <xdr:sp macro="" textlink="">
      <xdr:nvSpPr>
        <xdr:cNvPr id="467" name="楕円 466"/>
        <xdr:cNvSpPr/>
      </xdr:nvSpPr>
      <xdr:spPr>
        <a:xfrm>
          <a:off x="21272500" y="71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4369</xdr:rowOff>
    </xdr:from>
    <xdr:to>
      <xdr:col>116</xdr:col>
      <xdr:colOff>63500</xdr:colOff>
      <xdr:row>42</xdr:row>
      <xdr:rowOff>4432</xdr:rowOff>
    </xdr:to>
    <xdr:cxnSp macro="">
      <xdr:nvCxnSpPr>
        <xdr:cNvPr id="468" name="直線コネクタ 467"/>
        <xdr:cNvCxnSpPr/>
      </xdr:nvCxnSpPr>
      <xdr:spPr>
        <a:xfrm flipV="1">
          <a:off x="21323300" y="7205269"/>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69"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46359</xdr:rowOff>
    </xdr:from>
    <xdr:ext cx="469744" cy="259045"/>
    <xdr:sp macro="" textlink="">
      <xdr:nvSpPr>
        <xdr:cNvPr id="471" name="n_1mainValue【一般廃棄物処理施設】&#10;一人当たり有形固定資産（償却資産）額"/>
        <xdr:cNvSpPr txBox="1"/>
      </xdr:nvSpPr>
      <xdr:spPr>
        <a:xfrm>
          <a:off x="21075728" y="724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0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12" name="楕円 511"/>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513" name="【保健センター・保健所】&#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128815</xdr:rowOff>
    </xdr:from>
    <xdr:to>
      <xdr:col>81</xdr:col>
      <xdr:colOff>101600</xdr:colOff>
      <xdr:row>61</xdr:row>
      <xdr:rowOff>58965</xdr:rowOff>
    </xdr:to>
    <xdr:sp macro="" textlink="">
      <xdr:nvSpPr>
        <xdr:cNvPr id="514" name="楕円 513"/>
        <xdr:cNvSpPr/>
      </xdr:nvSpPr>
      <xdr:spPr>
        <a:xfrm>
          <a:off x="15430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61</xdr:row>
      <xdr:rowOff>8165</xdr:rowOff>
    </xdr:to>
    <xdr:cxnSp macro="">
      <xdr:nvCxnSpPr>
        <xdr:cNvPr id="515" name="直線コネクタ 514"/>
        <xdr:cNvCxnSpPr/>
      </xdr:nvCxnSpPr>
      <xdr:spPr>
        <a:xfrm flipV="1">
          <a:off x="15481300" y="10401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16"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50092</xdr:rowOff>
    </xdr:from>
    <xdr:ext cx="405111" cy="259045"/>
    <xdr:sp macro="" textlink="">
      <xdr:nvSpPr>
        <xdr:cNvPr id="518" name="n_1mainValue【保健センター・保健所】&#10;有形固定資産減価償却率"/>
        <xdr:cNvSpPr txBox="1"/>
      </xdr:nvSpPr>
      <xdr:spPr>
        <a:xfrm>
          <a:off x="15266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556" name="楕円 555"/>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557"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58" name="楕円 557"/>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559" name="直線コネクタ 558"/>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562"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90"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46737</xdr:rowOff>
    </xdr:from>
    <xdr:to>
      <xdr:col>85</xdr:col>
      <xdr:colOff>177800</xdr:colOff>
      <xdr:row>82</xdr:row>
      <xdr:rowOff>148337</xdr:rowOff>
    </xdr:to>
    <xdr:sp macro="" textlink="">
      <xdr:nvSpPr>
        <xdr:cNvPr id="599" name="楕円 598"/>
        <xdr:cNvSpPr/>
      </xdr:nvSpPr>
      <xdr:spPr>
        <a:xfrm>
          <a:off x="162687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25164</xdr:rowOff>
    </xdr:from>
    <xdr:ext cx="405111" cy="259045"/>
    <xdr:sp macro="" textlink="">
      <xdr:nvSpPr>
        <xdr:cNvPr id="600" name="【消防施設】&#10;有形固定資産減価償却率該当値テキスト"/>
        <xdr:cNvSpPr txBox="1"/>
      </xdr:nvSpPr>
      <xdr:spPr>
        <a:xfrm>
          <a:off x="16357600"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129032</xdr:rowOff>
    </xdr:from>
    <xdr:to>
      <xdr:col>81</xdr:col>
      <xdr:colOff>101600</xdr:colOff>
      <xdr:row>82</xdr:row>
      <xdr:rowOff>59182</xdr:rowOff>
    </xdr:to>
    <xdr:sp macro="" textlink="">
      <xdr:nvSpPr>
        <xdr:cNvPr id="601" name="楕円 600"/>
        <xdr:cNvSpPr/>
      </xdr:nvSpPr>
      <xdr:spPr>
        <a:xfrm>
          <a:off x="15430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xdr:rowOff>
    </xdr:from>
    <xdr:to>
      <xdr:col>85</xdr:col>
      <xdr:colOff>127000</xdr:colOff>
      <xdr:row>82</xdr:row>
      <xdr:rowOff>97537</xdr:rowOff>
    </xdr:to>
    <xdr:cxnSp macro="">
      <xdr:nvCxnSpPr>
        <xdr:cNvPr id="602" name="直線コネクタ 601"/>
        <xdr:cNvCxnSpPr/>
      </xdr:nvCxnSpPr>
      <xdr:spPr>
        <a:xfrm>
          <a:off x="15481300" y="14067282"/>
          <a:ext cx="8382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50309</xdr:rowOff>
    </xdr:from>
    <xdr:ext cx="405111" cy="259045"/>
    <xdr:sp macro="" textlink="">
      <xdr:nvSpPr>
        <xdr:cNvPr id="605" name="n_1mainValue【消防施設】&#10;有形固定資産減価償却率"/>
        <xdr:cNvSpPr txBox="1"/>
      </xdr:nvSpPr>
      <xdr:spPr>
        <a:xfrm>
          <a:off x="152660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6"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126093</xdr:rowOff>
    </xdr:from>
    <xdr:to>
      <xdr:col>116</xdr:col>
      <xdr:colOff>114300</xdr:colOff>
      <xdr:row>80</xdr:row>
      <xdr:rowOff>56243</xdr:rowOff>
    </xdr:to>
    <xdr:sp macro="" textlink="">
      <xdr:nvSpPr>
        <xdr:cNvPr id="645" name="楕円 644"/>
        <xdr:cNvSpPr/>
      </xdr:nvSpPr>
      <xdr:spPr>
        <a:xfrm>
          <a:off x="221107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148970</xdr:rowOff>
    </xdr:from>
    <xdr:ext cx="469744" cy="259045"/>
    <xdr:sp macro="" textlink="">
      <xdr:nvSpPr>
        <xdr:cNvPr id="646" name="【消防施設】&#10;一人当たり面積該当値テキスト"/>
        <xdr:cNvSpPr txBox="1"/>
      </xdr:nvSpPr>
      <xdr:spPr>
        <a:xfrm>
          <a:off x="22199600" y="1352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3629</xdr:rowOff>
    </xdr:from>
    <xdr:to>
      <xdr:col>112</xdr:col>
      <xdr:colOff>38100</xdr:colOff>
      <xdr:row>80</xdr:row>
      <xdr:rowOff>105229</xdr:rowOff>
    </xdr:to>
    <xdr:sp macro="" textlink="">
      <xdr:nvSpPr>
        <xdr:cNvPr id="647" name="楕円 646"/>
        <xdr:cNvSpPr/>
      </xdr:nvSpPr>
      <xdr:spPr>
        <a:xfrm>
          <a:off x="21272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5443</xdr:rowOff>
    </xdr:from>
    <xdr:to>
      <xdr:col>116</xdr:col>
      <xdr:colOff>63500</xdr:colOff>
      <xdr:row>80</xdr:row>
      <xdr:rowOff>54429</xdr:rowOff>
    </xdr:to>
    <xdr:cxnSp macro="">
      <xdr:nvCxnSpPr>
        <xdr:cNvPr id="648" name="直線コネクタ 647"/>
        <xdr:cNvCxnSpPr/>
      </xdr:nvCxnSpPr>
      <xdr:spPr>
        <a:xfrm flipV="1">
          <a:off x="21323300" y="137214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49"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121756</xdr:rowOff>
    </xdr:from>
    <xdr:ext cx="469744" cy="259045"/>
    <xdr:sp macro="" textlink="">
      <xdr:nvSpPr>
        <xdr:cNvPr id="651" name="n_1mainValue【消防施設】&#10;一人当たり面積"/>
        <xdr:cNvSpPr txBox="1"/>
      </xdr:nvSpPr>
      <xdr:spPr>
        <a:xfrm>
          <a:off x="21075727"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81"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90" name="楕円 689"/>
        <xdr:cNvSpPr/>
      </xdr:nvSpPr>
      <xdr:spPr>
        <a:xfrm>
          <a:off x="16268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103522</xdr:rowOff>
    </xdr:from>
    <xdr:ext cx="405111" cy="259045"/>
    <xdr:sp macro="" textlink="">
      <xdr:nvSpPr>
        <xdr:cNvPr id="691" name="【庁舎】&#10;有形固定資産減価償却率該当値テキスト"/>
        <xdr:cNvSpPr txBox="1"/>
      </xdr:nvSpPr>
      <xdr:spPr>
        <a:xfrm>
          <a:off x="16357600"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692" name="楕円 691"/>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131445</xdr:rowOff>
    </xdr:from>
    <xdr:to>
      <xdr:col>85</xdr:col>
      <xdr:colOff>127000</xdr:colOff>
      <xdr:row>105</xdr:row>
      <xdr:rowOff>7620</xdr:rowOff>
    </xdr:to>
    <xdr:cxnSp macro="">
      <xdr:nvCxnSpPr>
        <xdr:cNvPr id="693" name="直線コネクタ 692"/>
        <xdr:cNvCxnSpPr/>
      </xdr:nvCxnSpPr>
      <xdr:spPr>
        <a:xfrm flipV="1">
          <a:off x="15481300" y="179622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694"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74947</xdr:rowOff>
    </xdr:from>
    <xdr:ext cx="405111" cy="259045"/>
    <xdr:sp macro="" textlink="">
      <xdr:nvSpPr>
        <xdr:cNvPr id="696" name="n_1mainValue【庁舎】&#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23"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732" name="楕円 731"/>
        <xdr:cNvSpPr/>
      </xdr:nvSpPr>
      <xdr:spPr>
        <a:xfrm>
          <a:off x="22110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39133</xdr:rowOff>
    </xdr:from>
    <xdr:ext cx="469744" cy="259045"/>
    <xdr:sp macro="" textlink="">
      <xdr:nvSpPr>
        <xdr:cNvPr id="733" name="【庁舎】&#10;一人当たり面積該当値テキスト"/>
        <xdr:cNvSpPr txBox="1"/>
      </xdr:nvSpPr>
      <xdr:spPr>
        <a:xfrm>
          <a:off x="22199600" y="176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xdr:rowOff>
    </xdr:from>
    <xdr:to>
      <xdr:col>112</xdr:col>
      <xdr:colOff>38100</xdr:colOff>
      <xdr:row>104</xdr:row>
      <xdr:rowOff>117856</xdr:rowOff>
    </xdr:to>
    <xdr:sp macro="" textlink="">
      <xdr:nvSpPr>
        <xdr:cNvPr id="734" name="楕円 733"/>
        <xdr:cNvSpPr/>
      </xdr:nvSpPr>
      <xdr:spPr>
        <a:xfrm>
          <a:off x="21272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67056</xdr:rowOff>
    </xdr:from>
    <xdr:to>
      <xdr:col>116</xdr:col>
      <xdr:colOff>63500</xdr:colOff>
      <xdr:row>104</xdr:row>
      <xdr:rowOff>67056</xdr:rowOff>
    </xdr:to>
    <xdr:cxnSp macro="">
      <xdr:nvCxnSpPr>
        <xdr:cNvPr id="735" name="直線コネクタ 734"/>
        <xdr:cNvCxnSpPr/>
      </xdr:nvCxnSpPr>
      <xdr:spPr>
        <a:xfrm>
          <a:off x="21323300" y="17897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36"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134383</xdr:rowOff>
    </xdr:from>
    <xdr:ext cx="469744" cy="259045"/>
    <xdr:sp macro="" textlink="">
      <xdr:nvSpPr>
        <xdr:cNvPr id="738" name="n_1mainValue【庁舎】&#10;一人当たり面積"/>
        <xdr:cNvSpPr txBox="1"/>
      </xdr:nvSpPr>
      <xdr:spPr>
        <a:xfrm>
          <a:off x="210757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1">
              <a:solidFill>
                <a:schemeClr val="dk1"/>
              </a:solidFill>
              <a:effectLst/>
              <a:latin typeface="+mn-lt"/>
              <a:ea typeface="+mn-ea"/>
              <a:cs typeface="+mn-cs"/>
            </a:rPr>
            <a:t>１９７０年代における人口の急増に伴い、学校、公営住宅、市民向けの施設などの「公共建築物」や道路、橋りょう、上下水道などの「社会インフラ」を各自治体が競い合うように整備してきた。そうした中、本市は、平成１７年４月の１市４町２村による市町村合併により、旧市町村ごとに整備された庁舎やホール、図書館や体育館といった市域全体を対象とする公共建築物を受け継ぐこととなったため、地域間で類似施設が重複することとなった。このため、全市域を対象とし、機能が重複する施設については、整理統合を含めた施設のあり方や役割を再構築する必要に迫られている。</a:t>
          </a:r>
          <a:endParaRPr lang="ja-JP" altLang="ja-JP" sz="1200" b="1">
            <a:effectLst/>
          </a:endParaRPr>
        </a:p>
        <a:p>
          <a:r>
            <a:rPr kumimoji="1" lang="ja-JP" altLang="ja-JP" sz="1200" b="1">
              <a:solidFill>
                <a:schemeClr val="dk1"/>
              </a:solidFill>
              <a:effectLst/>
              <a:latin typeface="+mn-lt"/>
              <a:ea typeface="+mn-ea"/>
              <a:cs typeface="+mn-cs"/>
            </a:rPr>
            <a:t>　今後、有形固定資産原価償却率が類似団体内平均値を大きく上回る「市民会館」については、</a:t>
          </a:r>
          <a:r>
            <a:rPr kumimoji="1" lang="ja-JP" altLang="en-US" sz="1200" b="1">
              <a:solidFill>
                <a:schemeClr val="dk1"/>
              </a:solidFill>
              <a:effectLst/>
              <a:latin typeface="+mn-lt"/>
              <a:ea typeface="+mn-ea"/>
              <a:cs typeface="+mn-cs"/>
            </a:rPr>
            <a:t>引き続き、</a:t>
          </a:r>
          <a:r>
            <a:rPr kumimoji="1" lang="ja-JP" altLang="ja-JP" sz="1200" b="1">
              <a:solidFill>
                <a:schemeClr val="dk1"/>
              </a:solidFill>
              <a:effectLst/>
              <a:latin typeface="+mn-lt"/>
              <a:ea typeface="+mn-ea"/>
              <a:cs typeface="+mn-cs"/>
            </a:rPr>
            <a:t>規模や地域における役割、周辺の類似施設との連携や稼働率等を総合的に勘案し、将来のあり方について、廃止や民間への譲渡も視野に入れて検討を行う必要がある。</a:t>
          </a:r>
          <a:endParaRPr lang="ja-JP" altLang="ja-JP" sz="1200" b="1">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418,045
411,210
1,241.77
164,094,455
160,865,213
2,111,778
100,796,090
238,002,097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ここ数年は０．８０前後で推移しており、ほぼ類似団体の平均値である。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今後の対応策としては、市税の課税客体を確実に把握するとともに、収納率の向上を図るなど、歳入の確保に努める。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89605</xdr:rowOff>
    </xdr:to>
    <xdr:cxnSp macro="">
      <xdr:nvCxnSpPr>
        <xdr:cNvPr id="69" name="直線コネクタ 68"/>
        <xdr:cNvCxnSpPr/>
      </xdr:nvCxnSpPr>
      <xdr:spPr>
        <a:xfrm flipV="1">
          <a:off x="4114800" y="709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103011</xdr:rowOff>
    </xdr:to>
    <xdr:cxnSp macro="">
      <xdr:nvCxnSpPr>
        <xdr:cNvPr id="72" name="直線コネクタ 71"/>
        <xdr:cNvCxnSpPr/>
      </xdr:nvCxnSpPr>
      <xdr:spPr>
        <a:xfrm flipV="1">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xdr:cNvCxnSpPr/>
      </xdr:nvCxnSpPr>
      <xdr:spPr>
        <a:xfrm flipV="1">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主な要因としては、地方税が増加したこと、公債費が減少したことが挙げられる。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17526</xdr:rowOff>
    </xdr:to>
    <xdr:cxnSp macro="">
      <xdr:nvCxnSpPr>
        <xdr:cNvPr id="130" name="直線コネクタ 129"/>
        <xdr:cNvCxnSpPr/>
      </xdr:nvCxnSpPr>
      <xdr:spPr>
        <a:xfrm flipV="1">
          <a:off x="4114800" y="111424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17526</xdr:rowOff>
    </xdr:to>
    <xdr:cxnSp macro="">
      <xdr:nvCxnSpPr>
        <xdr:cNvPr id="133" name="直線コネクタ 132"/>
        <xdr:cNvCxnSpPr/>
      </xdr:nvCxnSpPr>
      <xdr:spPr>
        <a:xfrm>
          <a:off x="3225800" y="1101217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63500</xdr:rowOff>
    </xdr:to>
    <xdr:cxnSp macro="">
      <xdr:nvCxnSpPr>
        <xdr:cNvPr id="136" name="直線コネクタ 135"/>
        <xdr:cNvCxnSpPr/>
      </xdr:nvCxnSpPr>
      <xdr:spPr>
        <a:xfrm flipV="1">
          <a:off x="2336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63500</xdr:rowOff>
    </xdr:to>
    <xdr:cxnSp macro="">
      <xdr:nvCxnSpPr>
        <xdr:cNvPr id="139" name="直線コネクタ 138"/>
        <xdr:cNvCxnSpPr/>
      </xdr:nvCxnSpPr>
      <xdr:spPr>
        <a:xfrm>
          <a:off x="1447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9" name="楕円 148"/>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0"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1" name="楕円 150"/>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2" name="テキスト ボックス 151"/>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3" name="楕円 152"/>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4" name="テキスト ボックス 153"/>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5" name="楕円 154"/>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6" name="テキスト ボックス 155"/>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7" name="楕円 156"/>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58" name="テキスト ボックス 157"/>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主な要因としては、大雪により除雪経費が増加したことが挙げられる。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今後の対応策としては、公共施設の再編整備や施設管理の適正化を行うなど、財政の健全化に努めていく。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50216</xdr:rowOff>
    </xdr:from>
    <xdr:to>
      <xdr:col>23</xdr:col>
      <xdr:colOff>133350</xdr:colOff>
      <xdr:row>84</xdr:row>
      <xdr:rowOff>156773</xdr:rowOff>
    </xdr:to>
    <xdr:cxnSp macro="">
      <xdr:nvCxnSpPr>
        <xdr:cNvPr id="191" name="直線コネクタ 190"/>
        <xdr:cNvCxnSpPr/>
      </xdr:nvCxnSpPr>
      <xdr:spPr>
        <a:xfrm>
          <a:off x="4114800" y="14452016"/>
          <a:ext cx="838200" cy="10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50216</xdr:rowOff>
    </xdr:from>
    <xdr:to>
      <xdr:col>19</xdr:col>
      <xdr:colOff>133350</xdr:colOff>
      <xdr:row>84</xdr:row>
      <xdr:rowOff>59675</xdr:rowOff>
    </xdr:to>
    <xdr:cxnSp macro="">
      <xdr:nvCxnSpPr>
        <xdr:cNvPr id="194" name="直線コネクタ 193"/>
        <xdr:cNvCxnSpPr/>
      </xdr:nvCxnSpPr>
      <xdr:spPr>
        <a:xfrm flipV="1">
          <a:off x="3225800" y="14452016"/>
          <a:ext cx="8890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45583</xdr:rowOff>
    </xdr:from>
    <xdr:to>
      <xdr:col>15</xdr:col>
      <xdr:colOff>82550</xdr:colOff>
      <xdr:row>84</xdr:row>
      <xdr:rowOff>59675</xdr:rowOff>
    </xdr:to>
    <xdr:cxnSp macro="">
      <xdr:nvCxnSpPr>
        <xdr:cNvPr id="197" name="直線コネクタ 196"/>
        <xdr:cNvCxnSpPr/>
      </xdr:nvCxnSpPr>
      <xdr:spPr>
        <a:xfrm>
          <a:off x="2336800" y="14447383"/>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79322</xdr:rowOff>
    </xdr:from>
    <xdr:to>
      <xdr:col>11</xdr:col>
      <xdr:colOff>31750</xdr:colOff>
      <xdr:row>84</xdr:row>
      <xdr:rowOff>45583</xdr:rowOff>
    </xdr:to>
    <xdr:cxnSp macro="">
      <xdr:nvCxnSpPr>
        <xdr:cNvPr id="200" name="直線コネクタ 199"/>
        <xdr:cNvCxnSpPr/>
      </xdr:nvCxnSpPr>
      <xdr:spPr>
        <a:xfrm>
          <a:off x="1447800" y="14309672"/>
          <a:ext cx="889000" cy="1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105973</xdr:rowOff>
    </xdr:from>
    <xdr:to>
      <xdr:col>23</xdr:col>
      <xdr:colOff>184150</xdr:colOff>
      <xdr:row>85</xdr:row>
      <xdr:rowOff>36123</xdr:rowOff>
    </xdr:to>
    <xdr:sp macro="" textlink="">
      <xdr:nvSpPr>
        <xdr:cNvPr id="210" name="楕円 209"/>
        <xdr:cNvSpPr/>
      </xdr:nvSpPr>
      <xdr:spPr>
        <a:xfrm>
          <a:off x="4902200" y="145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78050</xdr:rowOff>
    </xdr:from>
    <xdr:ext cx="762000" cy="259045"/>
    <xdr:sp macro="" textlink="">
      <xdr:nvSpPr>
        <xdr:cNvPr id="211" name="人件費・物件費等の状況該当値テキスト"/>
        <xdr:cNvSpPr txBox="1"/>
      </xdr:nvSpPr>
      <xdr:spPr>
        <a:xfrm>
          <a:off x="5041900" y="1447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170866</xdr:rowOff>
    </xdr:from>
    <xdr:to>
      <xdr:col>19</xdr:col>
      <xdr:colOff>184150</xdr:colOff>
      <xdr:row>84</xdr:row>
      <xdr:rowOff>101016</xdr:rowOff>
    </xdr:to>
    <xdr:sp macro="" textlink="">
      <xdr:nvSpPr>
        <xdr:cNvPr id="212" name="楕円 211"/>
        <xdr:cNvSpPr/>
      </xdr:nvSpPr>
      <xdr:spPr>
        <a:xfrm>
          <a:off x="4064000" y="144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111193</xdr:rowOff>
    </xdr:from>
    <xdr:ext cx="736600" cy="259045"/>
    <xdr:sp macro="" textlink="">
      <xdr:nvSpPr>
        <xdr:cNvPr id="213" name="テキスト ボックス 212"/>
        <xdr:cNvSpPr txBox="1"/>
      </xdr:nvSpPr>
      <xdr:spPr>
        <a:xfrm>
          <a:off x="3733800" y="1417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8875</xdr:rowOff>
    </xdr:from>
    <xdr:to>
      <xdr:col>15</xdr:col>
      <xdr:colOff>133350</xdr:colOff>
      <xdr:row>84</xdr:row>
      <xdr:rowOff>110475</xdr:rowOff>
    </xdr:to>
    <xdr:sp macro="" textlink="">
      <xdr:nvSpPr>
        <xdr:cNvPr id="214" name="楕円 213"/>
        <xdr:cNvSpPr/>
      </xdr:nvSpPr>
      <xdr:spPr>
        <a:xfrm>
          <a:off x="3175000" y="144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120652</xdr:rowOff>
    </xdr:from>
    <xdr:ext cx="762000" cy="259045"/>
    <xdr:sp macro="" textlink="">
      <xdr:nvSpPr>
        <xdr:cNvPr id="215" name="テキスト ボックス 214"/>
        <xdr:cNvSpPr txBox="1"/>
      </xdr:nvSpPr>
      <xdr:spPr>
        <a:xfrm>
          <a:off x="2844800" y="1417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166233</xdr:rowOff>
    </xdr:from>
    <xdr:to>
      <xdr:col>11</xdr:col>
      <xdr:colOff>82550</xdr:colOff>
      <xdr:row>84</xdr:row>
      <xdr:rowOff>96383</xdr:rowOff>
    </xdr:to>
    <xdr:sp macro="" textlink="">
      <xdr:nvSpPr>
        <xdr:cNvPr id="216" name="楕円 215"/>
        <xdr:cNvSpPr/>
      </xdr:nvSpPr>
      <xdr:spPr>
        <a:xfrm>
          <a:off x="2286000" y="1439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106560</xdr:rowOff>
    </xdr:from>
    <xdr:ext cx="762000" cy="259045"/>
    <xdr:sp macro="" textlink="">
      <xdr:nvSpPr>
        <xdr:cNvPr id="217" name="テキスト ボックス 216"/>
        <xdr:cNvSpPr txBox="1"/>
      </xdr:nvSpPr>
      <xdr:spPr>
        <a:xfrm>
          <a:off x="1955800" y="1416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28522</xdr:rowOff>
    </xdr:from>
    <xdr:to>
      <xdr:col>7</xdr:col>
      <xdr:colOff>31750</xdr:colOff>
      <xdr:row>83</xdr:row>
      <xdr:rowOff>130122</xdr:rowOff>
    </xdr:to>
    <xdr:sp macro="" textlink="">
      <xdr:nvSpPr>
        <xdr:cNvPr id="218" name="楕円 217"/>
        <xdr:cNvSpPr/>
      </xdr:nvSpPr>
      <xdr:spPr>
        <a:xfrm>
          <a:off x="1397000" y="142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140299</xdr:rowOff>
    </xdr:from>
    <xdr:ext cx="762000" cy="259045"/>
    <xdr:sp macro="" textlink="">
      <xdr:nvSpPr>
        <xdr:cNvPr id="219" name="テキスト ボックス 218"/>
        <xdr:cNvSpPr txBox="1"/>
      </xdr:nvSpPr>
      <xdr:spPr>
        <a:xfrm>
          <a:off x="1066800" y="1402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給与の適正化に努めたことや職員の平均年齢が低下したことにより、おおむね類似団体平均の水準にある。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5" name="直線コネクタ 254"/>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58" name="直線コネクタ 257"/>
        <xdr:cNvCxnSpPr/>
      </xdr:nvCxnSpPr>
      <xdr:spPr>
        <a:xfrm flipV="1">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50800</xdr:rowOff>
    </xdr:to>
    <xdr:cxnSp macro="">
      <xdr:nvCxnSpPr>
        <xdr:cNvPr id="261" name="直線コネクタ 260"/>
        <xdr:cNvCxnSpPr/>
      </xdr:nvCxnSpPr>
      <xdr:spPr>
        <a:xfrm>
          <a:off x="14401800" y="148807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64" name="直線コネクタ 263"/>
        <xdr:cNvCxnSpPr/>
      </xdr:nvCxnSpPr>
      <xdr:spPr>
        <a:xfrm>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6" name="楕円 275"/>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7" name="テキスト ボックス 276"/>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0" name="楕円 279"/>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1" name="テキスト ボックス 280"/>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小学校区単位を基本として地区センター（住民サービス関連施設）を設置しているほか、公立保育所の比率が他の自治体と比較して多いことなどから、類似団体平均を上回っている。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本市では、合併後１０年（平成２７年度まで）で職員総数の１２％以上（約５４４人）の削減を図ることを目標としてきた結果、平成３０年４月１日現在で平成１７年度比で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６１５</a:t>
          </a:r>
          <a:r>
            <a:rPr kumimoji="1" lang="ja-JP" altLang="en-US" sz="1300">
              <a:latin typeface="ＭＳ Ｐゴシック" panose="020B0600070205080204" pitchFamily="50" charset="-128"/>
              <a:ea typeface="ＭＳ Ｐゴシック" panose="020B0600070205080204" pitchFamily="50" charset="-128"/>
            </a:rPr>
            <a:t>人（</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１３．６</a:t>
          </a:r>
          <a:r>
            <a:rPr kumimoji="1" lang="ja-JP" altLang="en-US" sz="1300">
              <a:latin typeface="ＭＳ Ｐゴシック" panose="020B0600070205080204" pitchFamily="50" charset="-128"/>
              <a:ea typeface="ＭＳ Ｐゴシック" panose="020B0600070205080204" pitchFamily="50" charset="-128"/>
            </a:rPr>
            <a:t>％）の削減となっている。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136948</xdr:rowOff>
    </xdr:to>
    <xdr:cxnSp macro="">
      <xdr:nvCxnSpPr>
        <xdr:cNvPr id="318" name="直線コネクタ 317"/>
        <xdr:cNvCxnSpPr/>
      </xdr:nvCxnSpPr>
      <xdr:spPr>
        <a:xfrm>
          <a:off x="16179800" y="1076282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128905</xdr:rowOff>
    </xdr:from>
    <xdr:to>
      <xdr:col>77</xdr:col>
      <xdr:colOff>44450</xdr:colOff>
      <xdr:row>62</xdr:row>
      <xdr:rowOff>132927</xdr:rowOff>
    </xdr:to>
    <xdr:cxnSp macro="">
      <xdr:nvCxnSpPr>
        <xdr:cNvPr id="321" name="直線コネクタ 320"/>
        <xdr:cNvCxnSpPr/>
      </xdr:nvCxnSpPr>
      <xdr:spPr>
        <a:xfrm>
          <a:off x="15290800" y="1075880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128905</xdr:rowOff>
    </xdr:from>
    <xdr:to>
      <xdr:col>72</xdr:col>
      <xdr:colOff>203200</xdr:colOff>
      <xdr:row>63</xdr:row>
      <xdr:rowOff>9737</xdr:rowOff>
    </xdr:to>
    <xdr:cxnSp macro="">
      <xdr:nvCxnSpPr>
        <xdr:cNvPr id="324" name="直線コネクタ 323"/>
        <xdr:cNvCxnSpPr/>
      </xdr:nvCxnSpPr>
      <xdr:spPr>
        <a:xfrm flipV="1">
          <a:off x="14401800" y="1075880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9737</xdr:rowOff>
    </xdr:from>
    <xdr:to>
      <xdr:col>68</xdr:col>
      <xdr:colOff>152400</xdr:colOff>
      <xdr:row>63</xdr:row>
      <xdr:rowOff>25823</xdr:rowOff>
    </xdr:to>
    <xdr:cxnSp macro="">
      <xdr:nvCxnSpPr>
        <xdr:cNvPr id="327" name="直線コネクタ 326"/>
        <xdr:cNvCxnSpPr/>
      </xdr:nvCxnSpPr>
      <xdr:spPr>
        <a:xfrm flipV="1">
          <a:off x="13512800" y="1081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86148</xdr:rowOff>
    </xdr:from>
    <xdr:to>
      <xdr:col>81</xdr:col>
      <xdr:colOff>95250</xdr:colOff>
      <xdr:row>63</xdr:row>
      <xdr:rowOff>16298</xdr:rowOff>
    </xdr:to>
    <xdr:sp macro="" textlink="">
      <xdr:nvSpPr>
        <xdr:cNvPr id="337" name="楕円 336"/>
        <xdr:cNvSpPr/>
      </xdr:nvSpPr>
      <xdr:spPr>
        <a:xfrm>
          <a:off x="16967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58225</xdr:rowOff>
    </xdr:from>
    <xdr:ext cx="762000" cy="259045"/>
    <xdr:sp macro="" textlink="">
      <xdr:nvSpPr>
        <xdr:cNvPr id="338" name="定員管理の状況該当値テキスト"/>
        <xdr:cNvSpPr txBox="1"/>
      </xdr:nvSpPr>
      <xdr:spPr>
        <a:xfrm>
          <a:off x="17106900" y="1068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39" name="楕円 338"/>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0" name="テキスト ボックス 339"/>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1" name="楕円 340"/>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164482</xdr:rowOff>
    </xdr:from>
    <xdr:ext cx="762000" cy="259045"/>
    <xdr:sp macro="" textlink="">
      <xdr:nvSpPr>
        <xdr:cNvPr id="342" name="テキスト ボックス 341"/>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130387</xdr:rowOff>
    </xdr:from>
    <xdr:to>
      <xdr:col>68</xdr:col>
      <xdr:colOff>203200</xdr:colOff>
      <xdr:row>63</xdr:row>
      <xdr:rowOff>60537</xdr:rowOff>
    </xdr:to>
    <xdr:sp macro="" textlink="">
      <xdr:nvSpPr>
        <xdr:cNvPr id="343" name="楕円 342"/>
        <xdr:cNvSpPr/>
      </xdr:nvSpPr>
      <xdr:spPr>
        <a:xfrm>
          <a:off x="14351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45314</xdr:rowOff>
    </xdr:from>
    <xdr:ext cx="762000" cy="259045"/>
    <xdr:sp macro="" textlink="">
      <xdr:nvSpPr>
        <xdr:cNvPr id="344" name="テキスト ボックス 343"/>
        <xdr:cNvSpPr txBox="1"/>
      </xdr:nvSpPr>
      <xdr:spPr>
        <a:xfrm>
          <a:off x="14020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146473</xdr:rowOff>
    </xdr:from>
    <xdr:to>
      <xdr:col>64</xdr:col>
      <xdr:colOff>152400</xdr:colOff>
      <xdr:row>63</xdr:row>
      <xdr:rowOff>76623</xdr:rowOff>
    </xdr:to>
    <xdr:sp macro="" textlink="">
      <xdr:nvSpPr>
        <xdr:cNvPr id="345" name="楕円 344"/>
        <xdr:cNvSpPr/>
      </xdr:nvSpPr>
      <xdr:spPr>
        <a:xfrm>
          <a:off x="13462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61400</xdr:rowOff>
    </xdr:from>
    <xdr:ext cx="762000" cy="259045"/>
    <xdr:sp macro="" textlink="">
      <xdr:nvSpPr>
        <xdr:cNvPr id="346" name="テキスト ボックス 345"/>
        <xdr:cNvSpPr txBox="1"/>
      </xdr:nvSpPr>
      <xdr:spPr>
        <a:xfrm>
          <a:off x="13131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類似団体平均を上回っているが、前年度と比較し指標は改善した。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これは主に、合併特例債等の償還が減少したことなどによるものである。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臨時財政対策債や、学校の整備や公民館の整備などに充当してきた起債の償還が依然として高水準にあるものの、市債の発行をできる限り抑制するとともに、発行にあたっては、交付税措置のある有利な市債を活用し、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8382</xdr:rowOff>
    </xdr:from>
    <xdr:to>
      <xdr:col>81</xdr:col>
      <xdr:colOff>44450</xdr:colOff>
      <xdr:row>43</xdr:row>
      <xdr:rowOff>133858</xdr:rowOff>
    </xdr:to>
    <xdr:cxnSp macro="">
      <xdr:nvCxnSpPr>
        <xdr:cNvPr id="378" name="直線コネクタ 377"/>
        <xdr:cNvCxnSpPr/>
      </xdr:nvCxnSpPr>
      <xdr:spPr>
        <a:xfrm flipV="1">
          <a:off x="16179800" y="738073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44</xdr:row>
      <xdr:rowOff>49276</xdr:rowOff>
    </xdr:to>
    <xdr:cxnSp macro="">
      <xdr:nvCxnSpPr>
        <xdr:cNvPr id="381" name="直線コネクタ 380"/>
        <xdr:cNvCxnSpPr/>
      </xdr:nvCxnSpPr>
      <xdr:spPr>
        <a:xfrm flipV="1">
          <a:off x="15290800" y="7506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49276</xdr:rowOff>
    </xdr:to>
    <xdr:cxnSp macro="">
      <xdr:nvCxnSpPr>
        <xdr:cNvPr id="384" name="直線コネクタ 383"/>
        <xdr:cNvCxnSpPr/>
      </xdr:nvCxnSpPr>
      <xdr:spPr>
        <a:xfrm>
          <a:off x="14401800" y="756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49276</xdr:rowOff>
    </xdr:to>
    <xdr:cxnSp macro="">
      <xdr:nvCxnSpPr>
        <xdr:cNvPr id="387" name="直線コネクタ 386"/>
        <xdr:cNvCxnSpPr/>
      </xdr:nvCxnSpPr>
      <xdr:spPr>
        <a:xfrm flipV="1">
          <a:off x="13512800" y="756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397" name="楕円 396"/>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398" name="公債費負担の状況該当値テキスト"/>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399" name="楕円 398"/>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0" name="テキスト ボックス 399"/>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169926</xdr:rowOff>
    </xdr:from>
    <xdr:to>
      <xdr:col>73</xdr:col>
      <xdr:colOff>44450</xdr:colOff>
      <xdr:row>44</xdr:row>
      <xdr:rowOff>100076</xdr:rowOff>
    </xdr:to>
    <xdr:sp macro="" textlink="">
      <xdr:nvSpPr>
        <xdr:cNvPr id="401" name="楕円 400"/>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84853</xdr:rowOff>
    </xdr:from>
    <xdr:ext cx="762000" cy="259045"/>
    <xdr:sp macro="" textlink="">
      <xdr:nvSpPr>
        <xdr:cNvPr id="402" name="テキスト ボックス 401"/>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3" name="楕円 402"/>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4" name="テキスト ボックス 403"/>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05" name="楕円 404"/>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06" name="テキスト ボックス 405"/>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ここ数年は指標が改善している。要因としては、合併特例債や地方道路等整備事業債の償還が進んだことによる地方債の現在高が減少したこと、公共下水道事業等の公営企業債等繰入見込額が減少したこと、定員適正化計画による職員数の見直しにより退職手当負担見込額が減少したこと、充当可能基金が増加したことなどが挙げられる。今後も引き続き、地方債の現在高の削減に努めるとともに、公共下水道事業等における公営企業債等繰入見込額の減等により、財政の健全化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40513</xdr:rowOff>
    </xdr:from>
    <xdr:to>
      <xdr:col>81</xdr:col>
      <xdr:colOff>44450</xdr:colOff>
      <xdr:row>19</xdr:row>
      <xdr:rowOff>104055</xdr:rowOff>
    </xdr:to>
    <xdr:cxnSp macro="">
      <xdr:nvCxnSpPr>
        <xdr:cNvPr id="440" name="直線コネクタ 439"/>
        <xdr:cNvCxnSpPr/>
      </xdr:nvCxnSpPr>
      <xdr:spPr>
        <a:xfrm flipV="1">
          <a:off x="16179800" y="3298063"/>
          <a:ext cx="8382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104055</xdr:rowOff>
    </xdr:from>
    <xdr:to>
      <xdr:col>77</xdr:col>
      <xdr:colOff>44450</xdr:colOff>
      <xdr:row>19</xdr:row>
      <xdr:rowOff>134620</xdr:rowOff>
    </xdr:to>
    <xdr:cxnSp macro="">
      <xdr:nvCxnSpPr>
        <xdr:cNvPr id="443" name="直線コネクタ 442"/>
        <xdr:cNvCxnSpPr/>
      </xdr:nvCxnSpPr>
      <xdr:spPr>
        <a:xfrm flipV="1">
          <a:off x="15290800" y="3361605"/>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134620</xdr:rowOff>
    </xdr:from>
    <xdr:to>
      <xdr:col>72</xdr:col>
      <xdr:colOff>203200</xdr:colOff>
      <xdr:row>19</xdr:row>
      <xdr:rowOff>161967</xdr:rowOff>
    </xdr:to>
    <xdr:cxnSp macro="">
      <xdr:nvCxnSpPr>
        <xdr:cNvPr id="446" name="直線コネクタ 445"/>
        <xdr:cNvCxnSpPr/>
      </xdr:nvCxnSpPr>
      <xdr:spPr>
        <a:xfrm flipV="1">
          <a:off x="14401800" y="3392170"/>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161967</xdr:rowOff>
    </xdr:from>
    <xdr:to>
      <xdr:col>68</xdr:col>
      <xdr:colOff>152400</xdr:colOff>
      <xdr:row>20</xdr:row>
      <xdr:rowOff>81407</xdr:rowOff>
    </xdr:to>
    <xdr:cxnSp macro="">
      <xdr:nvCxnSpPr>
        <xdr:cNvPr id="449" name="直線コネクタ 448"/>
        <xdr:cNvCxnSpPr/>
      </xdr:nvCxnSpPr>
      <xdr:spPr>
        <a:xfrm flipV="1">
          <a:off x="13512800" y="3419517"/>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161163</xdr:rowOff>
    </xdr:from>
    <xdr:to>
      <xdr:col>81</xdr:col>
      <xdr:colOff>95250</xdr:colOff>
      <xdr:row>19</xdr:row>
      <xdr:rowOff>91313</xdr:rowOff>
    </xdr:to>
    <xdr:sp macro="" textlink="">
      <xdr:nvSpPr>
        <xdr:cNvPr id="459" name="楕円 458"/>
        <xdr:cNvSpPr/>
      </xdr:nvSpPr>
      <xdr:spPr>
        <a:xfrm>
          <a:off x="169672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133240</xdr:rowOff>
    </xdr:from>
    <xdr:ext cx="762000" cy="259045"/>
    <xdr:sp macro="" textlink="">
      <xdr:nvSpPr>
        <xdr:cNvPr id="460" name="将来負担の状況該当値テキスト"/>
        <xdr:cNvSpPr txBox="1"/>
      </xdr:nvSpPr>
      <xdr:spPr>
        <a:xfrm>
          <a:off x="17106900" y="32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53255</xdr:rowOff>
    </xdr:from>
    <xdr:to>
      <xdr:col>77</xdr:col>
      <xdr:colOff>95250</xdr:colOff>
      <xdr:row>19</xdr:row>
      <xdr:rowOff>154855</xdr:rowOff>
    </xdr:to>
    <xdr:sp macro="" textlink="">
      <xdr:nvSpPr>
        <xdr:cNvPr id="461" name="楕円 460"/>
        <xdr:cNvSpPr/>
      </xdr:nvSpPr>
      <xdr:spPr>
        <a:xfrm>
          <a:off x="161290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139632</xdr:rowOff>
    </xdr:from>
    <xdr:ext cx="736600" cy="259045"/>
    <xdr:sp macro="" textlink="">
      <xdr:nvSpPr>
        <xdr:cNvPr id="462" name="テキスト ボックス 461"/>
        <xdr:cNvSpPr txBox="1"/>
      </xdr:nvSpPr>
      <xdr:spPr>
        <a:xfrm>
          <a:off x="15798800" y="339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83820</xdr:rowOff>
    </xdr:from>
    <xdr:to>
      <xdr:col>73</xdr:col>
      <xdr:colOff>44450</xdr:colOff>
      <xdr:row>20</xdr:row>
      <xdr:rowOff>13970</xdr:rowOff>
    </xdr:to>
    <xdr:sp macro="" textlink="">
      <xdr:nvSpPr>
        <xdr:cNvPr id="463" name="楕円 462"/>
        <xdr:cNvSpPr/>
      </xdr:nvSpPr>
      <xdr:spPr>
        <a:xfrm>
          <a:off x="15240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170197</xdr:rowOff>
    </xdr:from>
    <xdr:ext cx="762000" cy="259045"/>
    <xdr:sp macro="" textlink="">
      <xdr:nvSpPr>
        <xdr:cNvPr id="464" name="テキスト ボックス 463"/>
        <xdr:cNvSpPr txBox="1"/>
      </xdr:nvSpPr>
      <xdr:spPr>
        <a:xfrm>
          <a:off x="14909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111167</xdr:rowOff>
    </xdr:from>
    <xdr:to>
      <xdr:col>68</xdr:col>
      <xdr:colOff>203200</xdr:colOff>
      <xdr:row>20</xdr:row>
      <xdr:rowOff>41317</xdr:rowOff>
    </xdr:to>
    <xdr:sp macro="" textlink="">
      <xdr:nvSpPr>
        <xdr:cNvPr id="465" name="楕円 464"/>
        <xdr:cNvSpPr/>
      </xdr:nvSpPr>
      <xdr:spPr>
        <a:xfrm>
          <a:off x="14351000" y="33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26094</xdr:rowOff>
    </xdr:from>
    <xdr:ext cx="762000" cy="259045"/>
    <xdr:sp macro="" textlink="">
      <xdr:nvSpPr>
        <xdr:cNvPr id="466" name="テキスト ボックス 465"/>
        <xdr:cNvSpPr txBox="1"/>
      </xdr:nvSpPr>
      <xdr:spPr>
        <a:xfrm>
          <a:off x="14020800" y="345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30607</xdr:rowOff>
    </xdr:from>
    <xdr:to>
      <xdr:col>64</xdr:col>
      <xdr:colOff>152400</xdr:colOff>
      <xdr:row>20</xdr:row>
      <xdr:rowOff>132207</xdr:rowOff>
    </xdr:to>
    <xdr:sp macro="" textlink="">
      <xdr:nvSpPr>
        <xdr:cNvPr id="467" name="楕円 466"/>
        <xdr:cNvSpPr/>
      </xdr:nvSpPr>
      <xdr:spPr>
        <a:xfrm>
          <a:off x="13462000" y="34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116984</xdr:rowOff>
    </xdr:from>
    <xdr:ext cx="762000" cy="259045"/>
    <xdr:sp macro="" textlink="">
      <xdr:nvSpPr>
        <xdr:cNvPr id="468" name="テキスト ボックス 467"/>
        <xdr:cNvSpPr txBox="1"/>
      </xdr:nvSpPr>
      <xdr:spPr>
        <a:xfrm>
          <a:off x="13131800" y="354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418,045
411,210
1,241.77
164,094,455
160,865,213
2,111,778
100,796,090
238,002,097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引き続き定員適正化計画等に基づき、計画的に職員数の削減を行い、人件費の抑制に努める。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138430</xdr:rowOff>
    </xdr:to>
    <xdr:cxnSp macro="">
      <xdr:nvCxnSpPr>
        <xdr:cNvPr id="66" name="直線コネクタ 65"/>
        <xdr:cNvCxnSpPr/>
      </xdr:nvCxnSpPr>
      <xdr:spPr>
        <a:xfrm flipV="1">
          <a:off x="3987800" y="6093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138430</xdr:rowOff>
    </xdr:to>
    <xdr:cxnSp macro="">
      <xdr:nvCxnSpPr>
        <xdr:cNvPr id="69" name="直線コネクタ 68"/>
        <xdr:cNvCxnSpPr/>
      </xdr:nvCxnSpPr>
      <xdr:spPr>
        <a:xfrm>
          <a:off x="3098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107950</xdr:rowOff>
    </xdr:to>
    <xdr:cxnSp macro="">
      <xdr:nvCxnSpPr>
        <xdr:cNvPr id="72" name="直線コネクタ 71"/>
        <xdr:cNvCxnSpPr/>
      </xdr:nvCxnSpPr>
      <xdr:spPr>
        <a:xfrm flipV="1">
          <a:off x="2209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130810</xdr:rowOff>
    </xdr:to>
    <xdr:cxnSp macro="">
      <xdr:nvCxnSpPr>
        <xdr:cNvPr id="75" name="直線コネクタ 74"/>
        <xdr:cNvCxnSpPr/>
      </xdr:nvCxnSpPr>
      <xdr:spPr>
        <a:xfrm flipV="1">
          <a:off x="1320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類似団体平均と比較して０．４ポイント下回っているところではあるが、物件費自体は前年度と比較し増加した。これは主に、更新した情報基幹システム費用の通年化に伴うものである。</a:t>
          </a:r>
        </a:p>
        <a:p>
          <a:r>
            <a:rPr kumimoji="1" lang="ja-JP" altLang="en-US" sz="1300">
              <a:latin typeface="ＭＳ Ｐゴシック" panose="020B0600070205080204" pitchFamily="50" charset="-128"/>
              <a:ea typeface="ＭＳ Ｐゴシック" panose="020B0600070205080204" pitchFamily="50" charset="-128"/>
            </a:rPr>
            <a:t>施設の維持管理費が占める割合が多いことから、公共施設の統廃合を含めた再編や効率的な活用方法等を検討することなどを通して、物件費の抑制に努める。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107950</xdr:rowOff>
    </xdr:to>
    <xdr:cxnSp macro="">
      <xdr:nvCxnSpPr>
        <xdr:cNvPr id="125" name="直線コネクタ 124"/>
        <xdr:cNvCxnSpPr/>
      </xdr:nvCxnSpPr>
      <xdr:spPr>
        <a:xfrm>
          <a:off x="15671800" y="2649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15</xdr:row>
      <xdr:rowOff>77470</xdr:rowOff>
    </xdr:to>
    <xdr:cxnSp macro="">
      <xdr:nvCxnSpPr>
        <xdr:cNvPr id="128" name="直線コネクタ 127"/>
        <xdr:cNvCxnSpPr/>
      </xdr:nvCxnSpPr>
      <xdr:spPr>
        <a:xfrm>
          <a:off x="14782800" y="24358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50800</xdr:rowOff>
    </xdr:to>
    <xdr:cxnSp macro="">
      <xdr:nvCxnSpPr>
        <xdr:cNvPr id="131" name="直線コネクタ 130"/>
        <xdr:cNvCxnSpPr/>
      </xdr:nvCxnSpPr>
      <xdr:spPr>
        <a:xfrm flipV="1">
          <a:off x="13893800" y="243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xdr:rowOff>
    </xdr:from>
    <xdr:to>
      <xdr:col>69</xdr:col>
      <xdr:colOff>92075</xdr:colOff>
      <xdr:row>14</xdr:row>
      <xdr:rowOff>50800</xdr:rowOff>
    </xdr:to>
    <xdr:cxnSp macro="">
      <xdr:nvCxnSpPr>
        <xdr:cNvPr id="134" name="直線コネクタ 133"/>
        <xdr:cNvCxnSpPr/>
      </xdr:nvCxnSpPr>
      <xdr:spPr>
        <a:xfrm>
          <a:off x="13004800" y="240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4" name="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6" name="楕円 145"/>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7" name="テキスト ボックス 146"/>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8" name="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0" name="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125730</xdr:rowOff>
    </xdr:from>
    <xdr:to>
      <xdr:col>65</xdr:col>
      <xdr:colOff>53975</xdr:colOff>
      <xdr:row>14</xdr:row>
      <xdr:rowOff>55880</xdr:rowOff>
    </xdr:to>
    <xdr:sp macro="" textlink="">
      <xdr:nvSpPr>
        <xdr:cNvPr id="152" name="楕円 151"/>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66057</xdr:rowOff>
    </xdr:from>
    <xdr:ext cx="762000" cy="259045"/>
    <xdr:sp macro="" textlink="">
      <xdr:nvSpPr>
        <xdr:cNvPr id="153" name="テキスト ボックス 152"/>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類似団体平均と比較して４．３ポイント下回っているところではあるが、扶助費自体は前年度と比較し増加した。</a:t>
          </a:r>
        </a:p>
        <a:p>
          <a:r>
            <a:rPr kumimoji="1" lang="ja-JP" altLang="en-US" sz="1300">
              <a:latin typeface="ＭＳ Ｐゴシック" panose="020B0600070205080204" pitchFamily="50" charset="-128"/>
              <a:ea typeface="ＭＳ Ｐゴシック" panose="020B0600070205080204" pitchFamily="50" charset="-128"/>
            </a:rPr>
            <a:t>主な要因としては、私立認定こども園への施設型給付費及び制度改正に伴うこども医療費助成費が増加したことが挙げられる。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63500</xdr:rowOff>
    </xdr:to>
    <xdr:cxnSp macro="">
      <xdr:nvCxnSpPr>
        <xdr:cNvPr id="186" name="直線コネクタ 185"/>
        <xdr:cNvCxnSpPr/>
      </xdr:nvCxnSpPr>
      <xdr:spPr>
        <a:xfrm>
          <a:off x="3987800" y="9245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158750</xdr:rowOff>
    </xdr:to>
    <xdr:cxnSp macro="">
      <xdr:nvCxnSpPr>
        <xdr:cNvPr id="189" name="直線コネクタ 188"/>
        <xdr:cNvCxnSpPr/>
      </xdr:nvCxnSpPr>
      <xdr:spPr>
        <a:xfrm>
          <a:off x="3098800" y="915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95250</xdr:rowOff>
    </xdr:to>
    <xdr:cxnSp macro="">
      <xdr:nvCxnSpPr>
        <xdr:cNvPr id="192" name="直線コネクタ 191"/>
        <xdr:cNvCxnSpPr/>
      </xdr:nvCxnSpPr>
      <xdr:spPr>
        <a:xfrm flipV="1">
          <a:off x="2209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95250</xdr:rowOff>
    </xdr:to>
    <xdr:cxnSp macro="">
      <xdr:nvCxnSpPr>
        <xdr:cNvPr id="195" name="直線コネクタ 194"/>
        <xdr:cNvCxnSpPr/>
      </xdr:nvCxnSpPr>
      <xdr:spPr>
        <a:xfrm>
          <a:off x="1320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5" name="楕円 204"/>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6"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07" name="楕円 206"/>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08" name="テキスト ボックス 207"/>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9" name="楕円 208"/>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0" name="テキスト ボックス 209"/>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44450</xdr:rowOff>
    </xdr:from>
    <xdr:to>
      <xdr:col>11</xdr:col>
      <xdr:colOff>60325</xdr:colOff>
      <xdr:row>53</xdr:row>
      <xdr:rowOff>146050</xdr:rowOff>
    </xdr:to>
    <xdr:sp macro="" textlink="">
      <xdr:nvSpPr>
        <xdr:cNvPr id="211" name="楕円 210"/>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156227</xdr:rowOff>
    </xdr:from>
    <xdr:ext cx="762000" cy="259045"/>
    <xdr:sp macro="" textlink="">
      <xdr:nvSpPr>
        <xdr:cNvPr id="212" name="テキスト ボックス 211"/>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3" name="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その他については、各特別会計への繰出金の増加により、平成２３年度決算から類似団体平均を上回っている。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今後は、少子高齢化が加速することにより、後期高齢・介護保険等の負担は増加傾向となることが考えられる。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69850</xdr:rowOff>
    </xdr:to>
    <xdr:cxnSp macro="">
      <xdr:nvCxnSpPr>
        <xdr:cNvPr id="247" name="直線コネクタ 246"/>
        <xdr:cNvCxnSpPr/>
      </xdr:nvCxnSpPr>
      <xdr:spPr>
        <a:xfrm>
          <a:off x="15671800" y="9789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57</xdr:row>
      <xdr:rowOff>16510</xdr:rowOff>
    </xdr:to>
    <xdr:cxnSp macro="">
      <xdr:nvCxnSpPr>
        <xdr:cNvPr id="250" name="直線コネクタ 249"/>
        <xdr:cNvCxnSpPr/>
      </xdr:nvCxnSpPr>
      <xdr:spPr>
        <a:xfrm>
          <a:off x="14782800" y="9674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88900</xdr:rowOff>
    </xdr:to>
    <xdr:cxnSp macro="">
      <xdr:nvCxnSpPr>
        <xdr:cNvPr id="253" name="直線コネクタ 252"/>
        <xdr:cNvCxnSpPr/>
      </xdr:nvCxnSpPr>
      <xdr:spPr>
        <a:xfrm flipV="1">
          <a:off x="13893800" y="967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88900</xdr:rowOff>
    </xdr:to>
    <xdr:cxnSp macro="">
      <xdr:nvCxnSpPr>
        <xdr:cNvPr id="256" name="直線コネクタ 255"/>
        <xdr:cNvCxnSpPr/>
      </xdr:nvCxnSpPr>
      <xdr:spPr>
        <a:xfrm>
          <a:off x="13004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0" name="テキスト ボックス 25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7"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8" name="楕円 267"/>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69" name="テキスト ボックス 26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0" name="楕円 269"/>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109237</xdr:rowOff>
    </xdr:from>
    <xdr:ext cx="762000" cy="259045"/>
    <xdr:sp macro="" textlink="">
      <xdr:nvSpPr>
        <xdr:cNvPr id="271" name="テキスト ボックス 270"/>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2" name="楕円 271"/>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3" name="テキスト ボックス 272"/>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4" name="楕円 273"/>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5" name="テキスト ボックス 274"/>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前年度から０．４ポイント改善したものの、依然として類似団体平均を上回っている。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今後とも、事業再点検や事務事業評価を通して、各種補助金を見直すことなどにより、補助費の抑制に努める。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37193</xdr:rowOff>
    </xdr:from>
    <xdr:to>
      <xdr:col>82</xdr:col>
      <xdr:colOff>107950</xdr:colOff>
      <xdr:row>37</xdr:row>
      <xdr:rowOff>80736</xdr:rowOff>
    </xdr:to>
    <xdr:cxnSp macro="">
      <xdr:nvCxnSpPr>
        <xdr:cNvPr id="310" name="直線コネクタ 309"/>
        <xdr:cNvCxnSpPr/>
      </xdr:nvCxnSpPr>
      <xdr:spPr>
        <a:xfrm flipV="1">
          <a:off x="15671800" y="63808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26307</xdr:rowOff>
    </xdr:from>
    <xdr:to>
      <xdr:col>78</xdr:col>
      <xdr:colOff>69850</xdr:colOff>
      <xdr:row>37</xdr:row>
      <xdr:rowOff>80736</xdr:rowOff>
    </xdr:to>
    <xdr:cxnSp macro="">
      <xdr:nvCxnSpPr>
        <xdr:cNvPr id="313" name="直線コネクタ 312"/>
        <xdr:cNvCxnSpPr/>
      </xdr:nvCxnSpPr>
      <xdr:spPr>
        <a:xfrm>
          <a:off x="14782800" y="636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26307</xdr:rowOff>
    </xdr:from>
    <xdr:to>
      <xdr:col>73</xdr:col>
      <xdr:colOff>180975</xdr:colOff>
      <xdr:row>37</xdr:row>
      <xdr:rowOff>48078</xdr:rowOff>
    </xdr:to>
    <xdr:cxnSp macro="">
      <xdr:nvCxnSpPr>
        <xdr:cNvPr id="316" name="直線コネクタ 315"/>
        <xdr:cNvCxnSpPr/>
      </xdr:nvCxnSpPr>
      <xdr:spPr>
        <a:xfrm flipV="1">
          <a:off x="13893800" y="6369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48078</xdr:rowOff>
    </xdr:from>
    <xdr:to>
      <xdr:col>69</xdr:col>
      <xdr:colOff>92075</xdr:colOff>
      <xdr:row>37</xdr:row>
      <xdr:rowOff>48078</xdr:rowOff>
    </xdr:to>
    <xdr:cxnSp macro="">
      <xdr:nvCxnSpPr>
        <xdr:cNvPr id="319" name="直線コネクタ 318"/>
        <xdr:cNvCxnSpPr/>
      </xdr:nvCxnSpPr>
      <xdr:spPr>
        <a:xfrm>
          <a:off x="13004800" y="639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29" name="楕円 328"/>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129920</xdr:rowOff>
    </xdr:from>
    <xdr:ext cx="762000" cy="259045"/>
    <xdr:sp macro="" textlink="">
      <xdr:nvSpPr>
        <xdr:cNvPr id="330" name="補助費等該当値テキスト"/>
        <xdr:cNvSpPr txBox="1"/>
      </xdr:nvSpPr>
      <xdr:spPr>
        <a:xfrm>
          <a:off x="16598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29936</xdr:rowOff>
    </xdr:from>
    <xdr:to>
      <xdr:col>78</xdr:col>
      <xdr:colOff>120650</xdr:colOff>
      <xdr:row>37</xdr:row>
      <xdr:rowOff>131536</xdr:rowOff>
    </xdr:to>
    <xdr:sp macro="" textlink="">
      <xdr:nvSpPr>
        <xdr:cNvPr id="331" name="楕円 330"/>
        <xdr:cNvSpPr/>
      </xdr:nvSpPr>
      <xdr:spPr>
        <a:xfrm>
          <a:off x="15621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32" name="テキスト ボックス 331"/>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146957</xdr:rowOff>
    </xdr:from>
    <xdr:to>
      <xdr:col>74</xdr:col>
      <xdr:colOff>31750</xdr:colOff>
      <xdr:row>37</xdr:row>
      <xdr:rowOff>77107</xdr:rowOff>
    </xdr:to>
    <xdr:sp macro="" textlink="">
      <xdr:nvSpPr>
        <xdr:cNvPr id="333" name="楕円 332"/>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61884</xdr:rowOff>
    </xdr:from>
    <xdr:ext cx="762000" cy="259045"/>
    <xdr:sp macro="" textlink="">
      <xdr:nvSpPr>
        <xdr:cNvPr id="334" name="テキスト ボックス 333"/>
        <xdr:cNvSpPr txBox="1"/>
      </xdr:nvSpPr>
      <xdr:spPr>
        <a:xfrm>
          <a:off x="14401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168728</xdr:rowOff>
    </xdr:from>
    <xdr:to>
      <xdr:col>69</xdr:col>
      <xdr:colOff>142875</xdr:colOff>
      <xdr:row>37</xdr:row>
      <xdr:rowOff>98878</xdr:rowOff>
    </xdr:to>
    <xdr:sp macro="" textlink="">
      <xdr:nvSpPr>
        <xdr:cNvPr id="335" name="楕円 334"/>
        <xdr:cNvSpPr/>
      </xdr:nvSpPr>
      <xdr:spPr>
        <a:xfrm>
          <a:off x="13843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83655</xdr:rowOff>
    </xdr:from>
    <xdr:ext cx="762000" cy="259045"/>
    <xdr:sp macro="" textlink="">
      <xdr:nvSpPr>
        <xdr:cNvPr id="336" name="テキスト ボックス 335"/>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168728</xdr:rowOff>
    </xdr:from>
    <xdr:to>
      <xdr:col>65</xdr:col>
      <xdr:colOff>53975</xdr:colOff>
      <xdr:row>37</xdr:row>
      <xdr:rowOff>98878</xdr:rowOff>
    </xdr:to>
    <xdr:sp macro="" textlink="">
      <xdr:nvSpPr>
        <xdr:cNvPr id="337" name="楕円 336"/>
        <xdr:cNvSpPr/>
      </xdr:nvSpPr>
      <xdr:spPr>
        <a:xfrm>
          <a:off x="12954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83655</xdr:rowOff>
    </xdr:from>
    <xdr:ext cx="762000" cy="259045"/>
    <xdr:sp macro="" textlink="">
      <xdr:nvSpPr>
        <xdr:cNvPr id="338" name="テキスト ボックス 337"/>
        <xdr:cNvSpPr txBox="1"/>
      </xdr:nvSpPr>
      <xdr:spPr>
        <a:xfrm>
          <a:off x="12623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経常収支比率に占める割合は前年度より下がっているが、依然、類似団体平均を４．２ポイント上回っている。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今後も引き続き、市債の発行をできる限り抑制するとともに、発行にあたっては、交付税措置のある有利な市債を活用していく。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168911</xdr:rowOff>
    </xdr:from>
    <xdr:to>
      <xdr:col>24</xdr:col>
      <xdr:colOff>25400</xdr:colOff>
      <xdr:row>80</xdr:row>
      <xdr:rowOff>66039</xdr:rowOff>
    </xdr:to>
    <xdr:cxnSp macro="">
      <xdr:nvCxnSpPr>
        <xdr:cNvPr id="371" name="直線コネクタ 370"/>
        <xdr:cNvCxnSpPr/>
      </xdr:nvCxnSpPr>
      <xdr:spPr>
        <a:xfrm flipV="1">
          <a:off x="3987800" y="137134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81</xdr:row>
      <xdr:rowOff>16511</xdr:rowOff>
    </xdr:to>
    <xdr:cxnSp macro="">
      <xdr:nvCxnSpPr>
        <xdr:cNvPr id="374" name="直線コネクタ 373"/>
        <xdr:cNvCxnSpPr/>
      </xdr:nvCxnSpPr>
      <xdr:spPr>
        <a:xfrm flipV="1">
          <a:off x="3098800" y="13782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157480</xdr:rowOff>
    </xdr:from>
    <xdr:to>
      <xdr:col>15</xdr:col>
      <xdr:colOff>98425</xdr:colOff>
      <xdr:row>81</xdr:row>
      <xdr:rowOff>16511</xdr:rowOff>
    </xdr:to>
    <xdr:cxnSp macro="">
      <xdr:nvCxnSpPr>
        <xdr:cNvPr id="377" name="直線コネクタ 376"/>
        <xdr:cNvCxnSpPr/>
      </xdr:nvCxnSpPr>
      <xdr:spPr>
        <a:xfrm>
          <a:off x="2209800" y="13873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157480</xdr:rowOff>
    </xdr:from>
    <xdr:to>
      <xdr:col>11</xdr:col>
      <xdr:colOff>9525</xdr:colOff>
      <xdr:row>81</xdr:row>
      <xdr:rowOff>8889</xdr:rowOff>
    </xdr:to>
    <xdr:cxnSp macro="">
      <xdr:nvCxnSpPr>
        <xdr:cNvPr id="380" name="直線コネクタ 379"/>
        <xdr:cNvCxnSpPr/>
      </xdr:nvCxnSpPr>
      <xdr:spPr>
        <a:xfrm flipV="1">
          <a:off x="1320800" y="13873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118111</xdr:rowOff>
    </xdr:from>
    <xdr:to>
      <xdr:col>24</xdr:col>
      <xdr:colOff>76200</xdr:colOff>
      <xdr:row>80</xdr:row>
      <xdr:rowOff>48261</xdr:rowOff>
    </xdr:to>
    <xdr:sp macro="" textlink="">
      <xdr:nvSpPr>
        <xdr:cNvPr id="390" name="楕円 389"/>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90188</xdr:rowOff>
    </xdr:from>
    <xdr:ext cx="762000" cy="259045"/>
    <xdr:sp macro="" textlink="">
      <xdr:nvSpPr>
        <xdr:cNvPr id="391" name="公債費該当値テキスト"/>
        <xdr:cNvSpPr txBox="1"/>
      </xdr:nvSpPr>
      <xdr:spPr>
        <a:xfrm>
          <a:off x="4914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15239</xdr:rowOff>
    </xdr:from>
    <xdr:to>
      <xdr:col>20</xdr:col>
      <xdr:colOff>38100</xdr:colOff>
      <xdr:row>80</xdr:row>
      <xdr:rowOff>116839</xdr:rowOff>
    </xdr:to>
    <xdr:sp macro="" textlink="">
      <xdr:nvSpPr>
        <xdr:cNvPr id="392" name="楕円 391"/>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101616</xdr:rowOff>
    </xdr:from>
    <xdr:ext cx="736600" cy="259045"/>
    <xdr:sp macro="" textlink="">
      <xdr:nvSpPr>
        <xdr:cNvPr id="393" name="テキスト ボックス 392"/>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137161</xdr:rowOff>
    </xdr:from>
    <xdr:to>
      <xdr:col>15</xdr:col>
      <xdr:colOff>149225</xdr:colOff>
      <xdr:row>81</xdr:row>
      <xdr:rowOff>67311</xdr:rowOff>
    </xdr:to>
    <xdr:sp macro="" textlink="">
      <xdr:nvSpPr>
        <xdr:cNvPr id="394" name="楕円 393"/>
        <xdr:cNvSpPr/>
      </xdr:nvSpPr>
      <xdr:spPr>
        <a:xfrm>
          <a:off x="3048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52088</xdr:rowOff>
    </xdr:from>
    <xdr:ext cx="762000" cy="259045"/>
    <xdr:sp macro="" textlink="">
      <xdr:nvSpPr>
        <xdr:cNvPr id="395" name="テキスト ボックス 394"/>
        <xdr:cNvSpPr txBox="1"/>
      </xdr:nvSpPr>
      <xdr:spPr>
        <a:xfrm>
          <a:off x="2717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106680</xdr:rowOff>
    </xdr:from>
    <xdr:to>
      <xdr:col>11</xdr:col>
      <xdr:colOff>60325</xdr:colOff>
      <xdr:row>81</xdr:row>
      <xdr:rowOff>36830</xdr:rowOff>
    </xdr:to>
    <xdr:sp macro="" textlink="">
      <xdr:nvSpPr>
        <xdr:cNvPr id="396" name="楕円 395"/>
        <xdr:cNvSpPr/>
      </xdr:nvSpPr>
      <xdr:spPr>
        <a:xfrm>
          <a:off x="2159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21607</xdr:rowOff>
    </xdr:from>
    <xdr:ext cx="762000" cy="259045"/>
    <xdr:sp macro="" textlink="">
      <xdr:nvSpPr>
        <xdr:cNvPr id="397" name="テキスト ボックス 396"/>
        <xdr:cNvSpPr txBox="1"/>
      </xdr:nvSpPr>
      <xdr:spPr>
        <a:xfrm>
          <a:off x="1828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129539</xdr:rowOff>
    </xdr:from>
    <xdr:to>
      <xdr:col>6</xdr:col>
      <xdr:colOff>171450</xdr:colOff>
      <xdr:row>81</xdr:row>
      <xdr:rowOff>59689</xdr:rowOff>
    </xdr:to>
    <xdr:sp macro="" textlink="">
      <xdr:nvSpPr>
        <xdr:cNvPr id="398" name="楕円 397"/>
        <xdr:cNvSpPr/>
      </xdr:nvSpPr>
      <xdr:spPr>
        <a:xfrm>
          <a:off x="1270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44466</xdr:rowOff>
    </xdr:from>
    <xdr:ext cx="762000" cy="259045"/>
    <xdr:sp macro="" textlink="">
      <xdr:nvSpPr>
        <xdr:cNvPr id="399" name="テキスト ボックス 398"/>
        <xdr:cNvSpPr txBox="1"/>
      </xdr:nvSpPr>
      <xdr:spPr>
        <a:xfrm>
          <a:off x="939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経常収支比率に占める公債費の割合が高止まりする中、公債費以外の経常経費が経常収支に占める割合は類似団体平均を４．２ポイント下回った。</a:t>
          </a:r>
        </a:p>
        <a:p>
          <a:r>
            <a:rPr kumimoji="1" lang="ja-JP" altLang="en-US" sz="1300">
              <a:latin typeface="ＭＳ Ｐゴシック" panose="020B0600070205080204" pitchFamily="50" charset="-128"/>
              <a:ea typeface="ＭＳ Ｐゴシック" panose="020B0600070205080204" pitchFamily="50" charset="-128"/>
            </a:rPr>
            <a:t>今後の方針として、行政改革大綱に基づき事務事業の見直しを行い、限られた財源の重点的・効率的な配分に努め、行政の一層のスリム化を行うこと等を通して、健全な財政運営を図る。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75</xdr:row>
      <xdr:rowOff>138430</xdr:rowOff>
    </xdr:to>
    <xdr:cxnSp macro="">
      <xdr:nvCxnSpPr>
        <xdr:cNvPr id="432" name="直線コネクタ 431"/>
        <xdr:cNvCxnSpPr/>
      </xdr:nvCxnSpPr>
      <xdr:spPr>
        <a:xfrm>
          <a:off x="15671800" y="12959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85090</xdr:rowOff>
    </xdr:from>
    <xdr:to>
      <xdr:col>78</xdr:col>
      <xdr:colOff>69850</xdr:colOff>
      <xdr:row>75</xdr:row>
      <xdr:rowOff>100330</xdr:rowOff>
    </xdr:to>
    <xdr:cxnSp macro="">
      <xdr:nvCxnSpPr>
        <xdr:cNvPr id="435" name="直線コネクタ 434"/>
        <xdr:cNvCxnSpPr/>
      </xdr:nvCxnSpPr>
      <xdr:spPr>
        <a:xfrm>
          <a:off x="14782800" y="126009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85090</xdr:rowOff>
    </xdr:from>
    <xdr:to>
      <xdr:col>73</xdr:col>
      <xdr:colOff>180975</xdr:colOff>
      <xdr:row>73</xdr:row>
      <xdr:rowOff>153670</xdr:rowOff>
    </xdr:to>
    <xdr:cxnSp macro="">
      <xdr:nvCxnSpPr>
        <xdr:cNvPr id="438" name="直線コネクタ 437"/>
        <xdr:cNvCxnSpPr/>
      </xdr:nvCxnSpPr>
      <xdr:spPr>
        <a:xfrm flipV="1">
          <a:off x="13893800" y="12600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73</xdr:row>
      <xdr:rowOff>153670</xdr:rowOff>
    </xdr:to>
    <xdr:cxnSp macro="">
      <xdr:nvCxnSpPr>
        <xdr:cNvPr id="441" name="直線コネクタ 440"/>
        <xdr:cNvCxnSpPr/>
      </xdr:nvCxnSpPr>
      <xdr:spPr>
        <a:xfrm>
          <a:off x="13004800" y="12608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51" name="楕円 450"/>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2"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53" name="楕円 452"/>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54" name="テキスト ボックス 453"/>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34290</xdr:rowOff>
    </xdr:from>
    <xdr:to>
      <xdr:col>74</xdr:col>
      <xdr:colOff>31750</xdr:colOff>
      <xdr:row>73</xdr:row>
      <xdr:rowOff>135890</xdr:rowOff>
    </xdr:to>
    <xdr:sp macro="" textlink="">
      <xdr:nvSpPr>
        <xdr:cNvPr id="455" name="楕円 454"/>
        <xdr:cNvSpPr/>
      </xdr:nvSpPr>
      <xdr:spPr>
        <a:xfrm>
          <a:off x="14732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146067</xdr:rowOff>
    </xdr:from>
    <xdr:ext cx="762000" cy="259045"/>
    <xdr:sp macro="" textlink="">
      <xdr:nvSpPr>
        <xdr:cNvPr id="456" name="テキスト ボックス 455"/>
        <xdr:cNvSpPr txBox="1"/>
      </xdr:nvSpPr>
      <xdr:spPr>
        <a:xfrm>
          <a:off x="14401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102870</xdr:rowOff>
    </xdr:from>
    <xdr:to>
      <xdr:col>69</xdr:col>
      <xdr:colOff>142875</xdr:colOff>
      <xdr:row>74</xdr:row>
      <xdr:rowOff>33020</xdr:rowOff>
    </xdr:to>
    <xdr:sp macro="" textlink="">
      <xdr:nvSpPr>
        <xdr:cNvPr id="457" name="楕円 456"/>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43197</xdr:rowOff>
    </xdr:from>
    <xdr:ext cx="762000" cy="259045"/>
    <xdr:sp macro="" textlink="">
      <xdr:nvSpPr>
        <xdr:cNvPr id="458" name="テキスト ボックス 457"/>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59" name="楕円 458"/>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153687</xdr:rowOff>
    </xdr:from>
    <xdr:ext cx="762000" cy="259045"/>
    <xdr:sp macro="" textlink="">
      <xdr:nvSpPr>
        <xdr:cNvPr id="460" name="テキスト ボックス 459"/>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7153</xdr:rowOff>
    </xdr:from>
    <xdr:to>
      <xdr:col>29</xdr:col>
      <xdr:colOff>127000</xdr:colOff>
      <xdr:row>18</xdr:row>
      <xdr:rowOff>36688</xdr:rowOff>
    </xdr:to>
    <xdr:cxnSp macro="">
      <xdr:nvCxnSpPr>
        <xdr:cNvPr id="48" name="直線コネクタ 47"/>
        <xdr:cNvCxnSpPr/>
      </xdr:nvCxnSpPr>
      <xdr:spPr bwMode="auto">
        <a:xfrm flipV="1">
          <a:off x="5003800" y="3140878"/>
          <a:ext cx="647700" cy="2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139603</xdr:rowOff>
    </xdr:from>
    <xdr:to>
      <xdr:col>26</xdr:col>
      <xdr:colOff>50800</xdr:colOff>
      <xdr:row>18</xdr:row>
      <xdr:rowOff>36688</xdr:rowOff>
    </xdr:to>
    <xdr:cxnSp macro="">
      <xdr:nvCxnSpPr>
        <xdr:cNvPr id="51" name="直線コネクタ 50"/>
        <xdr:cNvCxnSpPr/>
      </xdr:nvCxnSpPr>
      <xdr:spPr bwMode="auto">
        <a:xfrm>
          <a:off x="4305300" y="3101878"/>
          <a:ext cx="698500" cy="6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127579</xdr:rowOff>
    </xdr:from>
    <xdr:to>
      <xdr:col>22</xdr:col>
      <xdr:colOff>114300</xdr:colOff>
      <xdr:row>17</xdr:row>
      <xdr:rowOff>139603</xdr:rowOff>
    </xdr:to>
    <xdr:cxnSp macro="">
      <xdr:nvCxnSpPr>
        <xdr:cNvPr id="54" name="直線コネクタ 53"/>
        <xdr:cNvCxnSpPr/>
      </xdr:nvCxnSpPr>
      <xdr:spPr bwMode="auto">
        <a:xfrm>
          <a:off x="3606800" y="3089854"/>
          <a:ext cx="698500" cy="1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127579</xdr:rowOff>
    </xdr:from>
    <xdr:to>
      <xdr:col>18</xdr:col>
      <xdr:colOff>177800</xdr:colOff>
      <xdr:row>18</xdr:row>
      <xdr:rowOff>96170</xdr:rowOff>
    </xdr:to>
    <xdr:cxnSp macro="">
      <xdr:nvCxnSpPr>
        <xdr:cNvPr id="57" name="直線コネクタ 56"/>
        <xdr:cNvCxnSpPr/>
      </xdr:nvCxnSpPr>
      <xdr:spPr bwMode="auto">
        <a:xfrm flipV="1">
          <a:off x="2908300" y="3089854"/>
          <a:ext cx="698500" cy="14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127803</xdr:rowOff>
    </xdr:from>
    <xdr:to>
      <xdr:col>29</xdr:col>
      <xdr:colOff>177800</xdr:colOff>
      <xdr:row>18</xdr:row>
      <xdr:rowOff>57953</xdr:rowOff>
    </xdr:to>
    <xdr:sp macro="" textlink="">
      <xdr:nvSpPr>
        <xdr:cNvPr id="67" name="楕円 66"/>
        <xdr:cNvSpPr/>
      </xdr:nvSpPr>
      <xdr:spPr bwMode="auto">
        <a:xfrm>
          <a:off x="5600700" y="309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99880</xdr:rowOff>
    </xdr:from>
    <xdr:ext cx="762000" cy="259045"/>
    <xdr:sp macro="" textlink="">
      <xdr:nvSpPr>
        <xdr:cNvPr id="68" name="人口1人当たり決算額の推移該当値テキスト130"/>
        <xdr:cNvSpPr txBox="1"/>
      </xdr:nvSpPr>
      <xdr:spPr>
        <a:xfrm>
          <a:off x="5740400" y="306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157338</xdr:rowOff>
    </xdr:from>
    <xdr:to>
      <xdr:col>26</xdr:col>
      <xdr:colOff>101600</xdr:colOff>
      <xdr:row>18</xdr:row>
      <xdr:rowOff>87488</xdr:rowOff>
    </xdr:to>
    <xdr:sp macro="" textlink="">
      <xdr:nvSpPr>
        <xdr:cNvPr id="69" name="楕円 68"/>
        <xdr:cNvSpPr/>
      </xdr:nvSpPr>
      <xdr:spPr bwMode="auto">
        <a:xfrm>
          <a:off x="4953000" y="311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72265</xdr:rowOff>
    </xdr:from>
    <xdr:ext cx="736600" cy="259045"/>
    <xdr:sp macro="" textlink="">
      <xdr:nvSpPr>
        <xdr:cNvPr id="70" name="テキスト ボックス 69"/>
        <xdr:cNvSpPr txBox="1"/>
      </xdr:nvSpPr>
      <xdr:spPr>
        <a:xfrm>
          <a:off x="4622800" y="320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88803</xdr:rowOff>
    </xdr:from>
    <xdr:to>
      <xdr:col>22</xdr:col>
      <xdr:colOff>165100</xdr:colOff>
      <xdr:row>18</xdr:row>
      <xdr:rowOff>18953</xdr:rowOff>
    </xdr:to>
    <xdr:sp macro="" textlink="">
      <xdr:nvSpPr>
        <xdr:cNvPr id="71" name="楕円 70"/>
        <xdr:cNvSpPr/>
      </xdr:nvSpPr>
      <xdr:spPr bwMode="auto">
        <a:xfrm>
          <a:off x="4254500" y="305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3730</xdr:rowOff>
    </xdr:from>
    <xdr:ext cx="762000" cy="259045"/>
    <xdr:sp macro="" textlink="">
      <xdr:nvSpPr>
        <xdr:cNvPr id="72" name="テキスト ボックス 71"/>
        <xdr:cNvSpPr txBox="1"/>
      </xdr:nvSpPr>
      <xdr:spPr>
        <a:xfrm>
          <a:off x="3924300" y="313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76779</xdr:rowOff>
    </xdr:from>
    <xdr:to>
      <xdr:col>19</xdr:col>
      <xdr:colOff>38100</xdr:colOff>
      <xdr:row>18</xdr:row>
      <xdr:rowOff>6929</xdr:rowOff>
    </xdr:to>
    <xdr:sp macro="" textlink="">
      <xdr:nvSpPr>
        <xdr:cNvPr id="73" name="楕円 72"/>
        <xdr:cNvSpPr/>
      </xdr:nvSpPr>
      <xdr:spPr bwMode="auto">
        <a:xfrm>
          <a:off x="3556000" y="303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163156</xdr:rowOff>
    </xdr:from>
    <xdr:ext cx="762000" cy="259045"/>
    <xdr:sp macro="" textlink="">
      <xdr:nvSpPr>
        <xdr:cNvPr id="74" name="テキスト ボックス 73"/>
        <xdr:cNvSpPr txBox="1"/>
      </xdr:nvSpPr>
      <xdr:spPr>
        <a:xfrm>
          <a:off x="3225800" y="312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45370</xdr:rowOff>
    </xdr:from>
    <xdr:to>
      <xdr:col>15</xdr:col>
      <xdr:colOff>101600</xdr:colOff>
      <xdr:row>18</xdr:row>
      <xdr:rowOff>146969</xdr:rowOff>
    </xdr:to>
    <xdr:sp macro="" textlink="">
      <xdr:nvSpPr>
        <xdr:cNvPr id="75" name="楕円 74"/>
        <xdr:cNvSpPr/>
      </xdr:nvSpPr>
      <xdr:spPr bwMode="auto">
        <a:xfrm>
          <a:off x="2857500" y="317909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131746</xdr:rowOff>
    </xdr:from>
    <xdr:ext cx="762000" cy="259045"/>
    <xdr:sp macro="" textlink="">
      <xdr:nvSpPr>
        <xdr:cNvPr id="76" name="テキスト ボックス 75"/>
        <xdr:cNvSpPr txBox="1"/>
      </xdr:nvSpPr>
      <xdr:spPr>
        <a:xfrm>
          <a:off x="2527300" y="326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103911</xdr:rowOff>
    </xdr:from>
    <xdr:to>
      <xdr:col>29</xdr:col>
      <xdr:colOff>127000</xdr:colOff>
      <xdr:row>34</xdr:row>
      <xdr:rowOff>204953</xdr:rowOff>
    </xdr:to>
    <xdr:cxnSp macro="">
      <xdr:nvCxnSpPr>
        <xdr:cNvPr id="109" name="直線コネクタ 108"/>
        <xdr:cNvCxnSpPr/>
      </xdr:nvCxnSpPr>
      <xdr:spPr bwMode="auto">
        <a:xfrm>
          <a:off x="5003800" y="6371361"/>
          <a:ext cx="647700" cy="101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175425</xdr:rowOff>
    </xdr:from>
    <xdr:to>
      <xdr:col>26</xdr:col>
      <xdr:colOff>50800</xdr:colOff>
      <xdr:row>34</xdr:row>
      <xdr:rowOff>103911</xdr:rowOff>
    </xdr:to>
    <xdr:cxnSp macro="">
      <xdr:nvCxnSpPr>
        <xdr:cNvPr id="112" name="直線コネクタ 111"/>
        <xdr:cNvCxnSpPr/>
      </xdr:nvCxnSpPr>
      <xdr:spPr bwMode="auto">
        <a:xfrm>
          <a:off x="4305300" y="6099975"/>
          <a:ext cx="698500" cy="27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175425</xdr:rowOff>
    </xdr:from>
    <xdr:to>
      <xdr:col>22</xdr:col>
      <xdr:colOff>114300</xdr:colOff>
      <xdr:row>33</xdr:row>
      <xdr:rowOff>276733</xdr:rowOff>
    </xdr:to>
    <xdr:cxnSp macro="">
      <xdr:nvCxnSpPr>
        <xdr:cNvPr id="115" name="直線コネクタ 114"/>
        <xdr:cNvCxnSpPr/>
      </xdr:nvCxnSpPr>
      <xdr:spPr bwMode="auto">
        <a:xfrm flipV="1">
          <a:off x="3606800" y="6099975"/>
          <a:ext cx="698500" cy="10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237718</xdr:rowOff>
    </xdr:from>
    <xdr:to>
      <xdr:col>18</xdr:col>
      <xdr:colOff>177800</xdr:colOff>
      <xdr:row>33</xdr:row>
      <xdr:rowOff>276733</xdr:rowOff>
    </xdr:to>
    <xdr:cxnSp macro="">
      <xdr:nvCxnSpPr>
        <xdr:cNvPr id="118" name="直線コネクタ 117"/>
        <xdr:cNvCxnSpPr/>
      </xdr:nvCxnSpPr>
      <xdr:spPr bwMode="auto">
        <a:xfrm>
          <a:off x="2908300" y="6162268"/>
          <a:ext cx="698500" cy="39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154153</xdr:rowOff>
    </xdr:from>
    <xdr:to>
      <xdr:col>29</xdr:col>
      <xdr:colOff>177800</xdr:colOff>
      <xdr:row>34</xdr:row>
      <xdr:rowOff>255753</xdr:rowOff>
    </xdr:to>
    <xdr:sp macro="" textlink="">
      <xdr:nvSpPr>
        <xdr:cNvPr id="128" name="楕円 127"/>
        <xdr:cNvSpPr/>
      </xdr:nvSpPr>
      <xdr:spPr bwMode="auto">
        <a:xfrm>
          <a:off x="5600700" y="642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342130</xdr:rowOff>
    </xdr:from>
    <xdr:ext cx="762000" cy="259045"/>
    <xdr:sp macro="" textlink="">
      <xdr:nvSpPr>
        <xdr:cNvPr id="129" name="人口1人当たり決算額の推移該当値テキスト445"/>
        <xdr:cNvSpPr txBox="1"/>
      </xdr:nvSpPr>
      <xdr:spPr>
        <a:xfrm>
          <a:off x="5740400" y="626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53111</xdr:rowOff>
    </xdr:from>
    <xdr:to>
      <xdr:col>26</xdr:col>
      <xdr:colOff>101600</xdr:colOff>
      <xdr:row>34</xdr:row>
      <xdr:rowOff>154711</xdr:rowOff>
    </xdr:to>
    <xdr:sp macro="" textlink="">
      <xdr:nvSpPr>
        <xdr:cNvPr id="130" name="楕円 129"/>
        <xdr:cNvSpPr/>
      </xdr:nvSpPr>
      <xdr:spPr bwMode="auto">
        <a:xfrm>
          <a:off x="4953000" y="632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164888</xdr:rowOff>
    </xdr:from>
    <xdr:ext cx="736600" cy="259045"/>
    <xdr:sp macro="" textlink="">
      <xdr:nvSpPr>
        <xdr:cNvPr id="131" name="テキスト ボックス 130"/>
        <xdr:cNvSpPr txBox="1"/>
      </xdr:nvSpPr>
      <xdr:spPr>
        <a:xfrm>
          <a:off x="4622800" y="608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124625</xdr:rowOff>
    </xdr:from>
    <xdr:to>
      <xdr:col>22</xdr:col>
      <xdr:colOff>165100</xdr:colOff>
      <xdr:row>33</xdr:row>
      <xdr:rowOff>226225</xdr:rowOff>
    </xdr:to>
    <xdr:sp macro="" textlink="">
      <xdr:nvSpPr>
        <xdr:cNvPr id="132" name="楕円 131"/>
        <xdr:cNvSpPr/>
      </xdr:nvSpPr>
      <xdr:spPr bwMode="auto">
        <a:xfrm>
          <a:off x="4254500" y="604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64952</xdr:rowOff>
    </xdr:from>
    <xdr:ext cx="762000" cy="259045"/>
    <xdr:sp macro="" textlink="">
      <xdr:nvSpPr>
        <xdr:cNvPr id="133" name="テキスト ボックス 132"/>
        <xdr:cNvSpPr txBox="1"/>
      </xdr:nvSpPr>
      <xdr:spPr>
        <a:xfrm>
          <a:off x="3924300" y="581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225933</xdr:rowOff>
    </xdr:from>
    <xdr:to>
      <xdr:col>19</xdr:col>
      <xdr:colOff>38100</xdr:colOff>
      <xdr:row>33</xdr:row>
      <xdr:rowOff>327533</xdr:rowOff>
    </xdr:to>
    <xdr:sp macro="" textlink="">
      <xdr:nvSpPr>
        <xdr:cNvPr id="134" name="楕円 133"/>
        <xdr:cNvSpPr/>
      </xdr:nvSpPr>
      <xdr:spPr bwMode="auto">
        <a:xfrm>
          <a:off x="3556000" y="615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166260</xdr:rowOff>
    </xdr:from>
    <xdr:ext cx="762000" cy="259045"/>
    <xdr:sp macro="" textlink="">
      <xdr:nvSpPr>
        <xdr:cNvPr id="135" name="テキスト ボックス 134"/>
        <xdr:cNvSpPr txBox="1"/>
      </xdr:nvSpPr>
      <xdr:spPr>
        <a:xfrm>
          <a:off x="3225800" y="59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186918</xdr:rowOff>
    </xdr:from>
    <xdr:to>
      <xdr:col>15</xdr:col>
      <xdr:colOff>101600</xdr:colOff>
      <xdr:row>33</xdr:row>
      <xdr:rowOff>288518</xdr:rowOff>
    </xdr:to>
    <xdr:sp macro="" textlink="">
      <xdr:nvSpPr>
        <xdr:cNvPr id="136" name="楕円 135"/>
        <xdr:cNvSpPr/>
      </xdr:nvSpPr>
      <xdr:spPr bwMode="auto">
        <a:xfrm>
          <a:off x="2857500" y="6111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127245</xdr:rowOff>
    </xdr:from>
    <xdr:ext cx="762000" cy="259045"/>
    <xdr:sp macro="" textlink="">
      <xdr:nvSpPr>
        <xdr:cNvPr id="137" name="テキスト ボックス 136"/>
        <xdr:cNvSpPr txBox="1"/>
      </xdr:nvSpPr>
      <xdr:spPr>
        <a:xfrm>
          <a:off x="2527300" y="58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418,045
411,210
1,241.77
164,094,455
160,865,213
2,111,778
100,796,090
238,002,097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94323</xdr:rowOff>
    </xdr:from>
    <xdr:to>
      <xdr:col>24</xdr:col>
      <xdr:colOff>63500</xdr:colOff>
      <xdr:row>35</xdr:row>
      <xdr:rowOff>96875</xdr:rowOff>
    </xdr:to>
    <xdr:cxnSp macro="">
      <xdr:nvCxnSpPr>
        <xdr:cNvPr id="61" name="直線コネクタ 60"/>
        <xdr:cNvCxnSpPr/>
      </xdr:nvCxnSpPr>
      <xdr:spPr>
        <a:xfrm>
          <a:off x="3797300" y="6095073"/>
          <a:ext cx="8382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6922</xdr:rowOff>
    </xdr:from>
    <xdr:to>
      <xdr:col>19</xdr:col>
      <xdr:colOff>177800</xdr:colOff>
      <xdr:row>35</xdr:row>
      <xdr:rowOff>94323</xdr:rowOff>
    </xdr:to>
    <xdr:cxnSp macro="">
      <xdr:nvCxnSpPr>
        <xdr:cNvPr id="64" name="直線コネクタ 63"/>
        <xdr:cNvCxnSpPr/>
      </xdr:nvCxnSpPr>
      <xdr:spPr>
        <a:xfrm>
          <a:off x="2908300" y="6007672"/>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6922</xdr:rowOff>
    </xdr:from>
    <xdr:to>
      <xdr:col>15</xdr:col>
      <xdr:colOff>50800</xdr:colOff>
      <xdr:row>35</xdr:row>
      <xdr:rowOff>65862</xdr:rowOff>
    </xdr:to>
    <xdr:cxnSp macro="">
      <xdr:nvCxnSpPr>
        <xdr:cNvPr id="67" name="直線コネクタ 66"/>
        <xdr:cNvCxnSpPr/>
      </xdr:nvCxnSpPr>
      <xdr:spPr>
        <a:xfrm flipV="1">
          <a:off x="2019300" y="6007672"/>
          <a:ext cx="889000" cy="5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48984</xdr:rowOff>
    </xdr:from>
    <xdr:to>
      <xdr:col>10</xdr:col>
      <xdr:colOff>114300</xdr:colOff>
      <xdr:row>35</xdr:row>
      <xdr:rowOff>65862</xdr:rowOff>
    </xdr:to>
    <xdr:cxnSp macro="">
      <xdr:nvCxnSpPr>
        <xdr:cNvPr id="70" name="直線コネクタ 69"/>
        <xdr:cNvCxnSpPr/>
      </xdr:nvCxnSpPr>
      <xdr:spPr>
        <a:xfrm>
          <a:off x="1130300" y="6049734"/>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46075</xdr:rowOff>
    </xdr:from>
    <xdr:to>
      <xdr:col>24</xdr:col>
      <xdr:colOff>114300</xdr:colOff>
      <xdr:row>35</xdr:row>
      <xdr:rowOff>147675</xdr:rowOff>
    </xdr:to>
    <xdr:sp macro="" textlink="">
      <xdr:nvSpPr>
        <xdr:cNvPr id="80" name="楕円 79"/>
        <xdr:cNvSpPr/>
      </xdr:nvSpPr>
      <xdr:spPr>
        <a:xfrm>
          <a:off x="4584700" y="60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24502</xdr:rowOff>
    </xdr:from>
    <xdr:ext cx="534377" cy="259045"/>
    <xdr:sp macro="" textlink="">
      <xdr:nvSpPr>
        <xdr:cNvPr id="81" name="人件費該当値テキスト"/>
        <xdr:cNvSpPr txBox="1"/>
      </xdr:nvSpPr>
      <xdr:spPr>
        <a:xfrm>
          <a:off x="4686300" y="602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43523</xdr:rowOff>
    </xdr:from>
    <xdr:to>
      <xdr:col>20</xdr:col>
      <xdr:colOff>38100</xdr:colOff>
      <xdr:row>35</xdr:row>
      <xdr:rowOff>145123</xdr:rowOff>
    </xdr:to>
    <xdr:sp macro="" textlink="">
      <xdr:nvSpPr>
        <xdr:cNvPr id="82" name="楕円 81"/>
        <xdr:cNvSpPr/>
      </xdr:nvSpPr>
      <xdr:spPr>
        <a:xfrm>
          <a:off x="3746500" y="60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136250</xdr:rowOff>
    </xdr:from>
    <xdr:ext cx="534377" cy="259045"/>
    <xdr:sp macro="" textlink="">
      <xdr:nvSpPr>
        <xdr:cNvPr id="83" name="テキスト ボックス 82"/>
        <xdr:cNvSpPr txBox="1"/>
      </xdr:nvSpPr>
      <xdr:spPr>
        <a:xfrm>
          <a:off x="3530111" y="613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127572</xdr:rowOff>
    </xdr:from>
    <xdr:to>
      <xdr:col>15</xdr:col>
      <xdr:colOff>101600</xdr:colOff>
      <xdr:row>35</xdr:row>
      <xdr:rowOff>57722</xdr:rowOff>
    </xdr:to>
    <xdr:sp macro="" textlink="">
      <xdr:nvSpPr>
        <xdr:cNvPr id="84" name="楕円 83"/>
        <xdr:cNvSpPr/>
      </xdr:nvSpPr>
      <xdr:spPr>
        <a:xfrm>
          <a:off x="2857500" y="59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74249</xdr:rowOff>
    </xdr:from>
    <xdr:ext cx="534377" cy="259045"/>
    <xdr:sp macro="" textlink="">
      <xdr:nvSpPr>
        <xdr:cNvPr id="85" name="テキスト ボックス 84"/>
        <xdr:cNvSpPr txBox="1"/>
      </xdr:nvSpPr>
      <xdr:spPr>
        <a:xfrm>
          <a:off x="2641111" y="57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15062</xdr:rowOff>
    </xdr:from>
    <xdr:to>
      <xdr:col>10</xdr:col>
      <xdr:colOff>165100</xdr:colOff>
      <xdr:row>35</xdr:row>
      <xdr:rowOff>116662</xdr:rowOff>
    </xdr:to>
    <xdr:sp macro="" textlink="">
      <xdr:nvSpPr>
        <xdr:cNvPr id="86" name="楕円 85"/>
        <xdr:cNvSpPr/>
      </xdr:nvSpPr>
      <xdr:spPr>
        <a:xfrm>
          <a:off x="1968500" y="60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107789</xdr:rowOff>
    </xdr:from>
    <xdr:ext cx="534377" cy="259045"/>
    <xdr:sp macro="" textlink="">
      <xdr:nvSpPr>
        <xdr:cNvPr id="87" name="テキスト ボックス 86"/>
        <xdr:cNvSpPr txBox="1"/>
      </xdr:nvSpPr>
      <xdr:spPr>
        <a:xfrm>
          <a:off x="1752111" y="61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169634</xdr:rowOff>
    </xdr:from>
    <xdr:to>
      <xdr:col>6</xdr:col>
      <xdr:colOff>38100</xdr:colOff>
      <xdr:row>35</xdr:row>
      <xdr:rowOff>99784</xdr:rowOff>
    </xdr:to>
    <xdr:sp macro="" textlink="">
      <xdr:nvSpPr>
        <xdr:cNvPr id="88" name="楕円 87"/>
        <xdr:cNvSpPr/>
      </xdr:nvSpPr>
      <xdr:spPr>
        <a:xfrm>
          <a:off x="1079500" y="59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116311</xdr:rowOff>
    </xdr:from>
    <xdr:ext cx="534377" cy="259045"/>
    <xdr:sp macro="" textlink="">
      <xdr:nvSpPr>
        <xdr:cNvPr id="89" name="テキスト ボックス 88"/>
        <xdr:cNvSpPr txBox="1"/>
      </xdr:nvSpPr>
      <xdr:spPr>
        <a:xfrm>
          <a:off x="863111" y="57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59080</xdr:rowOff>
    </xdr:from>
    <xdr:to>
      <xdr:col>24</xdr:col>
      <xdr:colOff>63500</xdr:colOff>
      <xdr:row>55</xdr:row>
      <xdr:rowOff>121069</xdr:rowOff>
    </xdr:to>
    <xdr:cxnSp macro="">
      <xdr:nvCxnSpPr>
        <xdr:cNvPr id="119" name="直線コネクタ 118"/>
        <xdr:cNvCxnSpPr/>
      </xdr:nvCxnSpPr>
      <xdr:spPr>
        <a:xfrm flipV="1">
          <a:off x="3797300" y="9488830"/>
          <a:ext cx="8382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121069</xdr:rowOff>
    </xdr:from>
    <xdr:to>
      <xdr:col>19</xdr:col>
      <xdr:colOff>177800</xdr:colOff>
      <xdr:row>55</xdr:row>
      <xdr:rowOff>124955</xdr:rowOff>
    </xdr:to>
    <xdr:cxnSp macro="">
      <xdr:nvCxnSpPr>
        <xdr:cNvPr id="122" name="直線コネクタ 121"/>
        <xdr:cNvCxnSpPr/>
      </xdr:nvCxnSpPr>
      <xdr:spPr>
        <a:xfrm flipV="1">
          <a:off x="2908300" y="955081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124955</xdr:rowOff>
    </xdr:from>
    <xdr:to>
      <xdr:col>15</xdr:col>
      <xdr:colOff>50800</xdr:colOff>
      <xdr:row>56</xdr:row>
      <xdr:rowOff>9665</xdr:rowOff>
    </xdr:to>
    <xdr:cxnSp macro="">
      <xdr:nvCxnSpPr>
        <xdr:cNvPr id="125" name="直線コネクタ 124"/>
        <xdr:cNvCxnSpPr/>
      </xdr:nvCxnSpPr>
      <xdr:spPr>
        <a:xfrm flipV="1">
          <a:off x="2019300" y="9554705"/>
          <a:ext cx="8890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9665</xdr:rowOff>
    </xdr:from>
    <xdr:to>
      <xdr:col>10</xdr:col>
      <xdr:colOff>114300</xdr:colOff>
      <xdr:row>56</xdr:row>
      <xdr:rowOff>89713</xdr:rowOff>
    </xdr:to>
    <xdr:cxnSp macro="">
      <xdr:nvCxnSpPr>
        <xdr:cNvPr id="128" name="直線コネクタ 127"/>
        <xdr:cNvCxnSpPr/>
      </xdr:nvCxnSpPr>
      <xdr:spPr>
        <a:xfrm flipV="1">
          <a:off x="1130300" y="9610865"/>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8280</xdr:rowOff>
    </xdr:from>
    <xdr:to>
      <xdr:col>24</xdr:col>
      <xdr:colOff>114300</xdr:colOff>
      <xdr:row>55</xdr:row>
      <xdr:rowOff>109880</xdr:rowOff>
    </xdr:to>
    <xdr:sp macro="" textlink="">
      <xdr:nvSpPr>
        <xdr:cNvPr id="138" name="楕円 137"/>
        <xdr:cNvSpPr/>
      </xdr:nvSpPr>
      <xdr:spPr>
        <a:xfrm>
          <a:off x="4584700" y="94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31157</xdr:rowOff>
    </xdr:from>
    <xdr:ext cx="534377" cy="259045"/>
    <xdr:sp macro="" textlink="">
      <xdr:nvSpPr>
        <xdr:cNvPr id="139" name="物件費該当値テキスト"/>
        <xdr:cNvSpPr txBox="1"/>
      </xdr:nvSpPr>
      <xdr:spPr>
        <a:xfrm>
          <a:off x="4686300" y="92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70269</xdr:rowOff>
    </xdr:from>
    <xdr:to>
      <xdr:col>20</xdr:col>
      <xdr:colOff>38100</xdr:colOff>
      <xdr:row>56</xdr:row>
      <xdr:rowOff>419</xdr:rowOff>
    </xdr:to>
    <xdr:sp macro="" textlink="">
      <xdr:nvSpPr>
        <xdr:cNvPr id="140" name="楕円 139"/>
        <xdr:cNvSpPr/>
      </xdr:nvSpPr>
      <xdr:spPr>
        <a:xfrm>
          <a:off x="3746500" y="95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162996</xdr:rowOff>
    </xdr:from>
    <xdr:ext cx="534377" cy="259045"/>
    <xdr:sp macro="" textlink="">
      <xdr:nvSpPr>
        <xdr:cNvPr id="141" name="テキスト ボックス 140"/>
        <xdr:cNvSpPr txBox="1"/>
      </xdr:nvSpPr>
      <xdr:spPr>
        <a:xfrm>
          <a:off x="3530111" y="95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74155</xdr:rowOff>
    </xdr:from>
    <xdr:to>
      <xdr:col>15</xdr:col>
      <xdr:colOff>101600</xdr:colOff>
      <xdr:row>56</xdr:row>
      <xdr:rowOff>4305</xdr:rowOff>
    </xdr:to>
    <xdr:sp macro="" textlink="">
      <xdr:nvSpPr>
        <xdr:cNvPr id="142" name="楕円 141"/>
        <xdr:cNvSpPr/>
      </xdr:nvSpPr>
      <xdr:spPr>
        <a:xfrm>
          <a:off x="2857500" y="95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166882</xdr:rowOff>
    </xdr:from>
    <xdr:ext cx="534377" cy="259045"/>
    <xdr:sp macro="" textlink="">
      <xdr:nvSpPr>
        <xdr:cNvPr id="143" name="テキスト ボックス 142"/>
        <xdr:cNvSpPr txBox="1"/>
      </xdr:nvSpPr>
      <xdr:spPr>
        <a:xfrm>
          <a:off x="2641111" y="959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130315</xdr:rowOff>
    </xdr:from>
    <xdr:to>
      <xdr:col>10</xdr:col>
      <xdr:colOff>165100</xdr:colOff>
      <xdr:row>56</xdr:row>
      <xdr:rowOff>60465</xdr:rowOff>
    </xdr:to>
    <xdr:sp macro="" textlink="">
      <xdr:nvSpPr>
        <xdr:cNvPr id="144" name="楕円 143"/>
        <xdr:cNvSpPr/>
      </xdr:nvSpPr>
      <xdr:spPr>
        <a:xfrm>
          <a:off x="1968500" y="95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51592</xdr:rowOff>
    </xdr:from>
    <xdr:ext cx="534377" cy="259045"/>
    <xdr:sp macro="" textlink="">
      <xdr:nvSpPr>
        <xdr:cNvPr id="145" name="テキスト ボックス 144"/>
        <xdr:cNvSpPr txBox="1"/>
      </xdr:nvSpPr>
      <xdr:spPr>
        <a:xfrm>
          <a:off x="1752111" y="96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38913</xdr:rowOff>
    </xdr:from>
    <xdr:to>
      <xdr:col>6</xdr:col>
      <xdr:colOff>38100</xdr:colOff>
      <xdr:row>56</xdr:row>
      <xdr:rowOff>140513</xdr:rowOff>
    </xdr:to>
    <xdr:sp macro="" textlink="">
      <xdr:nvSpPr>
        <xdr:cNvPr id="146" name="楕円 145"/>
        <xdr:cNvSpPr/>
      </xdr:nvSpPr>
      <xdr:spPr>
        <a:xfrm>
          <a:off x="1079500" y="96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131640</xdr:rowOff>
    </xdr:from>
    <xdr:ext cx="534377" cy="259045"/>
    <xdr:sp macro="" textlink="">
      <xdr:nvSpPr>
        <xdr:cNvPr id="147" name="テキスト ボックス 146"/>
        <xdr:cNvSpPr txBox="1"/>
      </xdr:nvSpPr>
      <xdr:spPr>
        <a:xfrm>
          <a:off x="863111" y="97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39391</xdr:rowOff>
    </xdr:from>
    <xdr:to>
      <xdr:col>24</xdr:col>
      <xdr:colOff>63500</xdr:colOff>
      <xdr:row>75</xdr:row>
      <xdr:rowOff>66091</xdr:rowOff>
    </xdr:to>
    <xdr:cxnSp macro="">
      <xdr:nvCxnSpPr>
        <xdr:cNvPr id="174" name="直線コネクタ 173"/>
        <xdr:cNvCxnSpPr/>
      </xdr:nvCxnSpPr>
      <xdr:spPr>
        <a:xfrm flipV="1">
          <a:off x="3797300" y="12726691"/>
          <a:ext cx="838200" cy="19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66091</xdr:rowOff>
    </xdr:from>
    <xdr:to>
      <xdr:col>19</xdr:col>
      <xdr:colOff>177800</xdr:colOff>
      <xdr:row>75</xdr:row>
      <xdr:rowOff>144272</xdr:rowOff>
    </xdr:to>
    <xdr:cxnSp macro="">
      <xdr:nvCxnSpPr>
        <xdr:cNvPr id="177" name="直線コネクタ 176"/>
        <xdr:cNvCxnSpPr/>
      </xdr:nvCxnSpPr>
      <xdr:spPr>
        <a:xfrm flipV="1">
          <a:off x="2908300" y="12924841"/>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79898</xdr:rowOff>
    </xdr:from>
    <xdr:to>
      <xdr:col>15</xdr:col>
      <xdr:colOff>50800</xdr:colOff>
      <xdr:row>75</xdr:row>
      <xdr:rowOff>144272</xdr:rowOff>
    </xdr:to>
    <xdr:cxnSp macro="">
      <xdr:nvCxnSpPr>
        <xdr:cNvPr id="180" name="直線コネクタ 179"/>
        <xdr:cNvCxnSpPr/>
      </xdr:nvCxnSpPr>
      <xdr:spPr>
        <a:xfrm>
          <a:off x="2019300" y="12938648"/>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79898</xdr:rowOff>
    </xdr:from>
    <xdr:to>
      <xdr:col>10</xdr:col>
      <xdr:colOff>114300</xdr:colOff>
      <xdr:row>76</xdr:row>
      <xdr:rowOff>2905</xdr:rowOff>
    </xdr:to>
    <xdr:cxnSp macro="">
      <xdr:nvCxnSpPr>
        <xdr:cNvPr id="183" name="直線コネクタ 182"/>
        <xdr:cNvCxnSpPr/>
      </xdr:nvCxnSpPr>
      <xdr:spPr>
        <a:xfrm flipV="1">
          <a:off x="1130300" y="12938648"/>
          <a:ext cx="889000" cy="9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160041</xdr:rowOff>
    </xdr:from>
    <xdr:to>
      <xdr:col>24</xdr:col>
      <xdr:colOff>114300</xdr:colOff>
      <xdr:row>74</xdr:row>
      <xdr:rowOff>90191</xdr:rowOff>
    </xdr:to>
    <xdr:sp macro="" textlink="">
      <xdr:nvSpPr>
        <xdr:cNvPr id="193" name="楕円 192"/>
        <xdr:cNvSpPr/>
      </xdr:nvSpPr>
      <xdr:spPr>
        <a:xfrm>
          <a:off x="4584700" y="126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11468</xdr:rowOff>
    </xdr:from>
    <xdr:ext cx="469744" cy="259045"/>
    <xdr:sp macro="" textlink="">
      <xdr:nvSpPr>
        <xdr:cNvPr id="194" name="維持補修費該当値テキスト"/>
        <xdr:cNvSpPr txBox="1"/>
      </xdr:nvSpPr>
      <xdr:spPr>
        <a:xfrm>
          <a:off x="4686300" y="1252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15291</xdr:rowOff>
    </xdr:from>
    <xdr:to>
      <xdr:col>20</xdr:col>
      <xdr:colOff>38100</xdr:colOff>
      <xdr:row>75</xdr:row>
      <xdr:rowOff>116891</xdr:rowOff>
    </xdr:to>
    <xdr:sp macro="" textlink="">
      <xdr:nvSpPr>
        <xdr:cNvPr id="195" name="楕円 194"/>
        <xdr:cNvSpPr/>
      </xdr:nvSpPr>
      <xdr:spPr>
        <a:xfrm>
          <a:off x="3746500" y="128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133418</xdr:rowOff>
    </xdr:from>
    <xdr:ext cx="469744" cy="259045"/>
    <xdr:sp macro="" textlink="">
      <xdr:nvSpPr>
        <xdr:cNvPr id="196" name="テキスト ボックス 195"/>
        <xdr:cNvSpPr txBox="1"/>
      </xdr:nvSpPr>
      <xdr:spPr>
        <a:xfrm>
          <a:off x="3562428" y="1264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93472</xdr:rowOff>
    </xdr:from>
    <xdr:to>
      <xdr:col>15</xdr:col>
      <xdr:colOff>101600</xdr:colOff>
      <xdr:row>76</xdr:row>
      <xdr:rowOff>23622</xdr:rowOff>
    </xdr:to>
    <xdr:sp macro="" textlink="">
      <xdr:nvSpPr>
        <xdr:cNvPr id="197" name="楕円 196"/>
        <xdr:cNvSpPr/>
      </xdr:nvSpPr>
      <xdr:spPr>
        <a:xfrm>
          <a:off x="2857500" y="129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40149</xdr:rowOff>
    </xdr:from>
    <xdr:ext cx="469744" cy="259045"/>
    <xdr:sp macro="" textlink="">
      <xdr:nvSpPr>
        <xdr:cNvPr id="198" name="テキスト ボックス 197"/>
        <xdr:cNvSpPr txBox="1"/>
      </xdr:nvSpPr>
      <xdr:spPr>
        <a:xfrm>
          <a:off x="2673428" y="1272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29098</xdr:rowOff>
    </xdr:from>
    <xdr:to>
      <xdr:col>10</xdr:col>
      <xdr:colOff>165100</xdr:colOff>
      <xdr:row>75</xdr:row>
      <xdr:rowOff>130698</xdr:rowOff>
    </xdr:to>
    <xdr:sp macro="" textlink="">
      <xdr:nvSpPr>
        <xdr:cNvPr id="199" name="楕円 198"/>
        <xdr:cNvSpPr/>
      </xdr:nvSpPr>
      <xdr:spPr>
        <a:xfrm>
          <a:off x="1968500" y="128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147225</xdr:rowOff>
    </xdr:from>
    <xdr:ext cx="469744" cy="259045"/>
    <xdr:sp macro="" textlink="">
      <xdr:nvSpPr>
        <xdr:cNvPr id="200" name="テキスト ボックス 199"/>
        <xdr:cNvSpPr txBox="1"/>
      </xdr:nvSpPr>
      <xdr:spPr>
        <a:xfrm>
          <a:off x="1784428" y="1266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123556</xdr:rowOff>
    </xdr:from>
    <xdr:to>
      <xdr:col>6</xdr:col>
      <xdr:colOff>38100</xdr:colOff>
      <xdr:row>76</xdr:row>
      <xdr:rowOff>53705</xdr:rowOff>
    </xdr:to>
    <xdr:sp macro="" textlink="">
      <xdr:nvSpPr>
        <xdr:cNvPr id="201" name="楕円 200"/>
        <xdr:cNvSpPr/>
      </xdr:nvSpPr>
      <xdr:spPr>
        <a:xfrm>
          <a:off x="1079500" y="12982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70233</xdr:rowOff>
    </xdr:from>
    <xdr:ext cx="469744" cy="259045"/>
    <xdr:sp macro="" textlink="">
      <xdr:nvSpPr>
        <xdr:cNvPr id="202" name="テキスト ボックス 201"/>
        <xdr:cNvSpPr txBox="1"/>
      </xdr:nvSpPr>
      <xdr:spPr>
        <a:xfrm>
          <a:off x="895428" y="1275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1639</xdr:rowOff>
    </xdr:from>
    <xdr:to>
      <xdr:col>24</xdr:col>
      <xdr:colOff>63500</xdr:colOff>
      <xdr:row>98</xdr:row>
      <xdr:rowOff>24358</xdr:rowOff>
    </xdr:to>
    <xdr:cxnSp macro="">
      <xdr:nvCxnSpPr>
        <xdr:cNvPr id="232" name="直線コネクタ 231"/>
        <xdr:cNvCxnSpPr/>
      </xdr:nvCxnSpPr>
      <xdr:spPr>
        <a:xfrm flipV="1">
          <a:off x="3797300" y="16803739"/>
          <a:ext cx="8382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24358</xdr:rowOff>
    </xdr:from>
    <xdr:to>
      <xdr:col>19</xdr:col>
      <xdr:colOff>177800</xdr:colOff>
      <xdr:row>98</xdr:row>
      <xdr:rowOff>67754</xdr:rowOff>
    </xdr:to>
    <xdr:cxnSp macro="">
      <xdr:nvCxnSpPr>
        <xdr:cNvPr id="235" name="直線コネクタ 234"/>
        <xdr:cNvCxnSpPr/>
      </xdr:nvCxnSpPr>
      <xdr:spPr>
        <a:xfrm flipV="1">
          <a:off x="2908300" y="16826458"/>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67754</xdr:rowOff>
    </xdr:from>
    <xdr:to>
      <xdr:col>15</xdr:col>
      <xdr:colOff>50800</xdr:colOff>
      <xdr:row>98</xdr:row>
      <xdr:rowOff>77496</xdr:rowOff>
    </xdr:to>
    <xdr:cxnSp macro="">
      <xdr:nvCxnSpPr>
        <xdr:cNvPr id="238" name="直線コネクタ 237"/>
        <xdr:cNvCxnSpPr/>
      </xdr:nvCxnSpPr>
      <xdr:spPr>
        <a:xfrm flipV="1">
          <a:off x="2019300" y="16869854"/>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77496</xdr:rowOff>
    </xdr:from>
    <xdr:to>
      <xdr:col>10</xdr:col>
      <xdr:colOff>114300</xdr:colOff>
      <xdr:row>98</xdr:row>
      <xdr:rowOff>139078</xdr:rowOff>
    </xdr:to>
    <xdr:cxnSp macro="">
      <xdr:nvCxnSpPr>
        <xdr:cNvPr id="241" name="直線コネクタ 240"/>
        <xdr:cNvCxnSpPr/>
      </xdr:nvCxnSpPr>
      <xdr:spPr>
        <a:xfrm flipV="1">
          <a:off x="1130300" y="16879596"/>
          <a:ext cx="889000" cy="6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122289</xdr:rowOff>
    </xdr:from>
    <xdr:to>
      <xdr:col>24</xdr:col>
      <xdr:colOff>114300</xdr:colOff>
      <xdr:row>98</xdr:row>
      <xdr:rowOff>52439</xdr:rowOff>
    </xdr:to>
    <xdr:sp macro="" textlink="">
      <xdr:nvSpPr>
        <xdr:cNvPr id="251" name="楕円 250"/>
        <xdr:cNvSpPr/>
      </xdr:nvSpPr>
      <xdr:spPr>
        <a:xfrm>
          <a:off x="4584700" y="167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37216</xdr:rowOff>
    </xdr:from>
    <xdr:ext cx="534377" cy="259045"/>
    <xdr:sp macro="" textlink="">
      <xdr:nvSpPr>
        <xdr:cNvPr id="252" name="扶助費該当値テキスト"/>
        <xdr:cNvSpPr txBox="1"/>
      </xdr:nvSpPr>
      <xdr:spPr>
        <a:xfrm>
          <a:off x="4686300" y="1666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145008</xdr:rowOff>
    </xdr:from>
    <xdr:to>
      <xdr:col>20</xdr:col>
      <xdr:colOff>38100</xdr:colOff>
      <xdr:row>98</xdr:row>
      <xdr:rowOff>75158</xdr:rowOff>
    </xdr:to>
    <xdr:sp macro="" textlink="">
      <xdr:nvSpPr>
        <xdr:cNvPr id="253" name="楕円 252"/>
        <xdr:cNvSpPr/>
      </xdr:nvSpPr>
      <xdr:spPr>
        <a:xfrm>
          <a:off x="3746500" y="167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66285</xdr:rowOff>
    </xdr:from>
    <xdr:ext cx="534377" cy="259045"/>
    <xdr:sp macro="" textlink="">
      <xdr:nvSpPr>
        <xdr:cNvPr id="254" name="テキスト ボックス 253"/>
        <xdr:cNvSpPr txBox="1"/>
      </xdr:nvSpPr>
      <xdr:spPr>
        <a:xfrm>
          <a:off x="3530111" y="168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16954</xdr:rowOff>
    </xdr:from>
    <xdr:to>
      <xdr:col>15</xdr:col>
      <xdr:colOff>101600</xdr:colOff>
      <xdr:row>98</xdr:row>
      <xdr:rowOff>118554</xdr:rowOff>
    </xdr:to>
    <xdr:sp macro="" textlink="">
      <xdr:nvSpPr>
        <xdr:cNvPr id="255" name="楕円 254"/>
        <xdr:cNvSpPr/>
      </xdr:nvSpPr>
      <xdr:spPr>
        <a:xfrm>
          <a:off x="2857500" y="1681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109681</xdr:rowOff>
    </xdr:from>
    <xdr:ext cx="534377" cy="259045"/>
    <xdr:sp macro="" textlink="">
      <xdr:nvSpPr>
        <xdr:cNvPr id="256" name="テキスト ボックス 255"/>
        <xdr:cNvSpPr txBox="1"/>
      </xdr:nvSpPr>
      <xdr:spPr>
        <a:xfrm>
          <a:off x="2641111" y="1691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26696</xdr:rowOff>
    </xdr:from>
    <xdr:to>
      <xdr:col>10</xdr:col>
      <xdr:colOff>165100</xdr:colOff>
      <xdr:row>98</xdr:row>
      <xdr:rowOff>128296</xdr:rowOff>
    </xdr:to>
    <xdr:sp macro="" textlink="">
      <xdr:nvSpPr>
        <xdr:cNvPr id="257" name="楕円 256"/>
        <xdr:cNvSpPr/>
      </xdr:nvSpPr>
      <xdr:spPr>
        <a:xfrm>
          <a:off x="1968500" y="168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119423</xdr:rowOff>
    </xdr:from>
    <xdr:ext cx="534377" cy="259045"/>
    <xdr:sp macro="" textlink="">
      <xdr:nvSpPr>
        <xdr:cNvPr id="258" name="テキスト ボックス 257"/>
        <xdr:cNvSpPr txBox="1"/>
      </xdr:nvSpPr>
      <xdr:spPr>
        <a:xfrm>
          <a:off x="1752111" y="169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88278</xdr:rowOff>
    </xdr:from>
    <xdr:to>
      <xdr:col>6</xdr:col>
      <xdr:colOff>38100</xdr:colOff>
      <xdr:row>99</xdr:row>
      <xdr:rowOff>18428</xdr:rowOff>
    </xdr:to>
    <xdr:sp macro="" textlink="">
      <xdr:nvSpPr>
        <xdr:cNvPr id="259" name="楕円 258"/>
        <xdr:cNvSpPr/>
      </xdr:nvSpPr>
      <xdr:spPr>
        <a:xfrm>
          <a:off x="1079500" y="168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9555</xdr:rowOff>
    </xdr:from>
    <xdr:ext cx="534377" cy="259045"/>
    <xdr:sp macro="" textlink="">
      <xdr:nvSpPr>
        <xdr:cNvPr id="260" name="テキスト ボックス 259"/>
        <xdr:cNvSpPr txBox="1"/>
      </xdr:nvSpPr>
      <xdr:spPr>
        <a:xfrm>
          <a:off x="863111" y="1698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51003</xdr:rowOff>
    </xdr:from>
    <xdr:to>
      <xdr:col>55</xdr:col>
      <xdr:colOff>0</xdr:colOff>
      <xdr:row>33</xdr:row>
      <xdr:rowOff>76509</xdr:rowOff>
    </xdr:to>
    <xdr:cxnSp macro="">
      <xdr:nvCxnSpPr>
        <xdr:cNvPr id="292" name="直線コネクタ 291"/>
        <xdr:cNvCxnSpPr/>
      </xdr:nvCxnSpPr>
      <xdr:spPr>
        <a:xfrm>
          <a:off x="9639300" y="5708853"/>
          <a:ext cx="8382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145643</xdr:rowOff>
    </xdr:from>
    <xdr:to>
      <xdr:col>50</xdr:col>
      <xdr:colOff>114300</xdr:colOff>
      <xdr:row>33</xdr:row>
      <xdr:rowOff>51003</xdr:rowOff>
    </xdr:to>
    <xdr:cxnSp macro="">
      <xdr:nvCxnSpPr>
        <xdr:cNvPr id="295" name="直線コネクタ 294"/>
        <xdr:cNvCxnSpPr/>
      </xdr:nvCxnSpPr>
      <xdr:spPr>
        <a:xfrm>
          <a:off x="8750300" y="5632043"/>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145643</xdr:rowOff>
    </xdr:from>
    <xdr:to>
      <xdr:col>45</xdr:col>
      <xdr:colOff>177800</xdr:colOff>
      <xdr:row>33</xdr:row>
      <xdr:rowOff>9888</xdr:rowOff>
    </xdr:to>
    <xdr:cxnSp macro="">
      <xdr:nvCxnSpPr>
        <xdr:cNvPr id="298" name="直線コネクタ 297"/>
        <xdr:cNvCxnSpPr/>
      </xdr:nvCxnSpPr>
      <xdr:spPr>
        <a:xfrm flipV="1">
          <a:off x="7861300" y="5632043"/>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9888</xdr:rowOff>
    </xdr:from>
    <xdr:to>
      <xdr:col>41</xdr:col>
      <xdr:colOff>50800</xdr:colOff>
      <xdr:row>33</xdr:row>
      <xdr:rowOff>15505</xdr:rowOff>
    </xdr:to>
    <xdr:cxnSp macro="">
      <xdr:nvCxnSpPr>
        <xdr:cNvPr id="301" name="直線コネクタ 300"/>
        <xdr:cNvCxnSpPr/>
      </xdr:nvCxnSpPr>
      <xdr:spPr>
        <a:xfrm flipV="1">
          <a:off x="6972300" y="5667738"/>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25709</xdr:rowOff>
    </xdr:from>
    <xdr:to>
      <xdr:col>55</xdr:col>
      <xdr:colOff>50800</xdr:colOff>
      <xdr:row>33</xdr:row>
      <xdr:rowOff>127309</xdr:rowOff>
    </xdr:to>
    <xdr:sp macro="" textlink="">
      <xdr:nvSpPr>
        <xdr:cNvPr id="311" name="楕円 310"/>
        <xdr:cNvSpPr/>
      </xdr:nvSpPr>
      <xdr:spPr>
        <a:xfrm>
          <a:off x="10426700" y="56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48586</xdr:rowOff>
    </xdr:from>
    <xdr:ext cx="534377" cy="259045"/>
    <xdr:sp macro="" textlink="">
      <xdr:nvSpPr>
        <xdr:cNvPr id="312" name="補助費等該当値テキスト"/>
        <xdr:cNvSpPr txBox="1"/>
      </xdr:nvSpPr>
      <xdr:spPr>
        <a:xfrm>
          <a:off x="10528300" y="553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203</xdr:rowOff>
    </xdr:from>
    <xdr:to>
      <xdr:col>50</xdr:col>
      <xdr:colOff>165100</xdr:colOff>
      <xdr:row>33</xdr:row>
      <xdr:rowOff>101803</xdr:rowOff>
    </xdr:to>
    <xdr:sp macro="" textlink="">
      <xdr:nvSpPr>
        <xdr:cNvPr id="313" name="楕円 312"/>
        <xdr:cNvSpPr/>
      </xdr:nvSpPr>
      <xdr:spPr>
        <a:xfrm>
          <a:off x="9588500" y="56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118330</xdr:rowOff>
    </xdr:from>
    <xdr:ext cx="534377" cy="259045"/>
    <xdr:sp macro="" textlink="">
      <xdr:nvSpPr>
        <xdr:cNvPr id="314" name="テキスト ボックス 313"/>
        <xdr:cNvSpPr txBox="1"/>
      </xdr:nvSpPr>
      <xdr:spPr>
        <a:xfrm>
          <a:off x="9372111" y="543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94843</xdr:rowOff>
    </xdr:from>
    <xdr:to>
      <xdr:col>46</xdr:col>
      <xdr:colOff>38100</xdr:colOff>
      <xdr:row>33</xdr:row>
      <xdr:rowOff>24993</xdr:rowOff>
    </xdr:to>
    <xdr:sp macro="" textlink="">
      <xdr:nvSpPr>
        <xdr:cNvPr id="315" name="楕円 314"/>
        <xdr:cNvSpPr/>
      </xdr:nvSpPr>
      <xdr:spPr>
        <a:xfrm>
          <a:off x="8699500" y="55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41520</xdr:rowOff>
    </xdr:from>
    <xdr:ext cx="534377" cy="259045"/>
    <xdr:sp macro="" textlink="">
      <xdr:nvSpPr>
        <xdr:cNvPr id="316" name="テキスト ボックス 315"/>
        <xdr:cNvSpPr txBox="1"/>
      </xdr:nvSpPr>
      <xdr:spPr>
        <a:xfrm>
          <a:off x="8483111" y="535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130538</xdr:rowOff>
    </xdr:from>
    <xdr:to>
      <xdr:col>41</xdr:col>
      <xdr:colOff>101600</xdr:colOff>
      <xdr:row>33</xdr:row>
      <xdr:rowOff>60688</xdr:rowOff>
    </xdr:to>
    <xdr:sp macro="" textlink="">
      <xdr:nvSpPr>
        <xdr:cNvPr id="317" name="楕円 316"/>
        <xdr:cNvSpPr/>
      </xdr:nvSpPr>
      <xdr:spPr>
        <a:xfrm>
          <a:off x="7810500" y="56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77215</xdr:rowOff>
    </xdr:from>
    <xdr:ext cx="534377" cy="259045"/>
    <xdr:sp macro="" textlink="">
      <xdr:nvSpPr>
        <xdr:cNvPr id="318" name="テキスト ボックス 317"/>
        <xdr:cNvSpPr txBox="1"/>
      </xdr:nvSpPr>
      <xdr:spPr>
        <a:xfrm>
          <a:off x="7594111" y="539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136155</xdr:rowOff>
    </xdr:from>
    <xdr:to>
      <xdr:col>36</xdr:col>
      <xdr:colOff>165100</xdr:colOff>
      <xdr:row>33</xdr:row>
      <xdr:rowOff>66305</xdr:rowOff>
    </xdr:to>
    <xdr:sp macro="" textlink="">
      <xdr:nvSpPr>
        <xdr:cNvPr id="319" name="楕円 318"/>
        <xdr:cNvSpPr/>
      </xdr:nvSpPr>
      <xdr:spPr>
        <a:xfrm>
          <a:off x="6921500" y="56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82832</xdr:rowOff>
    </xdr:from>
    <xdr:ext cx="534377" cy="259045"/>
    <xdr:sp macro="" textlink="">
      <xdr:nvSpPr>
        <xdr:cNvPr id="320" name="テキスト ボックス 319"/>
        <xdr:cNvSpPr txBox="1"/>
      </xdr:nvSpPr>
      <xdr:spPr>
        <a:xfrm>
          <a:off x="6705111" y="53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11303</xdr:rowOff>
    </xdr:from>
    <xdr:to>
      <xdr:col>55</xdr:col>
      <xdr:colOff>0</xdr:colOff>
      <xdr:row>56</xdr:row>
      <xdr:rowOff>20924</xdr:rowOff>
    </xdr:to>
    <xdr:cxnSp macro="">
      <xdr:nvCxnSpPr>
        <xdr:cNvPr id="350" name="直線コネクタ 349"/>
        <xdr:cNvCxnSpPr/>
      </xdr:nvCxnSpPr>
      <xdr:spPr>
        <a:xfrm flipV="1">
          <a:off x="9639300" y="9612503"/>
          <a:ext cx="8382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16237</xdr:rowOff>
    </xdr:from>
    <xdr:to>
      <xdr:col>50</xdr:col>
      <xdr:colOff>114300</xdr:colOff>
      <xdr:row>56</xdr:row>
      <xdr:rowOff>20924</xdr:rowOff>
    </xdr:to>
    <xdr:cxnSp macro="">
      <xdr:nvCxnSpPr>
        <xdr:cNvPr id="353" name="直線コネクタ 352"/>
        <xdr:cNvCxnSpPr/>
      </xdr:nvCxnSpPr>
      <xdr:spPr>
        <a:xfrm>
          <a:off x="8750300" y="9274537"/>
          <a:ext cx="889000" cy="3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12827</xdr:rowOff>
    </xdr:from>
    <xdr:to>
      <xdr:col>45</xdr:col>
      <xdr:colOff>177800</xdr:colOff>
      <xdr:row>54</xdr:row>
      <xdr:rowOff>16237</xdr:rowOff>
    </xdr:to>
    <xdr:cxnSp macro="">
      <xdr:nvCxnSpPr>
        <xdr:cNvPr id="356" name="直線コネクタ 355"/>
        <xdr:cNvCxnSpPr/>
      </xdr:nvCxnSpPr>
      <xdr:spPr>
        <a:xfrm>
          <a:off x="7861300" y="9271127"/>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12827</xdr:rowOff>
    </xdr:from>
    <xdr:to>
      <xdr:col>41</xdr:col>
      <xdr:colOff>50800</xdr:colOff>
      <xdr:row>54</xdr:row>
      <xdr:rowOff>134595</xdr:rowOff>
    </xdr:to>
    <xdr:cxnSp macro="">
      <xdr:nvCxnSpPr>
        <xdr:cNvPr id="359" name="直線コネクタ 358"/>
        <xdr:cNvCxnSpPr/>
      </xdr:nvCxnSpPr>
      <xdr:spPr>
        <a:xfrm flipV="1">
          <a:off x="6972300" y="9271127"/>
          <a:ext cx="889000" cy="1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169949</xdr:rowOff>
    </xdr:from>
    <xdr:ext cx="534377" cy="259045"/>
    <xdr:sp macro="" textlink="">
      <xdr:nvSpPr>
        <xdr:cNvPr id="361" name="テキスト ボックス 360"/>
        <xdr:cNvSpPr txBox="1"/>
      </xdr:nvSpPr>
      <xdr:spPr>
        <a:xfrm>
          <a:off x="7594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73480</xdr:rowOff>
    </xdr:from>
    <xdr:ext cx="534377" cy="259045"/>
    <xdr:sp macro="" textlink="">
      <xdr:nvSpPr>
        <xdr:cNvPr id="363" name="テキスト ボックス 362"/>
        <xdr:cNvSpPr txBox="1"/>
      </xdr:nvSpPr>
      <xdr:spPr>
        <a:xfrm>
          <a:off x="6705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131953</xdr:rowOff>
    </xdr:from>
    <xdr:to>
      <xdr:col>55</xdr:col>
      <xdr:colOff>50800</xdr:colOff>
      <xdr:row>56</xdr:row>
      <xdr:rowOff>62103</xdr:rowOff>
    </xdr:to>
    <xdr:sp macro="" textlink="">
      <xdr:nvSpPr>
        <xdr:cNvPr id="369" name="楕円 368"/>
        <xdr:cNvSpPr/>
      </xdr:nvSpPr>
      <xdr:spPr>
        <a:xfrm>
          <a:off x="10426700" y="95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154830</xdr:rowOff>
    </xdr:from>
    <xdr:ext cx="534377" cy="259045"/>
    <xdr:sp macro="" textlink="">
      <xdr:nvSpPr>
        <xdr:cNvPr id="370" name="普通建設事業費該当値テキスト"/>
        <xdr:cNvSpPr txBox="1"/>
      </xdr:nvSpPr>
      <xdr:spPr>
        <a:xfrm>
          <a:off x="10528300" y="941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141574</xdr:rowOff>
    </xdr:from>
    <xdr:to>
      <xdr:col>50</xdr:col>
      <xdr:colOff>165100</xdr:colOff>
      <xdr:row>56</xdr:row>
      <xdr:rowOff>71724</xdr:rowOff>
    </xdr:to>
    <xdr:sp macro="" textlink="">
      <xdr:nvSpPr>
        <xdr:cNvPr id="371" name="楕円 370"/>
        <xdr:cNvSpPr/>
      </xdr:nvSpPr>
      <xdr:spPr>
        <a:xfrm>
          <a:off x="9588500" y="95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88251</xdr:rowOff>
    </xdr:from>
    <xdr:ext cx="534377" cy="259045"/>
    <xdr:sp macro="" textlink="">
      <xdr:nvSpPr>
        <xdr:cNvPr id="372" name="テキスト ボックス 371"/>
        <xdr:cNvSpPr txBox="1"/>
      </xdr:nvSpPr>
      <xdr:spPr>
        <a:xfrm>
          <a:off x="9372111" y="93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136887</xdr:rowOff>
    </xdr:from>
    <xdr:to>
      <xdr:col>46</xdr:col>
      <xdr:colOff>38100</xdr:colOff>
      <xdr:row>54</xdr:row>
      <xdr:rowOff>67037</xdr:rowOff>
    </xdr:to>
    <xdr:sp macro="" textlink="">
      <xdr:nvSpPr>
        <xdr:cNvPr id="373" name="楕円 372"/>
        <xdr:cNvSpPr/>
      </xdr:nvSpPr>
      <xdr:spPr>
        <a:xfrm>
          <a:off x="8699500" y="92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83564</xdr:rowOff>
    </xdr:from>
    <xdr:ext cx="534377" cy="259045"/>
    <xdr:sp macro="" textlink="">
      <xdr:nvSpPr>
        <xdr:cNvPr id="374" name="テキスト ボックス 373"/>
        <xdr:cNvSpPr txBox="1"/>
      </xdr:nvSpPr>
      <xdr:spPr>
        <a:xfrm>
          <a:off x="8483111" y="89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133477</xdr:rowOff>
    </xdr:from>
    <xdr:to>
      <xdr:col>41</xdr:col>
      <xdr:colOff>101600</xdr:colOff>
      <xdr:row>54</xdr:row>
      <xdr:rowOff>63627</xdr:rowOff>
    </xdr:to>
    <xdr:sp macro="" textlink="">
      <xdr:nvSpPr>
        <xdr:cNvPr id="375" name="楕円 374"/>
        <xdr:cNvSpPr/>
      </xdr:nvSpPr>
      <xdr:spPr>
        <a:xfrm>
          <a:off x="7810500" y="9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80154</xdr:rowOff>
    </xdr:from>
    <xdr:ext cx="534377" cy="259045"/>
    <xdr:sp macro="" textlink="">
      <xdr:nvSpPr>
        <xdr:cNvPr id="376" name="テキスト ボックス 375"/>
        <xdr:cNvSpPr txBox="1"/>
      </xdr:nvSpPr>
      <xdr:spPr>
        <a:xfrm>
          <a:off x="7594111" y="899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83795</xdr:rowOff>
    </xdr:from>
    <xdr:to>
      <xdr:col>36</xdr:col>
      <xdr:colOff>165100</xdr:colOff>
      <xdr:row>55</xdr:row>
      <xdr:rowOff>13945</xdr:rowOff>
    </xdr:to>
    <xdr:sp macro="" textlink="">
      <xdr:nvSpPr>
        <xdr:cNvPr id="377" name="楕円 376"/>
        <xdr:cNvSpPr/>
      </xdr:nvSpPr>
      <xdr:spPr>
        <a:xfrm>
          <a:off x="6921500" y="93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30472</xdr:rowOff>
    </xdr:from>
    <xdr:ext cx="534377" cy="259045"/>
    <xdr:sp macro="" textlink="">
      <xdr:nvSpPr>
        <xdr:cNvPr id="378" name="テキスト ボックス 377"/>
        <xdr:cNvSpPr txBox="1"/>
      </xdr:nvSpPr>
      <xdr:spPr>
        <a:xfrm>
          <a:off x="6705111" y="91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58243</xdr:rowOff>
    </xdr:from>
    <xdr:to>
      <xdr:col>55</xdr:col>
      <xdr:colOff>0</xdr:colOff>
      <xdr:row>77</xdr:row>
      <xdr:rowOff>135395</xdr:rowOff>
    </xdr:to>
    <xdr:cxnSp macro="">
      <xdr:nvCxnSpPr>
        <xdr:cNvPr id="407" name="直線コネクタ 406"/>
        <xdr:cNvCxnSpPr/>
      </xdr:nvCxnSpPr>
      <xdr:spPr>
        <a:xfrm>
          <a:off x="9639300" y="13259893"/>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129451</xdr:rowOff>
    </xdr:from>
    <xdr:to>
      <xdr:col>50</xdr:col>
      <xdr:colOff>114300</xdr:colOff>
      <xdr:row>77</xdr:row>
      <xdr:rowOff>58243</xdr:rowOff>
    </xdr:to>
    <xdr:cxnSp macro="">
      <xdr:nvCxnSpPr>
        <xdr:cNvPr id="410" name="直線コネクタ 409"/>
        <xdr:cNvCxnSpPr/>
      </xdr:nvCxnSpPr>
      <xdr:spPr>
        <a:xfrm>
          <a:off x="8750300" y="12473851"/>
          <a:ext cx="889000" cy="78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129451</xdr:rowOff>
    </xdr:from>
    <xdr:to>
      <xdr:col>45</xdr:col>
      <xdr:colOff>177800</xdr:colOff>
      <xdr:row>75</xdr:row>
      <xdr:rowOff>9474</xdr:rowOff>
    </xdr:to>
    <xdr:cxnSp macro="">
      <xdr:nvCxnSpPr>
        <xdr:cNvPr id="413" name="直線コネクタ 412"/>
        <xdr:cNvCxnSpPr/>
      </xdr:nvCxnSpPr>
      <xdr:spPr>
        <a:xfrm flipV="1">
          <a:off x="7861300" y="12473851"/>
          <a:ext cx="889000" cy="39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5" name="テキスト ボックス 414"/>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84595</xdr:rowOff>
    </xdr:from>
    <xdr:to>
      <xdr:col>55</xdr:col>
      <xdr:colOff>50800</xdr:colOff>
      <xdr:row>78</xdr:row>
      <xdr:rowOff>14745</xdr:rowOff>
    </xdr:to>
    <xdr:sp macro="" textlink="">
      <xdr:nvSpPr>
        <xdr:cNvPr id="423" name="楕円 422"/>
        <xdr:cNvSpPr/>
      </xdr:nvSpPr>
      <xdr:spPr>
        <a:xfrm>
          <a:off x="10426700" y="132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63022</xdr:rowOff>
    </xdr:from>
    <xdr:ext cx="469744" cy="259045"/>
    <xdr:sp macro="" textlink="">
      <xdr:nvSpPr>
        <xdr:cNvPr id="424" name="普通建設事業費 （ うち新規整備　）該当値テキスト"/>
        <xdr:cNvSpPr txBox="1"/>
      </xdr:nvSpPr>
      <xdr:spPr>
        <a:xfrm>
          <a:off x="10528300" y="132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7443</xdr:rowOff>
    </xdr:from>
    <xdr:to>
      <xdr:col>50</xdr:col>
      <xdr:colOff>165100</xdr:colOff>
      <xdr:row>77</xdr:row>
      <xdr:rowOff>109043</xdr:rowOff>
    </xdr:to>
    <xdr:sp macro="" textlink="">
      <xdr:nvSpPr>
        <xdr:cNvPr id="425" name="楕円 424"/>
        <xdr:cNvSpPr/>
      </xdr:nvSpPr>
      <xdr:spPr>
        <a:xfrm>
          <a:off x="9588500" y="132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100170</xdr:rowOff>
    </xdr:from>
    <xdr:ext cx="469744" cy="259045"/>
    <xdr:sp macro="" textlink="">
      <xdr:nvSpPr>
        <xdr:cNvPr id="426" name="テキスト ボックス 425"/>
        <xdr:cNvSpPr txBox="1"/>
      </xdr:nvSpPr>
      <xdr:spPr>
        <a:xfrm>
          <a:off x="9404428" y="1330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78651</xdr:rowOff>
    </xdr:from>
    <xdr:to>
      <xdr:col>46</xdr:col>
      <xdr:colOff>38100</xdr:colOff>
      <xdr:row>73</xdr:row>
      <xdr:rowOff>8801</xdr:rowOff>
    </xdr:to>
    <xdr:sp macro="" textlink="">
      <xdr:nvSpPr>
        <xdr:cNvPr id="427" name="楕円 426"/>
        <xdr:cNvSpPr/>
      </xdr:nvSpPr>
      <xdr:spPr>
        <a:xfrm>
          <a:off x="8699500" y="124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25328</xdr:rowOff>
    </xdr:from>
    <xdr:ext cx="534377" cy="259045"/>
    <xdr:sp macro="" textlink="">
      <xdr:nvSpPr>
        <xdr:cNvPr id="428" name="テキスト ボックス 427"/>
        <xdr:cNvSpPr txBox="1"/>
      </xdr:nvSpPr>
      <xdr:spPr>
        <a:xfrm>
          <a:off x="8483111" y="12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130124</xdr:rowOff>
    </xdr:from>
    <xdr:to>
      <xdr:col>41</xdr:col>
      <xdr:colOff>101600</xdr:colOff>
      <xdr:row>75</xdr:row>
      <xdr:rowOff>60274</xdr:rowOff>
    </xdr:to>
    <xdr:sp macro="" textlink="">
      <xdr:nvSpPr>
        <xdr:cNvPr id="429" name="楕円 428"/>
        <xdr:cNvSpPr/>
      </xdr:nvSpPr>
      <xdr:spPr>
        <a:xfrm>
          <a:off x="7810500" y="128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51401</xdr:rowOff>
    </xdr:from>
    <xdr:ext cx="534377" cy="259045"/>
    <xdr:sp macro="" textlink="">
      <xdr:nvSpPr>
        <xdr:cNvPr id="430" name="テキスト ボックス 429"/>
        <xdr:cNvSpPr txBox="1"/>
      </xdr:nvSpPr>
      <xdr:spPr>
        <a:xfrm>
          <a:off x="7594111" y="1291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73041</xdr:rowOff>
    </xdr:from>
    <xdr:to>
      <xdr:col>55</xdr:col>
      <xdr:colOff>0</xdr:colOff>
      <xdr:row>95</xdr:row>
      <xdr:rowOff>134990</xdr:rowOff>
    </xdr:to>
    <xdr:cxnSp macro="">
      <xdr:nvCxnSpPr>
        <xdr:cNvPr id="457" name="直線コネクタ 456"/>
        <xdr:cNvCxnSpPr/>
      </xdr:nvCxnSpPr>
      <xdr:spPr>
        <a:xfrm flipV="1">
          <a:off x="9639300" y="16360791"/>
          <a:ext cx="838200" cy="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134990</xdr:rowOff>
    </xdr:from>
    <xdr:to>
      <xdr:col>50</xdr:col>
      <xdr:colOff>114300</xdr:colOff>
      <xdr:row>95</xdr:row>
      <xdr:rowOff>157966</xdr:rowOff>
    </xdr:to>
    <xdr:cxnSp macro="">
      <xdr:nvCxnSpPr>
        <xdr:cNvPr id="460" name="直線コネクタ 459"/>
        <xdr:cNvCxnSpPr/>
      </xdr:nvCxnSpPr>
      <xdr:spPr>
        <a:xfrm flipV="1">
          <a:off x="8750300" y="16422740"/>
          <a:ext cx="889000" cy="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1077</xdr:rowOff>
    </xdr:from>
    <xdr:to>
      <xdr:col>45</xdr:col>
      <xdr:colOff>177800</xdr:colOff>
      <xdr:row>95</xdr:row>
      <xdr:rowOff>157966</xdr:rowOff>
    </xdr:to>
    <xdr:cxnSp macro="">
      <xdr:nvCxnSpPr>
        <xdr:cNvPr id="463" name="直線コネクタ 462"/>
        <xdr:cNvCxnSpPr/>
      </xdr:nvCxnSpPr>
      <xdr:spPr>
        <a:xfrm>
          <a:off x="7861300" y="16288827"/>
          <a:ext cx="889000" cy="1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22241</xdr:rowOff>
    </xdr:from>
    <xdr:to>
      <xdr:col>55</xdr:col>
      <xdr:colOff>50800</xdr:colOff>
      <xdr:row>95</xdr:row>
      <xdr:rowOff>123841</xdr:rowOff>
    </xdr:to>
    <xdr:sp macro="" textlink="">
      <xdr:nvSpPr>
        <xdr:cNvPr id="473" name="楕円 472"/>
        <xdr:cNvSpPr/>
      </xdr:nvSpPr>
      <xdr:spPr>
        <a:xfrm>
          <a:off x="10426700" y="163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45118</xdr:rowOff>
    </xdr:from>
    <xdr:ext cx="534377" cy="259045"/>
    <xdr:sp macro="" textlink="">
      <xdr:nvSpPr>
        <xdr:cNvPr id="474" name="普通建設事業費 （ うち更新整備　）該当値テキスト"/>
        <xdr:cNvSpPr txBox="1"/>
      </xdr:nvSpPr>
      <xdr:spPr>
        <a:xfrm>
          <a:off x="10528300" y="1616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84190</xdr:rowOff>
    </xdr:from>
    <xdr:to>
      <xdr:col>50</xdr:col>
      <xdr:colOff>165100</xdr:colOff>
      <xdr:row>96</xdr:row>
      <xdr:rowOff>14340</xdr:rowOff>
    </xdr:to>
    <xdr:sp macro="" textlink="">
      <xdr:nvSpPr>
        <xdr:cNvPr id="475" name="楕円 474"/>
        <xdr:cNvSpPr/>
      </xdr:nvSpPr>
      <xdr:spPr>
        <a:xfrm>
          <a:off x="9588500" y="163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5467</xdr:rowOff>
    </xdr:from>
    <xdr:ext cx="534377" cy="259045"/>
    <xdr:sp macro="" textlink="">
      <xdr:nvSpPr>
        <xdr:cNvPr id="476" name="テキスト ボックス 475"/>
        <xdr:cNvSpPr txBox="1"/>
      </xdr:nvSpPr>
      <xdr:spPr>
        <a:xfrm>
          <a:off x="9372111" y="1646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107166</xdr:rowOff>
    </xdr:from>
    <xdr:to>
      <xdr:col>46</xdr:col>
      <xdr:colOff>38100</xdr:colOff>
      <xdr:row>96</xdr:row>
      <xdr:rowOff>37316</xdr:rowOff>
    </xdr:to>
    <xdr:sp macro="" textlink="">
      <xdr:nvSpPr>
        <xdr:cNvPr id="477" name="楕円 476"/>
        <xdr:cNvSpPr/>
      </xdr:nvSpPr>
      <xdr:spPr>
        <a:xfrm>
          <a:off x="8699500" y="163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28443</xdr:rowOff>
    </xdr:from>
    <xdr:ext cx="534377" cy="259045"/>
    <xdr:sp macro="" textlink="">
      <xdr:nvSpPr>
        <xdr:cNvPr id="478" name="テキスト ボックス 477"/>
        <xdr:cNvSpPr txBox="1"/>
      </xdr:nvSpPr>
      <xdr:spPr>
        <a:xfrm>
          <a:off x="8483111" y="1648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121727</xdr:rowOff>
    </xdr:from>
    <xdr:to>
      <xdr:col>41</xdr:col>
      <xdr:colOff>101600</xdr:colOff>
      <xdr:row>95</xdr:row>
      <xdr:rowOff>51877</xdr:rowOff>
    </xdr:to>
    <xdr:sp macro="" textlink="">
      <xdr:nvSpPr>
        <xdr:cNvPr id="479" name="楕円 478"/>
        <xdr:cNvSpPr/>
      </xdr:nvSpPr>
      <xdr:spPr>
        <a:xfrm>
          <a:off x="7810500" y="162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68404</xdr:rowOff>
    </xdr:from>
    <xdr:ext cx="534377" cy="259045"/>
    <xdr:sp macro="" textlink="">
      <xdr:nvSpPr>
        <xdr:cNvPr id="480" name="テキスト ボックス 479"/>
        <xdr:cNvSpPr txBox="1"/>
      </xdr:nvSpPr>
      <xdr:spPr>
        <a:xfrm>
          <a:off x="7594111" y="1601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90715</xdr:rowOff>
    </xdr:from>
    <xdr:to>
      <xdr:col>85</xdr:col>
      <xdr:colOff>127000</xdr:colOff>
      <xdr:row>39</xdr:row>
      <xdr:rowOff>94242</xdr:rowOff>
    </xdr:to>
    <xdr:cxnSp macro="">
      <xdr:nvCxnSpPr>
        <xdr:cNvPr id="511" name="直線コネクタ 510"/>
        <xdr:cNvCxnSpPr/>
      </xdr:nvCxnSpPr>
      <xdr:spPr>
        <a:xfrm flipV="1">
          <a:off x="15481300" y="6777265"/>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93327</xdr:rowOff>
    </xdr:from>
    <xdr:to>
      <xdr:col>81</xdr:col>
      <xdr:colOff>50800</xdr:colOff>
      <xdr:row>39</xdr:row>
      <xdr:rowOff>94242</xdr:rowOff>
    </xdr:to>
    <xdr:cxnSp macro="">
      <xdr:nvCxnSpPr>
        <xdr:cNvPr id="514" name="直線コネクタ 513"/>
        <xdr:cNvCxnSpPr/>
      </xdr:nvCxnSpPr>
      <xdr:spPr>
        <a:xfrm>
          <a:off x="14592300" y="67798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78925</xdr:rowOff>
    </xdr:from>
    <xdr:to>
      <xdr:col>76</xdr:col>
      <xdr:colOff>114300</xdr:colOff>
      <xdr:row>39</xdr:row>
      <xdr:rowOff>93327</xdr:rowOff>
    </xdr:to>
    <xdr:cxnSp macro="">
      <xdr:nvCxnSpPr>
        <xdr:cNvPr id="517" name="直線コネクタ 516"/>
        <xdr:cNvCxnSpPr/>
      </xdr:nvCxnSpPr>
      <xdr:spPr>
        <a:xfrm>
          <a:off x="13703300" y="676547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78925</xdr:rowOff>
    </xdr:from>
    <xdr:to>
      <xdr:col>71</xdr:col>
      <xdr:colOff>177800</xdr:colOff>
      <xdr:row>39</xdr:row>
      <xdr:rowOff>88428</xdr:rowOff>
    </xdr:to>
    <xdr:cxnSp macro="">
      <xdr:nvCxnSpPr>
        <xdr:cNvPr id="520" name="直線コネクタ 519"/>
        <xdr:cNvCxnSpPr/>
      </xdr:nvCxnSpPr>
      <xdr:spPr>
        <a:xfrm flipV="1">
          <a:off x="12814300" y="6765475"/>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39915</xdr:rowOff>
    </xdr:from>
    <xdr:to>
      <xdr:col>85</xdr:col>
      <xdr:colOff>177800</xdr:colOff>
      <xdr:row>39</xdr:row>
      <xdr:rowOff>141515</xdr:rowOff>
    </xdr:to>
    <xdr:sp macro="" textlink="">
      <xdr:nvSpPr>
        <xdr:cNvPr id="530" name="楕円 529"/>
        <xdr:cNvSpPr/>
      </xdr:nvSpPr>
      <xdr:spPr>
        <a:xfrm>
          <a:off x="16268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152922</xdr:rowOff>
    </xdr:from>
    <xdr:ext cx="378565" cy="259045"/>
    <xdr:sp macro="" textlink="">
      <xdr:nvSpPr>
        <xdr:cNvPr id="531" name="災害復旧事業費該当値テキスト"/>
        <xdr:cNvSpPr txBox="1"/>
      </xdr:nvSpPr>
      <xdr:spPr>
        <a:xfrm>
          <a:off x="16370300" y="6668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43442</xdr:rowOff>
    </xdr:from>
    <xdr:to>
      <xdr:col>81</xdr:col>
      <xdr:colOff>101600</xdr:colOff>
      <xdr:row>39</xdr:row>
      <xdr:rowOff>145042</xdr:rowOff>
    </xdr:to>
    <xdr:sp macro="" textlink="">
      <xdr:nvSpPr>
        <xdr:cNvPr id="532" name="楕円 531"/>
        <xdr:cNvSpPr/>
      </xdr:nvSpPr>
      <xdr:spPr>
        <a:xfrm>
          <a:off x="154305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136169</xdr:rowOff>
    </xdr:from>
    <xdr:ext cx="378565" cy="259045"/>
    <xdr:sp macro="" textlink="">
      <xdr:nvSpPr>
        <xdr:cNvPr id="533" name="テキスト ボックス 532"/>
        <xdr:cNvSpPr txBox="1"/>
      </xdr:nvSpPr>
      <xdr:spPr>
        <a:xfrm>
          <a:off x="15292017" y="682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42527</xdr:rowOff>
    </xdr:from>
    <xdr:to>
      <xdr:col>76</xdr:col>
      <xdr:colOff>165100</xdr:colOff>
      <xdr:row>39</xdr:row>
      <xdr:rowOff>144127</xdr:rowOff>
    </xdr:to>
    <xdr:sp macro="" textlink="">
      <xdr:nvSpPr>
        <xdr:cNvPr id="534" name="楕円 533"/>
        <xdr:cNvSpPr/>
      </xdr:nvSpPr>
      <xdr:spPr>
        <a:xfrm>
          <a:off x="14541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135254</xdr:rowOff>
    </xdr:from>
    <xdr:ext cx="378565" cy="259045"/>
    <xdr:sp macro="" textlink="">
      <xdr:nvSpPr>
        <xdr:cNvPr id="535" name="テキスト ボックス 534"/>
        <xdr:cNvSpPr txBox="1"/>
      </xdr:nvSpPr>
      <xdr:spPr>
        <a:xfrm>
          <a:off x="14403017" y="6821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28125</xdr:rowOff>
    </xdr:from>
    <xdr:to>
      <xdr:col>72</xdr:col>
      <xdr:colOff>38100</xdr:colOff>
      <xdr:row>39</xdr:row>
      <xdr:rowOff>129725</xdr:rowOff>
    </xdr:to>
    <xdr:sp macro="" textlink="">
      <xdr:nvSpPr>
        <xdr:cNvPr id="536" name="楕円 535"/>
        <xdr:cNvSpPr/>
      </xdr:nvSpPr>
      <xdr:spPr>
        <a:xfrm>
          <a:off x="13652500" y="67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120852</xdr:rowOff>
    </xdr:from>
    <xdr:ext cx="378565" cy="259045"/>
    <xdr:sp macro="" textlink="">
      <xdr:nvSpPr>
        <xdr:cNvPr id="537" name="テキスト ボックス 536"/>
        <xdr:cNvSpPr txBox="1"/>
      </xdr:nvSpPr>
      <xdr:spPr>
        <a:xfrm>
          <a:off x="13514017" y="6807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37628</xdr:rowOff>
    </xdr:from>
    <xdr:to>
      <xdr:col>67</xdr:col>
      <xdr:colOff>101600</xdr:colOff>
      <xdr:row>39</xdr:row>
      <xdr:rowOff>139228</xdr:rowOff>
    </xdr:to>
    <xdr:sp macro="" textlink="">
      <xdr:nvSpPr>
        <xdr:cNvPr id="538" name="楕円 537"/>
        <xdr:cNvSpPr/>
      </xdr:nvSpPr>
      <xdr:spPr>
        <a:xfrm>
          <a:off x="12763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130355</xdr:rowOff>
    </xdr:from>
    <xdr:ext cx="378565" cy="259045"/>
    <xdr:sp macro="" textlink="">
      <xdr:nvSpPr>
        <xdr:cNvPr id="539" name="テキスト ボックス 538"/>
        <xdr:cNvSpPr txBox="1"/>
      </xdr:nvSpPr>
      <xdr:spPr>
        <a:xfrm>
          <a:off x="12625017" y="681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167034</xdr:rowOff>
    </xdr:from>
    <xdr:to>
      <xdr:col>85</xdr:col>
      <xdr:colOff>127000</xdr:colOff>
      <xdr:row>71</xdr:row>
      <xdr:rowOff>22199</xdr:rowOff>
    </xdr:to>
    <xdr:cxnSp macro="">
      <xdr:nvCxnSpPr>
        <xdr:cNvPr id="620" name="直線コネクタ 619"/>
        <xdr:cNvCxnSpPr/>
      </xdr:nvCxnSpPr>
      <xdr:spPr>
        <a:xfrm>
          <a:off x="15481300" y="12168534"/>
          <a:ext cx="8382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102732</xdr:rowOff>
    </xdr:from>
    <xdr:to>
      <xdr:col>81</xdr:col>
      <xdr:colOff>50800</xdr:colOff>
      <xdr:row>70</xdr:row>
      <xdr:rowOff>167034</xdr:rowOff>
    </xdr:to>
    <xdr:cxnSp macro="">
      <xdr:nvCxnSpPr>
        <xdr:cNvPr id="623" name="直線コネクタ 622"/>
        <xdr:cNvCxnSpPr/>
      </xdr:nvCxnSpPr>
      <xdr:spPr>
        <a:xfrm>
          <a:off x="14592300" y="11932782"/>
          <a:ext cx="889000" cy="23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102732</xdr:rowOff>
    </xdr:from>
    <xdr:to>
      <xdr:col>76</xdr:col>
      <xdr:colOff>114300</xdr:colOff>
      <xdr:row>70</xdr:row>
      <xdr:rowOff>17235</xdr:rowOff>
    </xdr:to>
    <xdr:cxnSp macro="">
      <xdr:nvCxnSpPr>
        <xdr:cNvPr id="626" name="直線コネクタ 625"/>
        <xdr:cNvCxnSpPr/>
      </xdr:nvCxnSpPr>
      <xdr:spPr>
        <a:xfrm flipV="1">
          <a:off x="13703300" y="11932782"/>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17235</xdr:rowOff>
    </xdr:from>
    <xdr:to>
      <xdr:col>71</xdr:col>
      <xdr:colOff>177800</xdr:colOff>
      <xdr:row>70</xdr:row>
      <xdr:rowOff>27947</xdr:rowOff>
    </xdr:to>
    <xdr:cxnSp macro="">
      <xdr:nvCxnSpPr>
        <xdr:cNvPr id="629" name="直線コネクタ 628"/>
        <xdr:cNvCxnSpPr/>
      </xdr:nvCxnSpPr>
      <xdr:spPr>
        <a:xfrm flipV="1">
          <a:off x="12814300" y="12018735"/>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142849</xdr:rowOff>
    </xdr:from>
    <xdr:to>
      <xdr:col>85</xdr:col>
      <xdr:colOff>177800</xdr:colOff>
      <xdr:row>71</xdr:row>
      <xdr:rowOff>72999</xdr:rowOff>
    </xdr:to>
    <xdr:sp macro="" textlink="">
      <xdr:nvSpPr>
        <xdr:cNvPr id="639" name="楕円 638"/>
        <xdr:cNvSpPr/>
      </xdr:nvSpPr>
      <xdr:spPr>
        <a:xfrm>
          <a:off x="16268700" y="1214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165726</xdr:rowOff>
    </xdr:from>
    <xdr:ext cx="534377" cy="259045"/>
    <xdr:sp macro="" textlink="">
      <xdr:nvSpPr>
        <xdr:cNvPr id="640" name="公債費該当値テキスト"/>
        <xdr:cNvSpPr txBox="1"/>
      </xdr:nvSpPr>
      <xdr:spPr>
        <a:xfrm>
          <a:off x="16370300" y="1199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116234</xdr:rowOff>
    </xdr:from>
    <xdr:to>
      <xdr:col>81</xdr:col>
      <xdr:colOff>101600</xdr:colOff>
      <xdr:row>71</xdr:row>
      <xdr:rowOff>46384</xdr:rowOff>
    </xdr:to>
    <xdr:sp macro="" textlink="">
      <xdr:nvSpPr>
        <xdr:cNvPr id="641" name="楕円 640"/>
        <xdr:cNvSpPr/>
      </xdr:nvSpPr>
      <xdr:spPr>
        <a:xfrm>
          <a:off x="15430500" y="121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62911</xdr:rowOff>
    </xdr:from>
    <xdr:ext cx="534377" cy="259045"/>
    <xdr:sp macro="" textlink="">
      <xdr:nvSpPr>
        <xdr:cNvPr id="642" name="テキスト ボックス 641"/>
        <xdr:cNvSpPr txBox="1"/>
      </xdr:nvSpPr>
      <xdr:spPr>
        <a:xfrm>
          <a:off x="15214111" y="1189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51932</xdr:rowOff>
    </xdr:from>
    <xdr:to>
      <xdr:col>76</xdr:col>
      <xdr:colOff>165100</xdr:colOff>
      <xdr:row>69</xdr:row>
      <xdr:rowOff>153532</xdr:rowOff>
    </xdr:to>
    <xdr:sp macro="" textlink="">
      <xdr:nvSpPr>
        <xdr:cNvPr id="643" name="楕円 642"/>
        <xdr:cNvSpPr/>
      </xdr:nvSpPr>
      <xdr:spPr>
        <a:xfrm>
          <a:off x="14541500" y="118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67</xdr:row>
      <xdr:rowOff>170059</xdr:rowOff>
    </xdr:from>
    <xdr:ext cx="534377" cy="259045"/>
    <xdr:sp macro="" textlink="">
      <xdr:nvSpPr>
        <xdr:cNvPr id="644" name="テキスト ボックス 643"/>
        <xdr:cNvSpPr txBox="1"/>
      </xdr:nvSpPr>
      <xdr:spPr>
        <a:xfrm>
          <a:off x="14325111" y="116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137885</xdr:rowOff>
    </xdr:from>
    <xdr:to>
      <xdr:col>72</xdr:col>
      <xdr:colOff>38100</xdr:colOff>
      <xdr:row>70</xdr:row>
      <xdr:rowOff>68035</xdr:rowOff>
    </xdr:to>
    <xdr:sp macro="" textlink="">
      <xdr:nvSpPr>
        <xdr:cNvPr id="645" name="楕円 644"/>
        <xdr:cNvSpPr/>
      </xdr:nvSpPr>
      <xdr:spPr>
        <a:xfrm>
          <a:off x="13652500" y="1196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84562</xdr:rowOff>
    </xdr:from>
    <xdr:ext cx="534377" cy="259045"/>
    <xdr:sp macro="" textlink="">
      <xdr:nvSpPr>
        <xdr:cNvPr id="646" name="テキスト ボックス 645"/>
        <xdr:cNvSpPr txBox="1"/>
      </xdr:nvSpPr>
      <xdr:spPr>
        <a:xfrm>
          <a:off x="13436111" y="1174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148597</xdr:rowOff>
    </xdr:from>
    <xdr:to>
      <xdr:col>67</xdr:col>
      <xdr:colOff>101600</xdr:colOff>
      <xdr:row>70</xdr:row>
      <xdr:rowOff>78747</xdr:rowOff>
    </xdr:to>
    <xdr:sp macro="" textlink="">
      <xdr:nvSpPr>
        <xdr:cNvPr id="647" name="楕円 646"/>
        <xdr:cNvSpPr/>
      </xdr:nvSpPr>
      <xdr:spPr>
        <a:xfrm>
          <a:off x="12763500" y="119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95274</xdr:rowOff>
    </xdr:from>
    <xdr:ext cx="534377" cy="259045"/>
    <xdr:sp macro="" textlink="">
      <xdr:nvSpPr>
        <xdr:cNvPr id="648" name="テキスト ボックス 647"/>
        <xdr:cNvSpPr txBox="1"/>
      </xdr:nvSpPr>
      <xdr:spPr>
        <a:xfrm>
          <a:off x="12547111" y="117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102256</xdr:rowOff>
    </xdr:from>
    <xdr:to>
      <xdr:col>85</xdr:col>
      <xdr:colOff>127000</xdr:colOff>
      <xdr:row>98</xdr:row>
      <xdr:rowOff>22109</xdr:rowOff>
    </xdr:to>
    <xdr:cxnSp macro="">
      <xdr:nvCxnSpPr>
        <xdr:cNvPr id="675" name="直線コネクタ 674"/>
        <xdr:cNvCxnSpPr/>
      </xdr:nvCxnSpPr>
      <xdr:spPr>
        <a:xfrm flipV="1">
          <a:off x="15481300" y="16732906"/>
          <a:ext cx="8382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22109</xdr:rowOff>
    </xdr:from>
    <xdr:to>
      <xdr:col>81</xdr:col>
      <xdr:colOff>50800</xdr:colOff>
      <xdr:row>98</xdr:row>
      <xdr:rowOff>31344</xdr:rowOff>
    </xdr:to>
    <xdr:cxnSp macro="">
      <xdr:nvCxnSpPr>
        <xdr:cNvPr id="678" name="直線コネクタ 677"/>
        <xdr:cNvCxnSpPr/>
      </xdr:nvCxnSpPr>
      <xdr:spPr>
        <a:xfrm flipV="1">
          <a:off x="14592300" y="16824209"/>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31344</xdr:rowOff>
    </xdr:from>
    <xdr:to>
      <xdr:col>76</xdr:col>
      <xdr:colOff>114300</xdr:colOff>
      <xdr:row>98</xdr:row>
      <xdr:rowOff>35047</xdr:rowOff>
    </xdr:to>
    <xdr:cxnSp macro="">
      <xdr:nvCxnSpPr>
        <xdr:cNvPr id="681" name="直線コネクタ 680"/>
        <xdr:cNvCxnSpPr/>
      </xdr:nvCxnSpPr>
      <xdr:spPr>
        <a:xfrm flipV="1">
          <a:off x="13703300" y="16833444"/>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96129</xdr:rowOff>
    </xdr:from>
    <xdr:to>
      <xdr:col>71</xdr:col>
      <xdr:colOff>177800</xdr:colOff>
      <xdr:row>98</xdr:row>
      <xdr:rowOff>35047</xdr:rowOff>
    </xdr:to>
    <xdr:cxnSp macro="">
      <xdr:nvCxnSpPr>
        <xdr:cNvPr id="684" name="直線コネクタ 683"/>
        <xdr:cNvCxnSpPr/>
      </xdr:nvCxnSpPr>
      <xdr:spPr>
        <a:xfrm>
          <a:off x="12814300" y="16383879"/>
          <a:ext cx="889000" cy="45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80494</xdr:rowOff>
    </xdr:from>
    <xdr:ext cx="469744" cy="259045"/>
    <xdr:sp macro="" textlink="">
      <xdr:nvSpPr>
        <xdr:cNvPr id="688" name="テキスト ボックス 687"/>
        <xdr:cNvSpPr txBox="1"/>
      </xdr:nvSpPr>
      <xdr:spPr>
        <a:xfrm>
          <a:off x="12579428"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51456</xdr:rowOff>
    </xdr:from>
    <xdr:to>
      <xdr:col>85</xdr:col>
      <xdr:colOff>177800</xdr:colOff>
      <xdr:row>97</xdr:row>
      <xdr:rowOff>153056</xdr:rowOff>
    </xdr:to>
    <xdr:sp macro="" textlink="">
      <xdr:nvSpPr>
        <xdr:cNvPr id="694" name="楕円 693"/>
        <xdr:cNvSpPr/>
      </xdr:nvSpPr>
      <xdr:spPr>
        <a:xfrm>
          <a:off x="16268700" y="166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29883</xdr:rowOff>
    </xdr:from>
    <xdr:ext cx="469744" cy="259045"/>
    <xdr:sp macro="" textlink="">
      <xdr:nvSpPr>
        <xdr:cNvPr id="695" name="積立金該当値テキスト"/>
        <xdr:cNvSpPr txBox="1"/>
      </xdr:nvSpPr>
      <xdr:spPr>
        <a:xfrm>
          <a:off x="16370300" y="166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142759</xdr:rowOff>
    </xdr:from>
    <xdr:to>
      <xdr:col>81</xdr:col>
      <xdr:colOff>101600</xdr:colOff>
      <xdr:row>98</xdr:row>
      <xdr:rowOff>72909</xdr:rowOff>
    </xdr:to>
    <xdr:sp macro="" textlink="">
      <xdr:nvSpPr>
        <xdr:cNvPr id="696" name="楕円 695"/>
        <xdr:cNvSpPr/>
      </xdr:nvSpPr>
      <xdr:spPr>
        <a:xfrm>
          <a:off x="15430500" y="167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64036</xdr:rowOff>
    </xdr:from>
    <xdr:ext cx="469744" cy="259045"/>
    <xdr:sp macro="" textlink="">
      <xdr:nvSpPr>
        <xdr:cNvPr id="697" name="テキスト ボックス 696"/>
        <xdr:cNvSpPr txBox="1"/>
      </xdr:nvSpPr>
      <xdr:spPr>
        <a:xfrm>
          <a:off x="15246428" y="1686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151994</xdr:rowOff>
    </xdr:from>
    <xdr:to>
      <xdr:col>76</xdr:col>
      <xdr:colOff>165100</xdr:colOff>
      <xdr:row>98</xdr:row>
      <xdr:rowOff>82144</xdr:rowOff>
    </xdr:to>
    <xdr:sp macro="" textlink="">
      <xdr:nvSpPr>
        <xdr:cNvPr id="698" name="楕円 697"/>
        <xdr:cNvSpPr/>
      </xdr:nvSpPr>
      <xdr:spPr>
        <a:xfrm>
          <a:off x="14541500" y="167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73271</xdr:rowOff>
    </xdr:from>
    <xdr:ext cx="469744" cy="259045"/>
    <xdr:sp macro="" textlink="">
      <xdr:nvSpPr>
        <xdr:cNvPr id="699" name="テキスト ボックス 698"/>
        <xdr:cNvSpPr txBox="1"/>
      </xdr:nvSpPr>
      <xdr:spPr>
        <a:xfrm>
          <a:off x="14357428" y="1687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155697</xdr:rowOff>
    </xdr:from>
    <xdr:to>
      <xdr:col>72</xdr:col>
      <xdr:colOff>38100</xdr:colOff>
      <xdr:row>98</xdr:row>
      <xdr:rowOff>85847</xdr:rowOff>
    </xdr:to>
    <xdr:sp macro="" textlink="">
      <xdr:nvSpPr>
        <xdr:cNvPr id="700" name="楕円 699"/>
        <xdr:cNvSpPr/>
      </xdr:nvSpPr>
      <xdr:spPr>
        <a:xfrm>
          <a:off x="13652500" y="167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76974</xdr:rowOff>
    </xdr:from>
    <xdr:ext cx="469744" cy="259045"/>
    <xdr:sp macro="" textlink="">
      <xdr:nvSpPr>
        <xdr:cNvPr id="701" name="テキスト ボックス 700"/>
        <xdr:cNvSpPr txBox="1"/>
      </xdr:nvSpPr>
      <xdr:spPr>
        <a:xfrm>
          <a:off x="13468428" y="1687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45329</xdr:rowOff>
    </xdr:from>
    <xdr:to>
      <xdr:col>67</xdr:col>
      <xdr:colOff>101600</xdr:colOff>
      <xdr:row>95</xdr:row>
      <xdr:rowOff>146929</xdr:rowOff>
    </xdr:to>
    <xdr:sp macro="" textlink="">
      <xdr:nvSpPr>
        <xdr:cNvPr id="702" name="楕円 701"/>
        <xdr:cNvSpPr/>
      </xdr:nvSpPr>
      <xdr:spPr>
        <a:xfrm>
          <a:off x="12763500" y="1633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163456</xdr:rowOff>
    </xdr:from>
    <xdr:ext cx="534377" cy="259045"/>
    <xdr:sp macro="" textlink="">
      <xdr:nvSpPr>
        <xdr:cNvPr id="703" name="テキスト ボックス 702"/>
        <xdr:cNvSpPr txBox="1"/>
      </xdr:nvSpPr>
      <xdr:spPr>
        <a:xfrm>
          <a:off x="12547111" y="1610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119634</xdr:rowOff>
    </xdr:from>
    <xdr:to>
      <xdr:col>116</xdr:col>
      <xdr:colOff>63500</xdr:colOff>
      <xdr:row>35</xdr:row>
      <xdr:rowOff>145034</xdr:rowOff>
    </xdr:to>
    <xdr:cxnSp macro="">
      <xdr:nvCxnSpPr>
        <xdr:cNvPr id="732" name="直線コネクタ 731"/>
        <xdr:cNvCxnSpPr/>
      </xdr:nvCxnSpPr>
      <xdr:spPr>
        <a:xfrm flipV="1">
          <a:off x="21323300" y="6120384"/>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3"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145034</xdr:rowOff>
    </xdr:from>
    <xdr:to>
      <xdr:col>111</xdr:col>
      <xdr:colOff>177800</xdr:colOff>
      <xdr:row>36</xdr:row>
      <xdr:rowOff>8763</xdr:rowOff>
    </xdr:to>
    <xdr:cxnSp macro="">
      <xdr:nvCxnSpPr>
        <xdr:cNvPr id="735" name="直線コネクタ 734"/>
        <xdr:cNvCxnSpPr/>
      </xdr:nvCxnSpPr>
      <xdr:spPr>
        <a:xfrm flipV="1">
          <a:off x="20434300" y="6145784"/>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8763</xdr:rowOff>
    </xdr:from>
    <xdr:to>
      <xdr:col>107</xdr:col>
      <xdr:colOff>50800</xdr:colOff>
      <xdr:row>36</xdr:row>
      <xdr:rowOff>38227</xdr:rowOff>
    </xdr:to>
    <xdr:cxnSp macro="">
      <xdr:nvCxnSpPr>
        <xdr:cNvPr id="738" name="直線コネクタ 737"/>
        <xdr:cNvCxnSpPr/>
      </xdr:nvCxnSpPr>
      <xdr:spPr>
        <a:xfrm flipV="1">
          <a:off x="19545300" y="6180963"/>
          <a:ext cx="8890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0" name="テキスト ボックス 739"/>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38227</xdr:rowOff>
    </xdr:from>
    <xdr:to>
      <xdr:col>102</xdr:col>
      <xdr:colOff>114300</xdr:colOff>
      <xdr:row>37</xdr:row>
      <xdr:rowOff>38100</xdr:rowOff>
    </xdr:to>
    <xdr:cxnSp macro="">
      <xdr:nvCxnSpPr>
        <xdr:cNvPr id="741" name="直線コネクタ 740"/>
        <xdr:cNvCxnSpPr/>
      </xdr:nvCxnSpPr>
      <xdr:spPr>
        <a:xfrm flipV="1">
          <a:off x="18656300" y="6210427"/>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43" name="テキスト ボックス 742"/>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45" name="テキスト ボックス 744"/>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68834</xdr:rowOff>
    </xdr:from>
    <xdr:to>
      <xdr:col>116</xdr:col>
      <xdr:colOff>114300</xdr:colOff>
      <xdr:row>35</xdr:row>
      <xdr:rowOff>170434</xdr:rowOff>
    </xdr:to>
    <xdr:sp macro="" textlink="">
      <xdr:nvSpPr>
        <xdr:cNvPr id="751" name="楕円 750"/>
        <xdr:cNvSpPr/>
      </xdr:nvSpPr>
      <xdr:spPr>
        <a:xfrm>
          <a:off x="221107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91711</xdr:rowOff>
    </xdr:from>
    <xdr:ext cx="469744" cy="259045"/>
    <xdr:sp macro="" textlink="">
      <xdr:nvSpPr>
        <xdr:cNvPr id="752" name="投資及び出資金該当値テキスト"/>
        <xdr:cNvSpPr txBox="1"/>
      </xdr:nvSpPr>
      <xdr:spPr>
        <a:xfrm>
          <a:off x="22212300" y="592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94234</xdr:rowOff>
    </xdr:from>
    <xdr:to>
      <xdr:col>112</xdr:col>
      <xdr:colOff>38100</xdr:colOff>
      <xdr:row>36</xdr:row>
      <xdr:rowOff>24384</xdr:rowOff>
    </xdr:to>
    <xdr:sp macro="" textlink="">
      <xdr:nvSpPr>
        <xdr:cNvPr id="753" name="楕円 752"/>
        <xdr:cNvSpPr/>
      </xdr:nvSpPr>
      <xdr:spPr>
        <a:xfrm>
          <a:off x="21272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40911</xdr:rowOff>
    </xdr:from>
    <xdr:ext cx="469744" cy="259045"/>
    <xdr:sp macro="" textlink="">
      <xdr:nvSpPr>
        <xdr:cNvPr id="754" name="テキスト ボックス 753"/>
        <xdr:cNvSpPr txBox="1"/>
      </xdr:nvSpPr>
      <xdr:spPr>
        <a:xfrm>
          <a:off x="21088428"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129413</xdr:rowOff>
    </xdr:from>
    <xdr:to>
      <xdr:col>107</xdr:col>
      <xdr:colOff>101600</xdr:colOff>
      <xdr:row>36</xdr:row>
      <xdr:rowOff>59563</xdr:rowOff>
    </xdr:to>
    <xdr:sp macro="" textlink="">
      <xdr:nvSpPr>
        <xdr:cNvPr id="755" name="楕円 754"/>
        <xdr:cNvSpPr/>
      </xdr:nvSpPr>
      <xdr:spPr>
        <a:xfrm>
          <a:off x="20383500" y="61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76090</xdr:rowOff>
    </xdr:from>
    <xdr:ext cx="469744" cy="259045"/>
    <xdr:sp macro="" textlink="">
      <xdr:nvSpPr>
        <xdr:cNvPr id="756" name="テキスト ボックス 755"/>
        <xdr:cNvSpPr txBox="1"/>
      </xdr:nvSpPr>
      <xdr:spPr>
        <a:xfrm>
          <a:off x="20199428" y="590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158877</xdr:rowOff>
    </xdr:from>
    <xdr:to>
      <xdr:col>102</xdr:col>
      <xdr:colOff>165100</xdr:colOff>
      <xdr:row>36</xdr:row>
      <xdr:rowOff>89027</xdr:rowOff>
    </xdr:to>
    <xdr:sp macro="" textlink="">
      <xdr:nvSpPr>
        <xdr:cNvPr id="757" name="楕円 756"/>
        <xdr:cNvSpPr/>
      </xdr:nvSpPr>
      <xdr:spPr>
        <a:xfrm>
          <a:off x="19494500" y="61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105554</xdr:rowOff>
    </xdr:from>
    <xdr:ext cx="469744" cy="259045"/>
    <xdr:sp macro="" textlink="">
      <xdr:nvSpPr>
        <xdr:cNvPr id="758" name="テキスト ボックス 757"/>
        <xdr:cNvSpPr txBox="1"/>
      </xdr:nvSpPr>
      <xdr:spPr>
        <a:xfrm>
          <a:off x="19310428" y="59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158750</xdr:rowOff>
    </xdr:from>
    <xdr:to>
      <xdr:col>98</xdr:col>
      <xdr:colOff>38100</xdr:colOff>
      <xdr:row>37</xdr:row>
      <xdr:rowOff>88900</xdr:rowOff>
    </xdr:to>
    <xdr:sp macro="" textlink="">
      <xdr:nvSpPr>
        <xdr:cNvPr id="759" name="楕円 758"/>
        <xdr:cNvSpPr/>
      </xdr:nvSpPr>
      <xdr:spPr>
        <a:xfrm>
          <a:off x="18605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105427</xdr:rowOff>
    </xdr:from>
    <xdr:ext cx="469744" cy="259045"/>
    <xdr:sp macro="" textlink="">
      <xdr:nvSpPr>
        <xdr:cNvPr id="760" name="テキスト ボックス 759"/>
        <xdr:cNvSpPr txBox="1"/>
      </xdr:nvSpPr>
      <xdr:spPr>
        <a:xfrm>
          <a:off x="18421428"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66091</xdr:rowOff>
    </xdr:from>
    <xdr:to>
      <xdr:col>116</xdr:col>
      <xdr:colOff>63500</xdr:colOff>
      <xdr:row>58</xdr:row>
      <xdr:rowOff>102781</xdr:rowOff>
    </xdr:to>
    <xdr:cxnSp macro="">
      <xdr:nvCxnSpPr>
        <xdr:cNvPr id="789" name="直線コネクタ 788"/>
        <xdr:cNvCxnSpPr/>
      </xdr:nvCxnSpPr>
      <xdr:spPr>
        <a:xfrm>
          <a:off x="21323300" y="10010191"/>
          <a:ext cx="8382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66091</xdr:rowOff>
    </xdr:from>
    <xdr:to>
      <xdr:col>111</xdr:col>
      <xdr:colOff>177800</xdr:colOff>
      <xdr:row>58</xdr:row>
      <xdr:rowOff>103277</xdr:rowOff>
    </xdr:to>
    <xdr:cxnSp macro="">
      <xdr:nvCxnSpPr>
        <xdr:cNvPr id="792" name="直線コネクタ 791"/>
        <xdr:cNvCxnSpPr/>
      </xdr:nvCxnSpPr>
      <xdr:spPr>
        <a:xfrm flipV="1">
          <a:off x="20434300" y="10010191"/>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84189</xdr:rowOff>
    </xdr:from>
    <xdr:to>
      <xdr:col>107</xdr:col>
      <xdr:colOff>50800</xdr:colOff>
      <xdr:row>58</xdr:row>
      <xdr:rowOff>103277</xdr:rowOff>
    </xdr:to>
    <xdr:cxnSp macro="">
      <xdr:nvCxnSpPr>
        <xdr:cNvPr id="795" name="直線コネクタ 794"/>
        <xdr:cNvCxnSpPr/>
      </xdr:nvCxnSpPr>
      <xdr:spPr>
        <a:xfrm>
          <a:off x="19545300" y="10028289"/>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77712</xdr:rowOff>
    </xdr:from>
    <xdr:to>
      <xdr:col>102</xdr:col>
      <xdr:colOff>114300</xdr:colOff>
      <xdr:row>58</xdr:row>
      <xdr:rowOff>84189</xdr:rowOff>
    </xdr:to>
    <xdr:cxnSp macro="">
      <xdr:nvCxnSpPr>
        <xdr:cNvPr id="798" name="直線コネクタ 797"/>
        <xdr:cNvCxnSpPr/>
      </xdr:nvCxnSpPr>
      <xdr:spPr>
        <a:xfrm>
          <a:off x="18656300" y="1002181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51981</xdr:rowOff>
    </xdr:from>
    <xdr:to>
      <xdr:col>116</xdr:col>
      <xdr:colOff>114300</xdr:colOff>
      <xdr:row>58</xdr:row>
      <xdr:rowOff>153581</xdr:rowOff>
    </xdr:to>
    <xdr:sp macro="" textlink="">
      <xdr:nvSpPr>
        <xdr:cNvPr id="808" name="楕円 807"/>
        <xdr:cNvSpPr/>
      </xdr:nvSpPr>
      <xdr:spPr>
        <a:xfrm>
          <a:off x="22110700" y="99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138358</xdr:rowOff>
    </xdr:from>
    <xdr:ext cx="469744" cy="259045"/>
    <xdr:sp macro="" textlink="">
      <xdr:nvSpPr>
        <xdr:cNvPr id="809" name="貸付金該当値テキスト"/>
        <xdr:cNvSpPr txBox="1"/>
      </xdr:nvSpPr>
      <xdr:spPr>
        <a:xfrm>
          <a:off x="22212300" y="991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15291</xdr:rowOff>
    </xdr:from>
    <xdr:to>
      <xdr:col>112</xdr:col>
      <xdr:colOff>38100</xdr:colOff>
      <xdr:row>58</xdr:row>
      <xdr:rowOff>116891</xdr:rowOff>
    </xdr:to>
    <xdr:sp macro="" textlink="">
      <xdr:nvSpPr>
        <xdr:cNvPr id="810" name="楕円 809"/>
        <xdr:cNvSpPr/>
      </xdr:nvSpPr>
      <xdr:spPr>
        <a:xfrm>
          <a:off x="21272500" y="9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108018</xdr:rowOff>
    </xdr:from>
    <xdr:ext cx="469744" cy="259045"/>
    <xdr:sp macro="" textlink="">
      <xdr:nvSpPr>
        <xdr:cNvPr id="811" name="テキスト ボックス 810"/>
        <xdr:cNvSpPr txBox="1"/>
      </xdr:nvSpPr>
      <xdr:spPr>
        <a:xfrm>
          <a:off x="21088428" y="100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52477</xdr:rowOff>
    </xdr:from>
    <xdr:to>
      <xdr:col>107</xdr:col>
      <xdr:colOff>101600</xdr:colOff>
      <xdr:row>58</xdr:row>
      <xdr:rowOff>154077</xdr:rowOff>
    </xdr:to>
    <xdr:sp macro="" textlink="">
      <xdr:nvSpPr>
        <xdr:cNvPr id="812" name="楕円 811"/>
        <xdr:cNvSpPr/>
      </xdr:nvSpPr>
      <xdr:spPr>
        <a:xfrm>
          <a:off x="20383500" y="9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145204</xdr:rowOff>
    </xdr:from>
    <xdr:ext cx="469744" cy="259045"/>
    <xdr:sp macro="" textlink="">
      <xdr:nvSpPr>
        <xdr:cNvPr id="813" name="テキスト ボックス 812"/>
        <xdr:cNvSpPr txBox="1"/>
      </xdr:nvSpPr>
      <xdr:spPr>
        <a:xfrm>
          <a:off x="20199428" y="100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33389</xdr:rowOff>
    </xdr:from>
    <xdr:to>
      <xdr:col>102</xdr:col>
      <xdr:colOff>165100</xdr:colOff>
      <xdr:row>58</xdr:row>
      <xdr:rowOff>134989</xdr:rowOff>
    </xdr:to>
    <xdr:sp macro="" textlink="">
      <xdr:nvSpPr>
        <xdr:cNvPr id="814" name="楕円 813"/>
        <xdr:cNvSpPr/>
      </xdr:nvSpPr>
      <xdr:spPr>
        <a:xfrm>
          <a:off x="194945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126116</xdr:rowOff>
    </xdr:from>
    <xdr:ext cx="469744" cy="259045"/>
    <xdr:sp macro="" textlink="">
      <xdr:nvSpPr>
        <xdr:cNvPr id="815" name="テキスト ボックス 814"/>
        <xdr:cNvSpPr txBox="1"/>
      </xdr:nvSpPr>
      <xdr:spPr>
        <a:xfrm>
          <a:off x="19310428" y="1007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26912</xdr:rowOff>
    </xdr:from>
    <xdr:to>
      <xdr:col>98</xdr:col>
      <xdr:colOff>38100</xdr:colOff>
      <xdr:row>58</xdr:row>
      <xdr:rowOff>128512</xdr:rowOff>
    </xdr:to>
    <xdr:sp macro="" textlink="">
      <xdr:nvSpPr>
        <xdr:cNvPr id="816" name="楕円 815"/>
        <xdr:cNvSpPr/>
      </xdr:nvSpPr>
      <xdr:spPr>
        <a:xfrm>
          <a:off x="18605500" y="99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119639</xdr:rowOff>
    </xdr:from>
    <xdr:ext cx="469744" cy="259045"/>
    <xdr:sp macro="" textlink="">
      <xdr:nvSpPr>
        <xdr:cNvPr id="817" name="テキスト ボックス 816"/>
        <xdr:cNvSpPr txBox="1"/>
      </xdr:nvSpPr>
      <xdr:spPr>
        <a:xfrm>
          <a:off x="18421428" y="100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50676</xdr:rowOff>
    </xdr:from>
    <xdr:to>
      <xdr:col>116</xdr:col>
      <xdr:colOff>63500</xdr:colOff>
      <xdr:row>76</xdr:row>
      <xdr:rowOff>91336</xdr:rowOff>
    </xdr:to>
    <xdr:cxnSp macro="">
      <xdr:nvCxnSpPr>
        <xdr:cNvPr id="849" name="直線コネクタ 848"/>
        <xdr:cNvCxnSpPr/>
      </xdr:nvCxnSpPr>
      <xdr:spPr>
        <a:xfrm flipV="1">
          <a:off x="21323300" y="13080876"/>
          <a:ext cx="838200" cy="4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7079</xdr:rowOff>
    </xdr:from>
    <xdr:to>
      <xdr:col>111</xdr:col>
      <xdr:colOff>177800</xdr:colOff>
      <xdr:row>76</xdr:row>
      <xdr:rowOff>91336</xdr:rowOff>
    </xdr:to>
    <xdr:cxnSp macro="">
      <xdr:nvCxnSpPr>
        <xdr:cNvPr id="852" name="直線コネクタ 851"/>
        <xdr:cNvCxnSpPr/>
      </xdr:nvCxnSpPr>
      <xdr:spPr>
        <a:xfrm>
          <a:off x="20434300" y="13037279"/>
          <a:ext cx="889000" cy="8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7079</xdr:rowOff>
    </xdr:from>
    <xdr:to>
      <xdr:col>107</xdr:col>
      <xdr:colOff>50800</xdr:colOff>
      <xdr:row>77</xdr:row>
      <xdr:rowOff>8223</xdr:rowOff>
    </xdr:to>
    <xdr:cxnSp macro="">
      <xdr:nvCxnSpPr>
        <xdr:cNvPr id="855" name="直線コネクタ 854"/>
        <xdr:cNvCxnSpPr/>
      </xdr:nvCxnSpPr>
      <xdr:spPr>
        <a:xfrm flipV="1">
          <a:off x="19545300" y="13037279"/>
          <a:ext cx="889000" cy="1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8223</xdr:rowOff>
    </xdr:from>
    <xdr:to>
      <xdr:col>102</xdr:col>
      <xdr:colOff>114300</xdr:colOff>
      <xdr:row>77</xdr:row>
      <xdr:rowOff>31736</xdr:rowOff>
    </xdr:to>
    <xdr:cxnSp macro="">
      <xdr:nvCxnSpPr>
        <xdr:cNvPr id="858" name="直線コネクタ 857"/>
        <xdr:cNvCxnSpPr/>
      </xdr:nvCxnSpPr>
      <xdr:spPr>
        <a:xfrm flipV="1">
          <a:off x="18656300" y="13209873"/>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171326</xdr:rowOff>
    </xdr:from>
    <xdr:to>
      <xdr:col>116</xdr:col>
      <xdr:colOff>114300</xdr:colOff>
      <xdr:row>76</xdr:row>
      <xdr:rowOff>101476</xdr:rowOff>
    </xdr:to>
    <xdr:sp macro="" textlink="">
      <xdr:nvSpPr>
        <xdr:cNvPr id="868" name="楕円 867"/>
        <xdr:cNvSpPr/>
      </xdr:nvSpPr>
      <xdr:spPr>
        <a:xfrm>
          <a:off x="22110700" y="130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22754</xdr:rowOff>
    </xdr:from>
    <xdr:ext cx="534377" cy="259045"/>
    <xdr:sp macro="" textlink="">
      <xdr:nvSpPr>
        <xdr:cNvPr id="869" name="繰出金該当値テキスト"/>
        <xdr:cNvSpPr txBox="1"/>
      </xdr:nvSpPr>
      <xdr:spPr>
        <a:xfrm>
          <a:off x="22212300" y="1288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40536</xdr:rowOff>
    </xdr:from>
    <xdr:to>
      <xdr:col>112</xdr:col>
      <xdr:colOff>38100</xdr:colOff>
      <xdr:row>76</xdr:row>
      <xdr:rowOff>142136</xdr:rowOff>
    </xdr:to>
    <xdr:sp macro="" textlink="">
      <xdr:nvSpPr>
        <xdr:cNvPr id="870" name="楕円 869"/>
        <xdr:cNvSpPr/>
      </xdr:nvSpPr>
      <xdr:spPr>
        <a:xfrm>
          <a:off x="21272500" y="130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133263</xdr:rowOff>
    </xdr:from>
    <xdr:ext cx="534377" cy="259045"/>
    <xdr:sp macro="" textlink="">
      <xdr:nvSpPr>
        <xdr:cNvPr id="871" name="テキスト ボックス 870"/>
        <xdr:cNvSpPr txBox="1"/>
      </xdr:nvSpPr>
      <xdr:spPr>
        <a:xfrm>
          <a:off x="21056111" y="1316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127729</xdr:rowOff>
    </xdr:from>
    <xdr:to>
      <xdr:col>107</xdr:col>
      <xdr:colOff>101600</xdr:colOff>
      <xdr:row>76</xdr:row>
      <xdr:rowOff>57879</xdr:rowOff>
    </xdr:to>
    <xdr:sp macro="" textlink="">
      <xdr:nvSpPr>
        <xdr:cNvPr id="872" name="楕円 871"/>
        <xdr:cNvSpPr/>
      </xdr:nvSpPr>
      <xdr:spPr>
        <a:xfrm>
          <a:off x="20383500" y="129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74406</xdr:rowOff>
    </xdr:from>
    <xdr:ext cx="534377" cy="259045"/>
    <xdr:sp macro="" textlink="">
      <xdr:nvSpPr>
        <xdr:cNvPr id="873" name="テキスト ボックス 872"/>
        <xdr:cNvSpPr txBox="1"/>
      </xdr:nvSpPr>
      <xdr:spPr>
        <a:xfrm>
          <a:off x="20167111" y="127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128873</xdr:rowOff>
    </xdr:from>
    <xdr:to>
      <xdr:col>102</xdr:col>
      <xdr:colOff>165100</xdr:colOff>
      <xdr:row>77</xdr:row>
      <xdr:rowOff>59023</xdr:rowOff>
    </xdr:to>
    <xdr:sp macro="" textlink="">
      <xdr:nvSpPr>
        <xdr:cNvPr id="874" name="楕円 873"/>
        <xdr:cNvSpPr/>
      </xdr:nvSpPr>
      <xdr:spPr>
        <a:xfrm>
          <a:off x="19494500" y="131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50150</xdr:rowOff>
    </xdr:from>
    <xdr:ext cx="534377" cy="259045"/>
    <xdr:sp macro="" textlink="">
      <xdr:nvSpPr>
        <xdr:cNvPr id="875" name="テキスト ボックス 874"/>
        <xdr:cNvSpPr txBox="1"/>
      </xdr:nvSpPr>
      <xdr:spPr>
        <a:xfrm>
          <a:off x="19278111" y="132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152386</xdr:rowOff>
    </xdr:from>
    <xdr:to>
      <xdr:col>98</xdr:col>
      <xdr:colOff>38100</xdr:colOff>
      <xdr:row>77</xdr:row>
      <xdr:rowOff>82536</xdr:rowOff>
    </xdr:to>
    <xdr:sp macro="" textlink="">
      <xdr:nvSpPr>
        <xdr:cNvPr id="876" name="楕円 875"/>
        <xdr:cNvSpPr/>
      </xdr:nvSpPr>
      <xdr:spPr>
        <a:xfrm>
          <a:off x="18605500" y="13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73663</xdr:rowOff>
    </xdr:from>
    <xdr:ext cx="534377" cy="259045"/>
    <xdr:sp macro="" textlink="">
      <xdr:nvSpPr>
        <xdr:cNvPr id="877" name="テキスト ボックス 876"/>
        <xdr:cNvSpPr txBox="1"/>
      </xdr:nvSpPr>
      <xdr:spPr>
        <a:xfrm>
          <a:off x="18389111" y="1327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人件費については、退職金の減により前年度を下回っている。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扶助費については、私立認定こども園への施設型給付費及び制度改正に伴うこども医療費助成費の増により前年度を上回っている。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普通建設事業費については、環境未来都市推進事業費、中学校大規模改造事業費、消防施設整備事業費の増により前年度を上回っている。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公債費については、合併特例債償還金等の減により前年度を下回っている。</a:t>
          </a:r>
        </a:p>
        <a:p>
          <a:r>
            <a:rPr kumimoji="1" lang="ja-JP" altLang="en-US" sz="1300">
              <a:latin typeface="ＭＳ Ｐゴシック" panose="020B0600070205080204" pitchFamily="50" charset="-128"/>
              <a:ea typeface="ＭＳ Ｐゴシック" panose="020B0600070205080204" pitchFamily="50" charset="-128"/>
            </a:rPr>
            <a:t>繰出金については、企業団地造成事業、後期高齢者医療療養給付費の増により前年度を上回っている。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418,045
411,210
1,241.77
164,094,455
160,865,213
2,111,778
100,796,090
238,002,097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148408</xdr:rowOff>
    </xdr:from>
    <xdr:to>
      <xdr:col>24</xdr:col>
      <xdr:colOff>63500</xdr:colOff>
      <xdr:row>36</xdr:row>
      <xdr:rowOff>30843</xdr:rowOff>
    </xdr:to>
    <xdr:cxnSp macro="">
      <xdr:nvCxnSpPr>
        <xdr:cNvPr id="63" name="直線コネクタ 62"/>
        <xdr:cNvCxnSpPr/>
      </xdr:nvCxnSpPr>
      <xdr:spPr>
        <a:xfrm flipV="1">
          <a:off x="3797300" y="5977708"/>
          <a:ext cx="8382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83094</xdr:rowOff>
    </xdr:from>
    <xdr:to>
      <xdr:col>19</xdr:col>
      <xdr:colOff>177800</xdr:colOff>
      <xdr:row>36</xdr:row>
      <xdr:rowOff>30843</xdr:rowOff>
    </xdr:to>
    <xdr:cxnSp macro="">
      <xdr:nvCxnSpPr>
        <xdr:cNvPr id="66" name="直線コネクタ 65"/>
        <xdr:cNvCxnSpPr/>
      </xdr:nvCxnSpPr>
      <xdr:spPr>
        <a:xfrm>
          <a:off x="2908300" y="5912394"/>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83094</xdr:rowOff>
    </xdr:from>
    <xdr:to>
      <xdr:col>15</xdr:col>
      <xdr:colOff>50800</xdr:colOff>
      <xdr:row>34</xdr:row>
      <xdr:rowOff>140789</xdr:rowOff>
    </xdr:to>
    <xdr:cxnSp macro="">
      <xdr:nvCxnSpPr>
        <xdr:cNvPr id="69" name="直線コネクタ 68"/>
        <xdr:cNvCxnSpPr/>
      </xdr:nvCxnSpPr>
      <xdr:spPr>
        <a:xfrm flipV="1">
          <a:off x="2019300" y="5912394"/>
          <a:ext cx="889000" cy="5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140789</xdr:rowOff>
    </xdr:from>
    <xdr:to>
      <xdr:col>10</xdr:col>
      <xdr:colOff>114300</xdr:colOff>
      <xdr:row>35</xdr:row>
      <xdr:rowOff>41184</xdr:rowOff>
    </xdr:to>
    <xdr:cxnSp macro="">
      <xdr:nvCxnSpPr>
        <xdr:cNvPr id="72" name="直線コネクタ 71"/>
        <xdr:cNvCxnSpPr/>
      </xdr:nvCxnSpPr>
      <xdr:spPr>
        <a:xfrm flipV="1">
          <a:off x="1130300" y="597008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97608</xdr:rowOff>
    </xdr:from>
    <xdr:to>
      <xdr:col>24</xdr:col>
      <xdr:colOff>114300</xdr:colOff>
      <xdr:row>35</xdr:row>
      <xdr:rowOff>27758</xdr:rowOff>
    </xdr:to>
    <xdr:sp macro="" textlink="">
      <xdr:nvSpPr>
        <xdr:cNvPr id="82" name="楕円 81"/>
        <xdr:cNvSpPr/>
      </xdr:nvSpPr>
      <xdr:spPr>
        <a:xfrm>
          <a:off x="4584700" y="59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120485</xdr:rowOff>
    </xdr:from>
    <xdr:ext cx="469744" cy="259045"/>
    <xdr:sp macro="" textlink="">
      <xdr:nvSpPr>
        <xdr:cNvPr id="83" name="議会費該当値テキスト"/>
        <xdr:cNvSpPr txBox="1"/>
      </xdr:nvSpPr>
      <xdr:spPr>
        <a:xfrm>
          <a:off x="4686300" y="577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151493</xdr:rowOff>
    </xdr:from>
    <xdr:to>
      <xdr:col>20</xdr:col>
      <xdr:colOff>38100</xdr:colOff>
      <xdr:row>36</xdr:row>
      <xdr:rowOff>81643</xdr:rowOff>
    </xdr:to>
    <xdr:sp macro="" textlink="">
      <xdr:nvSpPr>
        <xdr:cNvPr id="84" name="楕円 83"/>
        <xdr:cNvSpPr/>
      </xdr:nvSpPr>
      <xdr:spPr>
        <a:xfrm>
          <a:off x="3746500" y="61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72770</xdr:rowOff>
    </xdr:from>
    <xdr:ext cx="469744" cy="259045"/>
    <xdr:sp macro="" textlink="">
      <xdr:nvSpPr>
        <xdr:cNvPr id="85" name="テキスト ボックス 84"/>
        <xdr:cNvSpPr txBox="1"/>
      </xdr:nvSpPr>
      <xdr:spPr>
        <a:xfrm>
          <a:off x="3562428"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32294</xdr:rowOff>
    </xdr:from>
    <xdr:to>
      <xdr:col>15</xdr:col>
      <xdr:colOff>101600</xdr:colOff>
      <xdr:row>34</xdr:row>
      <xdr:rowOff>133894</xdr:rowOff>
    </xdr:to>
    <xdr:sp macro="" textlink="">
      <xdr:nvSpPr>
        <xdr:cNvPr id="86" name="楕円 85"/>
        <xdr:cNvSpPr/>
      </xdr:nvSpPr>
      <xdr:spPr>
        <a:xfrm>
          <a:off x="2857500" y="5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150421</xdr:rowOff>
    </xdr:from>
    <xdr:ext cx="469744" cy="259045"/>
    <xdr:sp macro="" textlink="">
      <xdr:nvSpPr>
        <xdr:cNvPr id="87" name="テキスト ボックス 86"/>
        <xdr:cNvSpPr txBox="1"/>
      </xdr:nvSpPr>
      <xdr:spPr>
        <a:xfrm>
          <a:off x="2673428" y="563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89989</xdr:rowOff>
    </xdr:from>
    <xdr:to>
      <xdr:col>10</xdr:col>
      <xdr:colOff>165100</xdr:colOff>
      <xdr:row>35</xdr:row>
      <xdr:rowOff>20139</xdr:rowOff>
    </xdr:to>
    <xdr:sp macro="" textlink="">
      <xdr:nvSpPr>
        <xdr:cNvPr id="88" name="楕円 87"/>
        <xdr:cNvSpPr/>
      </xdr:nvSpPr>
      <xdr:spPr>
        <a:xfrm>
          <a:off x="1968500" y="59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36666</xdr:rowOff>
    </xdr:from>
    <xdr:ext cx="469744" cy="259045"/>
    <xdr:sp macro="" textlink="">
      <xdr:nvSpPr>
        <xdr:cNvPr id="89" name="テキスト ボックス 88"/>
        <xdr:cNvSpPr txBox="1"/>
      </xdr:nvSpPr>
      <xdr:spPr>
        <a:xfrm>
          <a:off x="1784428" y="56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161834</xdr:rowOff>
    </xdr:from>
    <xdr:to>
      <xdr:col>6</xdr:col>
      <xdr:colOff>38100</xdr:colOff>
      <xdr:row>35</xdr:row>
      <xdr:rowOff>91984</xdr:rowOff>
    </xdr:to>
    <xdr:sp macro="" textlink="">
      <xdr:nvSpPr>
        <xdr:cNvPr id="90" name="楕円 89"/>
        <xdr:cNvSpPr/>
      </xdr:nvSpPr>
      <xdr:spPr>
        <a:xfrm>
          <a:off x="1079500" y="59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83111</xdr:rowOff>
    </xdr:from>
    <xdr:ext cx="469744" cy="259045"/>
    <xdr:sp macro="" textlink="">
      <xdr:nvSpPr>
        <xdr:cNvPr id="91" name="テキスト ボックス 90"/>
        <xdr:cNvSpPr txBox="1"/>
      </xdr:nvSpPr>
      <xdr:spPr>
        <a:xfrm>
          <a:off x="895428" y="60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170724</xdr:rowOff>
    </xdr:from>
    <xdr:to>
      <xdr:col>24</xdr:col>
      <xdr:colOff>63500</xdr:colOff>
      <xdr:row>56</xdr:row>
      <xdr:rowOff>99205</xdr:rowOff>
    </xdr:to>
    <xdr:cxnSp macro="">
      <xdr:nvCxnSpPr>
        <xdr:cNvPr id="123" name="直線コネクタ 122"/>
        <xdr:cNvCxnSpPr/>
      </xdr:nvCxnSpPr>
      <xdr:spPr>
        <a:xfrm>
          <a:off x="3797300" y="9600474"/>
          <a:ext cx="8382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54591</xdr:rowOff>
    </xdr:from>
    <xdr:ext cx="534377" cy="259045"/>
    <xdr:sp macro="" textlink="">
      <xdr:nvSpPr>
        <xdr:cNvPr id="124" name="総務費平均値テキスト"/>
        <xdr:cNvSpPr txBox="1"/>
      </xdr:nvSpPr>
      <xdr:spPr>
        <a:xfrm>
          <a:off x="4686300" y="965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165760</xdr:rowOff>
    </xdr:from>
    <xdr:to>
      <xdr:col>19</xdr:col>
      <xdr:colOff>177800</xdr:colOff>
      <xdr:row>55</xdr:row>
      <xdr:rowOff>170724</xdr:rowOff>
    </xdr:to>
    <xdr:cxnSp macro="">
      <xdr:nvCxnSpPr>
        <xdr:cNvPr id="126" name="直線コネクタ 125"/>
        <xdr:cNvCxnSpPr/>
      </xdr:nvCxnSpPr>
      <xdr:spPr>
        <a:xfrm>
          <a:off x="2908300" y="9252610"/>
          <a:ext cx="889000" cy="3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113700</xdr:rowOff>
    </xdr:from>
    <xdr:ext cx="534377" cy="259045"/>
    <xdr:sp macro="" textlink="">
      <xdr:nvSpPr>
        <xdr:cNvPr id="128" name="テキスト ボックス 127"/>
        <xdr:cNvSpPr txBox="1"/>
      </xdr:nvSpPr>
      <xdr:spPr>
        <a:xfrm>
          <a:off x="3530111" y="97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165760</xdr:rowOff>
    </xdr:from>
    <xdr:to>
      <xdr:col>15</xdr:col>
      <xdr:colOff>50800</xdr:colOff>
      <xdr:row>56</xdr:row>
      <xdr:rowOff>132940</xdr:rowOff>
    </xdr:to>
    <xdr:cxnSp macro="">
      <xdr:nvCxnSpPr>
        <xdr:cNvPr id="129" name="直線コネクタ 128"/>
        <xdr:cNvCxnSpPr/>
      </xdr:nvCxnSpPr>
      <xdr:spPr>
        <a:xfrm flipV="1">
          <a:off x="2019300" y="9252610"/>
          <a:ext cx="889000" cy="48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89273</xdr:rowOff>
    </xdr:from>
    <xdr:ext cx="534377" cy="259045"/>
    <xdr:sp macro="" textlink="">
      <xdr:nvSpPr>
        <xdr:cNvPr id="131" name="テキスト ボックス 130"/>
        <xdr:cNvSpPr txBox="1"/>
      </xdr:nvSpPr>
      <xdr:spPr>
        <a:xfrm>
          <a:off x="2641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107076</xdr:rowOff>
    </xdr:from>
    <xdr:to>
      <xdr:col>10</xdr:col>
      <xdr:colOff>114300</xdr:colOff>
      <xdr:row>56</xdr:row>
      <xdr:rowOff>132940</xdr:rowOff>
    </xdr:to>
    <xdr:cxnSp macro="">
      <xdr:nvCxnSpPr>
        <xdr:cNvPr id="132" name="直線コネクタ 131"/>
        <xdr:cNvCxnSpPr/>
      </xdr:nvCxnSpPr>
      <xdr:spPr>
        <a:xfrm>
          <a:off x="1130300" y="9365376"/>
          <a:ext cx="889000" cy="36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48405</xdr:rowOff>
    </xdr:from>
    <xdr:to>
      <xdr:col>24</xdr:col>
      <xdr:colOff>114300</xdr:colOff>
      <xdr:row>56</xdr:row>
      <xdr:rowOff>150005</xdr:rowOff>
    </xdr:to>
    <xdr:sp macro="" textlink="">
      <xdr:nvSpPr>
        <xdr:cNvPr id="142" name="楕円 141"/>
        <xdr:cNvSpPr/>
      </xdr:nvSpPr>
      <xdr:spPr>
        <a:xfrm>
          <a:off x="4584700" y="96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71282</xdr:rowOff>
    </xdr:from>
    <xdr:ext cx="534377" cy="259045"/>
    <xdr:sp macro="" textlink="">
      <xdr:nvSpPr>
        <xdr:cNvPr id="143" name="総務費該当値テキスト"/>
        <xdr:cNvSpPr txBox="1"/>
      </xdr:nvSpPr>
      <xdr:spPr>
        <a:xfrm>
          <a:off x="4686300" y="950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119924</xdr:rowOff>
    </xdr:from>
    <xdr:to>
      <xdr:col>20</xdr:col>
      <xdr:colOff>38100</xdr:colOff>
      <xdr:row>56</xdr:row>
      <xdr:rowOff>50074</xdr:rowOff>
    </xdr:to>
    <xdr:sp macro="" textlink="">
      <xdr:nvSpPr>
        <xdr:cNvPr id="144" name="楕円 143"/>
        <xdr:cNvSpPr/>
      </xdr:nvSpPr>
      <xdr:spPr>
        <a:xfrm>
          <a:off x="3746500" y="95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66601</xdr:rowOff>
    </xdr:from>
    <xdr:ext cx="534377" cy="259045"/>
    <xdr:sp macro="" textlink="">
      <xdr:nvSpPr>
        <xdr:cNvPr id="145" name="テキスト ボックス 144"/>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114960</xdr:rowOff>
    </xdr:from>
    <xdr:to>
      <xdr:col>15</xdr:col>
      <xdr:colOff>101600</xdr:colOff>
      <xdr:row>54</xdr:row>
      <xdr:rowOff>45110</xdr:rowOff>
    </xdr:to>
    <xdr:sp macro="" textlink="">
      <xdr:nvSpPr>
        <xdr:cNvPr id="146" name="楕円 145"/>
        <xdr:cNvSpPr/>
      </xdr:nvSpPr>
      <xdr:spPr>
        <a:xfrm>
          <a:off x="2857500" y="92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61637</xdr:rowOff>
    </xdr:from>
    <xdr:ext cx="534377" cy="259045"/>
    <xdr:sp macro="" textlink="">
      <xdr:nvSpPr>
        <xdr:cNvPr id="147" name="テキスト ボックス 146"/>
        <xdr:cNvSpPr txBox="1"/>
      </xdr:nvSpPr>
      <xdr:spPr>
        <a:xfrm>
          <a:off x="2641111" y="89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82140</xdr:rowOff>
    </xdr:from>
    <xdr:to>
      <xdr:col>10</xdr:col>
      <xdr:colOff>165100</xdr:colOff>
      <xdr:row>57</xdr:row>
      <xdr:rowOff>12290</xdr:rowOff>
    </xdr:to>
    <xdr:sp macro="" textlink="">
      <xdr:nvSpPr>
        <xdr:cNvPr id="148" name="楕円 147"/>
        <xdr:cNvSpPr/>
      </xdr:nvSpPr>
      <xdr:spPr>
        <a:xfrm>
          <a:off x="1968500" y="96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3417</xdr:rowOff>
    </xdr:from>
    <xdr:ext cx="534377" cy="259045"/>
    <xdr:sp macro="" textlink="">
      <xdr:nvSpPr>
        <xdr:cNvPr id="149" name="テキスト ボックス 148"/>
        <xdr:cNvSpPr txBox="1"/>
      </xdr:nvSpPr>
      <xdr:spPr>
        <a:xfrm>
          <a:off x="1752111" y="97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56276</xdr:rowOff>
    </xdr:from>
    <xdr:to>
      <xdr:col>6</xdr:col>
      <xdr:colOff>38100</xdr:colOff>
      <xdr:row>54</xdr:row>
      <xdr:rowOff>157876</xdr:rowOff>
    </xdr:to>
    <xdr:sp macro="" textlink="">
      <xdr:nvSpPr>
        <xdr:cNvPr id="150" name="楕円 149"/>
        <xdr:cNvSpPr/>
      </xdr:nvSpPr>
      <xdr:spPr>
        <a:xfrm>
          <a:off x="1079500" y="93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2953</xdr:rowOff>
    </xdr:from>
    <xdr:ext cx="534377" cy="259045"/>
    <xdr:sp macro="" textlink="">
      <xdr:nvSpPr>
        <xdr:cNvPr id="151" name="テキスト ボックス 150"/>
        <xdr:cNvSpPr txBox="1"/>
      </xdr:nvSpPr>
      <xdr:spPr>
        <a:xfrm>
          <a:off x="863111" y="90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35243</xdr:rowOff>
    </xdr:from>
    <xdr:to>
      <xdr:col>24</xdr:col>
      <xdr:colOff>63500</xdr:colOff>
      <xdr:row>78</xdr:row>
      <xdr:rowOff>92075</xdr:rowOff>
    </xdr:to>
    <xdr:cxnSp macro="">
      <xdr:nvCxnSpPr>
        <xdr:cNvPr id="181" name="直線コネクタ 180"/>
        <xdr:cNvCxnSpPr/>
      </xdr:nvCxnSpPr>
      <xdr:spPr>
        <a:xfrm flipV="1">
          <a:off x="3797300" y="13408343"/>
          <a:ext cx="838200" cy="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92075</xdr:rowOff>
    </xdr:from>
    <xdr:to>
      <xdr:col>19</xdr:col>
      <xdr:colOff>177800</xdr:colOff>
      <xdr:row>78</xdr:row>
      <xdr:rowOff>130556</xdr:rowOff>
    </xdr:to>
    <xdr:cxnSp macro="">
      <xdr:nvCxnSpPr>
        <xdr:cNvPr id="184" name="直線コネクタ 183"/>
        <xdr:cNvCxnSpPr/>
      </xdr:nvCxnSpPr>
      <xdr:spPr>
        <a:xfrm flipV="1">
          <a:off x="2908300" y="13465175"/>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130556</xdr:rowOff>
    </xdr:from>
    <xdr:to>
      <xdr:col>15</xdr:col>
      <xdr:colOff>50800</xdr:colOff>
      <xdr:row>79</xdr:row>
      <xdr:rowOff>15151</xdr:rowOff>
    </xdr:to>
    <xdr:cxnSp macro="">
      <xdr:nvCxnSpPr>
        <xdr:cNvPr id="187" name="直線コネクタ 186"/>
        <xdr:cNvCxnSpPr/>
      </xdr:nvCxnSpPr>
      <xdr:spPr>
        <a:xfrm flipV="1">
          <a:off x="2019300" y="13503656"/>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15151</xdr:rowOff>
    </xdr:from>
    <xdr:to>
      <xdr:col>10</xdr:col>
      <xdr:colOff>114300</xdr:colOff>
      <xdr:row>79</xdr:row>
      <xdr:rowOff>99682</xdr:rowOff>
    </xdr:to>
    <xdr:cxnSp macro="">
      <xdr:nvCxnSpPr>
        <xdr:cNvPr id="190" name="直線コネクタ 189"/>
        <xdr:cNvCxnSpPr/>
      </xdr:nvCxnSpPr>
      <xdr:spPr>
        <a:xfrm flipV="1">
          <a:off x="1130300" y="13559701"/>
          <a:ext cx="889000" cy="8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155893</xdr:rowOff>
    </xdr:from>
    <xdr:to>
      <xdr:col>24</xdr:col>
      <xdr:colOff>114300</xdr:colOff>
      <xdr:row>78</xdr:row>
      <xdr:rowOff>86043</xdr:rowOff>
    </xdr:to>
    <xdr:sp macro="" textlink="">
      <xdr:nvSpPr>
        <xdr:cNvPr id="200" name="楕円 199"/>
        <xdr:cNvSpPr/>
      </xdr:nvSpPr>
      <xdr:spPr>
        <a:xfrm>
          <a:off x="4584700" y="133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134320</xdr:rowOff>
    </xdr:from>
    <xdr:ext cx="599010" cy="259045"/>
    <xdr:sp macro="" textlink="">
      <xdr:nvSpPr>
        <xdr:cNvPr id="201" name="民生費該当値テキスト"/>
        <xdr:cNvSpPr txBox="1"/>
      </xdr:nvSpPr>
      <xdr:spPr>
        <a:xfrm>
          <a:off x="4686300" y="1333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41275</xdr:rowOff>
    </xdr:from>
    <xdr:to>
      <xdr:col>20</xdr:col>
      <xdr:colOff>38100</xdr:colOff>
      <xdr:row>78</xdr:row>
      <xdr:rowOff>142875</xdr:rowOff>
    </xdr:to>
    <xdr:sp macro="" textlink="">
      <xdr:nvSpPr>
        <xdr:cNvPr id="202" name="楕円 201"/>
        <xdr:cNvSpPr/>
      </xdr:nvSpPr>
      <xdr:spPr>
        <a:xfrm>
          <a:off x="3746500" y="134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134002</xdr:rowOff>
    </xdr:from>
    <xdr:ext cx="599010" cy="259045"/>
    <xdr:sp macro="" textlink="">
      <xdr:nvSpPr>
        <xdr:cNvPr id="203" name="テキスト ボックス 202"/>
        <xdr:cNvSpPr txBox="1"/>
      </xdr:nvSpPr>
      <xdr:spPr>
        <a:xfrm>
          <a:off x="3497795" y="1350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79756</xdr:rowOff>
    </xdr:from>
    <xdr:to>
      <xdr:col>15</xdr:col>
      <xdr:colOff>101600</xdr:colOff>
      <xdr:row>79</xdr:row>
      <xdr:rowOff>9906</xdr:rowOff>
    </xdr:to>
    <xdr:sp macro="" textlink="">
      <xdr:nvSpPr>
        <xdr:cNvPr id="204" name="楕円 203"/>
        <xdr:cNvSpPr/>
      </xdr:nvSpPr>
      <xdr:spPr>
        <a:xfrm>
          <a:off x="2857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205" name="テキスト ボックス 204"/>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135801</xdr:rowOff>
    </xdr:from>
    <xdr:to>
      <xdr:col>10</xdr:col>
      <xdr:colOff>165100</xdr:colOff>
      <xdr:row>79</xdr:row>
      <xdr:rowOff>65951</xdr:rowOff>
    </xdr:to>
    <xdr:sp macro="" textlink="">
      <xdr:nvSpPr>
        <xdr:cNvPr id="206" name="楕円 205"/>
        <xdr:cNvSpPr/>
      </xdr:nvSpPr>
      <xdr:spPr>
        <a:xfrm>
          <a:off x="1968500" y="135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57078</xdr:rowOff>
    </xdr:from>
    <xdr:ext cx="599010" cy="259045"/>
    <xdr:sp macro="" textlink="">
      <xdr:nvSpPr>
        <xdr:cNvPr id="207" name="テキスト ボックス 206"/>
        <xdr:cNvSpPr txBox="1"/>
      </xdr:nvSpPr>
      <xdr:spPr>
        <a:xfrm>
          <a:off x="1719795" y="1360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48882</xdr:rowOff>
    </xdr:from>
    <xdr:to>
      <xdr:col>6</xdr:col>
      <xdr:colOff>38100</xdr:colOff>
      <xdr:row>79</xdr:row>
      <xdr:rowOff>150482</xdr:rowOff>
    </xdr:to>
    <xdr:sp macro="" textlink="">
      <xdr:nvSpPr>
        <xdr:cNvPr id="208" name="楕円 207"/>
        <xdr:cNvSpPr/>
      </xdr:nvSpPr>
      <xdr:spPr>
        <a:xfrm>
          <a:off x="1079500" y="135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141609</xdr:rowOff>
    </xdr:from>
    <xdr:ext cx="599010" cy="259045"/>
    <xdr:sp macro="" textlink="">
      <xdr:nvSpPr>
        <xdr:cNvPr id="209" name="テキスト ボックス 208"/>
        <xdr:cNvSpPr txBox="1"/>
      </xdr:nvSpPr>
      <xdr:spPr>
        <a:xfrm>
          <a:off x="830795" y="1368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55277</xdr:rowOff>
    </xdr:from>
    <xdr:to>
      <xdr:col>24</xdr:col>
      <xdr:colOff>63500</xdr:colOff>
      <xdr:row>98</xdr:row>
      <xdr:rowOff>56262</xdr:rowOff>
    </xdr:to>
    <xdr:cxnSp macro="">
      <xdr:nvCxnSpPr>
        <xdr:cNvPr id="237" name="直線コネクタ 236"/>
        <xdr:cNvCxnSpPr/>
      </xdr:nvCxnSpPr>
      <xdr:spPr>
        <a:xfrm flipV="1">
          <a:off x="3797300" y="16857377"/>
          <a:ext cx="8382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2586</xdr:rowOff>
    </xdr:from>
    <xdr:to>
      <xdr:col>19</xdr:col>
      <xdr:colOff>177800</xdr:colOff>
      <xdr:row>98</xdr:row>
      <xdr:rowOff>56262</xdr:rowOff>
    </xdr:to>
    <xdr:cxnSp macro="">
      <xdr:nvCxnSpPr>
        <xdr:cNvPr id="240" name="直線コネクタ 239"/>
        <xdr:cNvCxnSpPr/>
      </xdr:nvCxnSpPr>
      <xdr:spPr>
        <a:xfrm>
          <a:off x="2908300" y="16804686"/>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150992</xdr:rowOff>
    </xdr:from>
    <xdr:to>
      <xdr:col>15</xdr:col>
      <xdr:colOff>50800</xdr:colOff>
      <xdr:row>98</xdr:row>
      <xdr:rowOff>2586</xdr:rowOff>
    </xdr:to>
    <xdr:cxnSp macro="">
      <xdr:nvCxnSpPr>
        <xdr:cNvPr id="243" name="直線コネクタ 242"/>
        <xdr:cNvCxnSpPr/>
      </xdr:nvCxnSpPr>
      <xdr:spPr>
        <a:xfrm>
          <a:off x="2019300" y="16781642"/>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144844</xdr:rowOff>
    </xdr:from>
    <xdr:to>
      <xdr:col>10</xdr:col>
      <xdr:colOff>114300</xdr:colOff>
      <xdr:row>97</xdr:row>
      <xdr:rowOff>150992</xdr:rowOff>
    </xdr:to>
    <xdr:cxnSp macro="">
      <xdr:nvCxnSpPr>
        <xdr:cNvPr id="246" name="直線コネクタ 245"/>
        <xdr:cNvCxnSpPr/>
      </xdr:nvCxnSpPr>
      <xdr:spPr>
        <a:xfrm>
          <a:off x="1130300" y="16775494"/>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4477</xdr:rowOff>
    </xdr:from>
    <xdr:to>
      <xdr:col>24</xdr:col>
      <xdr:colOff>114300</xdr:colOff>
      <xdr:row>98</xdr:row>
      <xdr:rowOff>106077</xdr:rowOff>
    </xdr:to>
    <xdr:sp macro="" textlink="">
      <xdr:nvSpPr>
        <xdr:cNvPr id="256" name="楕円 255"/>
        <xdr:cNvSpPr/>
      </xdr:nvSpPr>
      <xdr:spPr>
        <a:xfrm>
          <a:off x="4584700" y="168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90854</xdr:rowOff>
    </xdr:from>
    <xdr:ext cx="534377" cy="259045"/>
    <xdr:sp macro="" textlink="">
      <xdr:nvSpPr>
        <xdr:cNvPr id="257" name="衛生費該当値テキスト"/>
        <xdr:cNvSpPr txBox="1"/>
      </xdr:nvSpPr>
      <xdr:spPr>
        <a:xfrm>
          <a:off x="4686300" y="167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5462</xdr:rowOff>
    </xdr:from>
    <xdr:to>
      <xdr:col>20</xdr:col>
      <xdr:colOff>38100</xdr:colOff>
      <xdr:row>98</xdr:row>
      <xdr:rowOff>107062</xdr:rowOff>
    </xdr:to>
    <xdr:sp macro="" textlink="">
      <xdr:nvSpPr>
        <xdr:cNvPr id="258" name="楕円 257"/>
        <xdr:cNvSpPr/>
      </xdr:nvSpPr>
      <xdr:spPr>
        <a:xfrm>
          <a:off x="3746500" y="168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98189</xdr:rowOff>
    </xdr:from>
    <xdr:ext cx="534377" cy="259045"/>
    <xdr:sp macro="" textlink="">
      <xdr:nvSpPr>
        <xdr:cNvPr id="259" name="テキスト ボックス 258"/>
        <xdr:cNvSpPr txBox="1"/>
      </xdr:nvSpPr>
      <xdr:spPr>
        <a:xfrm>
          <a:off x="3530111" y="1690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123236</xdr:rowOff>
    </xdr:from>
    <xdr:to>
      <xdr:col>15</xdr:col>
      <xdr:colOff>101600</xdr:colOff>
      <xdr:row>98</xdr:row>
      <xdr:rowOff>53386</xdr:rowOff>
    </xdr:to>
    <xdr:sp macro="" textlink="">
      <xdr:nvSpPr>
        <xdr:cNvPr id="260" name="楕円 259"/>
        <xdr:cNvSpPr/>
      </xdr:nvSpPr>
      <xdr:spPr>
        <a:xfrm>
          <a:off x="2857500" y="167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44513</xdr:rowOff>
    </xdr:from>
    <xdr:ext cx="534377" cy="259045"/>
    <xdr:sp macro="" textlink="">
      <xdr:nvSpPr>
        <xdr:cNvPr id="261" name="テキスト ボックス 260"/>
        <xdr:cNvSpPr txBox="1"/>
      </xdr:nvSpPr>
      <xdr:spPr>
        <a:xfrm>
          <a:off x="2641111" y="168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100192</xdr:rowOff>
    </xdr:from>
    <xdr:to>
      <xdr:col>10</xdr:col>
      <xdr:colOff>165100</xdr:colOff>
      <xdr:row>98</xdr:row>
      <xdr:rowOff>30342</xdr:rowOff>
    </xdr:to>
    <xdr:sp macro="" textlink="">
      <xdr:nvSpPr>
        <xdr:cNvPr id="262" name="楕円 261"/>
        <xdr:cNvSpPr/>
      </xdr:nvSpPr>
      <xdr:spPr>
        <a:xfrm>
          <a:off x="1968500" y="167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21469</xdr:rowOff>
    </xdr:from>
    <xdr:ext cx="534377" cy="259045"/>
    <xdr:sp macro="" textlink="">
      <xdr:nvSpPr>
        <xdr:cNvPr id="263" name="テキスト ボックス 262"/>
        <xdr:cNvSpPr txBox="1"/>
      </xdr:nvSpPr>
      <xdr:spPr>
        <a:xfrm>
          <a:off x="1752111" y="168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94044</xdr:rowOff>
    </xdr:from>
    <xdr:to>
      <xdr:col>6</xdr:col>
      <xdr:colOff>38100</xdr:colOff>
      <xdr:row>98</xdr:row>
      <xdr:rowOff>24194</xdr:rowOff>
    </xdr:to>
    <xdr:sp macro="" textlink="">
      <xdr:nvSpPr>
        <xdr:cNvPr id="264" name="楕円 263"/>
        <xdr:cNvSpPr/>
      </xdr:nvSpPr>
      <xdr:spPr>
        <a:xfrm>
          <a:off x="1079500" y="16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15321</xdr:rowOff>
    </xdr:from>
    <xdr:ext cx="534377" cy="259045"/>
    <xdr:sp macro="" textlink="">
      <xdr:nvSpPr>
        <xdr:cNvPr id="265" name="テキスト ボックス 264"/>
        <xdr:cNvSpPr txBox="1"/>
      </xdr:nvSpPr>
      <xdr:spPr>
        <a:xfrm>
          <a:off x="863111" y="168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146558</xdr:rowOff>
    </xdr:from>
    <xdr:to>
      <xdr:col>55</xdr:col>
      <xdr:colOff>0</xdr:colOff>
      <xdr:row>34</xdr:row>
      <xdr:rowOff>5740</xdr:rowOff>
    </xdr:to>
    <xdr:cxnSp macro="">
      <xdr:nvCxnSpPr>
        <xdr:cNvPr id="292" name="直線コネクタ 291"/>
        <xdr:cNvCxnSpPr/>
      </xdr:nvCxnSpPr>
      <xdr:spPr>
        <a:xfrm>
          <a:off x="9639300" y="5804408"/>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146558</xdr:rowOff>
    </xdr:from>
    <xdr:to>
      <xdr:col>50</xdr:col>
      <xdr:colOff>114300</xdr:colOff>
      <xdr:row>33</xdr:row>
      <xdr:rowOff>161188</xdr:rowOff>
    </xdr:to>
    <xdr:cxnSp macro="">
      <xdr:nvCxnSpPr>
        <xdr:cNvPr id="295" name="直線コネクタ 294"/>
        <xdr:cNvCxnSpPr/>
      </xdr:nvCxnSpPr>
      <xdr:spPr>
        <a:xfrm flipV="1">
          <a:off x="8750300" y="580440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7" name="テキスト ボックス 296"/>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161188</xdr:rowOff>
    </xdr:from>
    <xdr:to>
      <xdr:col>45</xdr:col>
      <xdr:colOff>177800</xdr:colOff>
      <xdr:row>34</xdr:row>
      <xdr:rowOff>3912</xdr:rowOff>
    </xdr:to>
    <xdr:cxnSp macro="">
      <xdr:nvCxnSpPr>
        <xdr:cNvPr id="298" name="直線コネクタ 297"/>
        <xdr:cNvCxnSpPr/>
      </xdr:nvCxnSpPr>
      <xdr:spPr>
        <a:xfrm flipV="1">
          <a:off x="7861300" y="5819038"/>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300" name="テキスト ボックス 299"/>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89865</xdr:rowOff>
    </xdr:from>
    <xdr:to>
      <xdr:col>41</xdr:col>
      <xdr:colOff>50800</xdr:colOff>
      <xdr:row>34</xdr:row>
      <xdr:rowOff>3912</xdr:rowOff>
    </xdr:to>
    <xdr:cxnSp macro="">
      <xdr:nvCxnSpPr>
        <xdr:cNvPr id="301" name="直線コネクタ 300"/>
        <xdr:cNvCxnSpPr/>
      </xdr:nvCxnSpPr>
      <xdr:spPr>
        <a:xfrm>
          <a:off x="6972300" y="5747715"/>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303" name="テキスト ボックス 302"/>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126390</xdr:rowOff>
    </xdr:from>
    <xdr:to>
      <xdr:col>55</xdr:col>
      <xdr:colOff>50800</xdr:colOff>
      <xdr:row>34</xdr:row>
      <xdr:rowOff>56540</xdr:rowOff>
    </xdr:to>
    <xdr:sp macro="" textlink="">
      <xdr:nvSpPr>
        <xdr:cNvPr id="311" name="楕円 310"/>
        <xdr:cNvSpPr/>
      </xdr:nvSpPr>
      <xdr:spPr>
        <a:xfrm>
          <a:off x="10426700" y="57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149267</xdr:rowOff>
    </xdr:from>
    <xdr:ext cx="469744" cy="259045"/>
    <xdr:sp macro="" textlink="">
      <xdr:nvSpPr>
        <xdr:cNvPr id="312" name="労働費該当値テキスト"/>
        <xdr:cNvSpPr txBox="1"/>
      </xdr:nvSpPr>
      <xdr:spPr>
        <a:xfrm>
          <a:off x="10528300" y="56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95758</xdr:rowOff>
    </xdr:from>
    <xdr:to>
      <xdr:col>50</xdr:col>
      <xdr:colOff>165100</xdr:colOff>
      <xdr:row>34</xdr:row>
      <xdr:rowOff>25908</xdr:rowOff>
    </xdr:to>
    <xdr:sp macro="" textlink="">
      <xdr:nvSpPr>
        <xdr:cNvPr id="313" name="楕円 312"/>
        <xdr:cNvSpPr/>
      </xdr:nvSpPr>
      <xdr:spPr>
        <a:xfrm>
          <a:off x="9588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42435</xdr:rowOff>
    </xdr:from>
    <xdr:ext cx="469744" cy="259045"/>
    <xdr:sp macro="" textlink="">
      <xdr:nvSpPr>
        <xdr:cNvPr id="314" name="テキスト ボックス 313"/>
        <xdr:cNvSpPr txBox="1"/>
      </xdr:nvSpPr>
      <xdr:spPr>
        <a:xfrm>
          <a:off x="9404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110388</xdr:rowOff>
    </xdr:from>
    <xdr:to>
      <xdr:col>46</xdr:col>
      <xdr:colOff>38100</xdr:colOff>
      <xdr:row>34</xdr:row>
      <xdr:rowOff>40538</xdr:rowOff>
    </xdr:to>
    <xdr:sp macro="" textlink="">
      <xdr:nvSpPr>
        <xdr:cNvPr id="315" name="楕円 314"/>
        <xdr:cNvSpPr/>
      </xdr:nvSpPr>
      <xdr:spPr>
        <a:xfrm>
          <a:off x="8699500" y="576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57065</xdr:rowOff>
    </xdr:from>
    <xdr:ext cx="469744" cy="259045"/>
    <xdr:sp macro="" textlink="">
      <xdr:nvSpPr>
        <xdr:cNvPr id="316" name="テキスト ボックス 315"/>
        <xdr:cNvSpPr txBox="1"/>
      </xdr:nvSpPr>
      <xdr:spPr>
        <a:xfrm>
          <a:off x="8515428" y="554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124562</xdr:rowOff>
    </xdr:from>
    <xdr:to>
      <xdr:col>41</xdr:col>
      <xdr:colOff>101600</xdr:colOff>
      <xdr:row>34</xdr:row>
      <xdr:rowOff>54712</xdr:rowOff>
    </xdr:to>
    <xdr:sp macro="" textlink="">
      <xdr:nvSpPr>
        <xdr:cNvPr id="317" name="楕円 316"/>
        <xdr:cNvSpPr/>
      </xdr:nvSpPr>
      <xdr:spPr>
        <a:xfrm>
          <a:off x="7810500" y="57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71239</xdr:rowOff>
    </xdr:from>
    <xdr:ext cx="469744" cy="259045"/>
    <xdr:sp macro="" textlink="">
      <xdr:nvSpPr>
        <xdr:cNvPr id="318" name="テキスト ボックス 317"/>
        <xdr:cNvSpPr txBox="1"/>
      </xdr:nvSpPr>
      <xdr:spPr>
        <a:xfrm>
          <a:off x="7626428" y="555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39065</xdr:rowOff>
    </xdr:from>
    <xdr:to>
      <xdr:col>36</xdr:col>
      <xdr:colOff>165100</xdr:colOff>
      <xdr:row>33</xdr:row>
      <xdr:rowOff>140665</xdr:rowOff>
    </xdr:to>
    <xdr:sp macro="" textlink="">
      <xdr:nvSpPr>
        <xdr:cNvPr id="319" name="楕円 318"/>
        <xdr:cNvSpPr/>
      </xdr:nvSpPr>
      <xdr:spPr>
        <a:xfrm>
          <a:off x="6921500" y="56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157192</xdr:rowOff>
    </xdr:from>
    <xdr:ext cx="469744" cy="259045"/>
    <xdr:sp macro="" textlink="">
      <xdr:nvSpPr>
        <xdr:cNvPr id="320" name="テキスト ボックス 319"/>
        <xdr:cNvSpPr txBox="1"/>
      </xdr:nvSpPr>
      <xdr:spPr>
        <a:xfrm>
          <a:off x="6737428" y="54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113182</xdr:rowOff>
    </xdr:from>
    <xdr:to>
      <xdr:col>55</xdr:col>
      <xdr:colOff>0</xdr:colOff>
      <xdr:row>53</xdr:row>
      <xdr:rowOff>137871</xdr:rowOff>
    </xdr:to>
    <xdr:cxnSp macro="">
      <xdr:nvCxnSpPr>
        <xdr:cNvPr id="347" name="直線コネクタ 346"/>
        <xdr:cNvCxnSpPr/>
      </xdr:nvCxnSpPr>
      <xdr:spPr>
        <a:xfrm flipV="1">
          <a:off x="9639300" y="9200032"/>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152410</xdr:rowOff>
    </xdr:from>
    <xdr:to>
      <xdr:col>50</xdr:col>
      <xdr:colOff>114300</xdr:colOff>
      <xdr:row>53</xdr:row>
      <xdr:rowOff>137871</xdr:rowOff>
    </xdr:to>
    <xdr:cxnSp macro="">
      <xdr:nvCxnSpPr>
        <xdr:cNvPr id="350" name="直線コネクタ 349"/>
        <xdr:cNvCxnSpPr/>
      </xdr:nvCxnSpPr>
      <xdr:spPr>
        <a:xfrm>
          <a:off x="8750300" y="9067810"/>
          <a:ext cx="889000" cy="15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152410</xdr:rowOff>
    </xdr:from>
    <xdr:to>
      <xdr:col>45</xdr:col>
      <xdr:colOff>177800</xdr:colOff>
      <xdr:row>53</xdr:row>
      <xdr:rowOff>170515</xdr:rowOff>
    </xdr:to>
    <xdr:cxnSp macro="">
      <xdr:nvCxnSpPr>
        <xdr:cNvPr id="353" name="直線コネクタ 352"/>
        <xdr:cNvCxnSpPr/>
      </xdr:nvCxnSpPr>
      <xdr:spPr>
        <a:xfrm flipV="1">
          <a:off x="7861300" y="9067810"/>
          <a:ext cx="889000" cy="18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68559</xdr:rowOff>
    </xdr:from>
    <xdr:to>
      <xdr:col>41</xdr:col>
      <xdr:colOff>50800</xdr:colOff>
      <xdr:row>53</xdr:row>
      <xdr:rowOff>170515</xdr:rowOff>
    </xdr:to>
    <xdr:cxnSp macro="">
      <xdr:nvCxnSpPr>
        <xdr:cNvPr id="356" name="直線コネクタ 355"/>
        <xdr:cNvCxnSpPr/>
      </xdr:nvCxnSpPr>
      <xdr:spPr>
        <a:xfrm>
          <a:off x="6972300" y="9155409"/>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62382</xdr:rowOff>
    </xdr:from>
    <xdr:to>
      <xdr:col>55</xdr:col>
      <xdr:colOff>50800</xdr:colOff>
      <xdr:row>53</xdr:row>
      <xdr:rowOff>163982</xdr:rowOff>
    </xdr:to>
    <xdr:sp macro="" textlink="">
      <xdr:nvSpPr>
        <xdr:cNvPr id="366" name="楕円 365"/>
        <xdr:cNvSpPr/>
      </xdr:nvSpPr>
      <xdr:spPr>
        <a:xfrm>
          <a:off x="10426700" y="91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85259</xdr:rowOff>
    </xdr:from>
    <xdr:ext cx="469744" cy="259045"/>
    <xdr:sp macro="" textlink="">
      <xdr:nvSpPr>
        <xdr:cNvPr id="367" name="農林水産業費該当値テキスト"/>
        <xdr:cNvSpPr txBox="1"/>
      </xdr:nvSpPr>
      <xdr:spPr>
        <a:xfrm>
          <a:off x="10528300" y="900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87071</xdr:rowOff>
    </xdr:from>
    <xdr:to>
      <xdr:col>50</xdr:col>
      <xdr:colOff>165100</xdr:colOff>
      <xdr:row>54</xdr:row>
      <xdr:rowOff>17221</xdr:rowOff>
    </xdr:to>
    <xdr:sp macro="" textlink="">
      <xdr:nvSpPr>
        <xdr:cNvPr id="368" name="楕円 367"/>
        <xdr:cNvSpPr/>
      </xdr:nvSpPr>
      <xdr:spPr>
        <a:xfrm>
          <a:off x="9588500" y="917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33748</xdr:rowOff>
    </xdr:from>
    <xdr:ext cx="469744" cy="259045"/>
    <xdr:sp macro="" textlink="">
      <xdr:nvSpPr>
        <xdr:cNvPr id="369" name="テキスト ボックス 368"/>
        <xdr:cNvSpPr txBox="1"/>
      </xdr:nvSpPr>
      <xdr:spPr>
        <a:xfrm>
          <a:off x="9404428" y="894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101610</xdr:rowOff>
    </xdr:from>
    <xdr:to>
      <xdr:col>46</xdr:col>
      <xdr:colOff>38100</xdr:colOff>
      <xdr:row>53</xdr:row>
      <xdr:rowOff>31760</xdr:rowOff>
    </xdr:to>
    <xdr:sp macro="" textlink="">
      <xdr:nvSpPr>
        <xdr:cNvPr id="370" name="楕円 369"/>
        <xdr:cNvSpPr/>
      </xdr:nvSpPr>
      <xdr:spPr>
        <a:xfrm>
          <a:off x="8699500" y="90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48287</xdr:rowOff>
    </xdr:from>
    <xdr:ext cx="534377" cy="259045"/>
    <xdr:sp macro="" textlink="">
      <xdr:nvSpPr>
        <xdr:cNvPr id="371" name="テキスト ボックス 370"/>
        <xdr:cNvSpPr txBox="1"/>
      </xdr:nvSpPr>
      <xdr:spPr>
        <a:xfrm>
          <a:off x="8483111" y="87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119715</xdr:rowOff>
    </xdr:from>
    <xdr:to>
      <xdr:col>41</xdr:col>
      <xdr:colOff>101600</xdr:colOff>
      <xdr:row>54</xdr:row>
      <xdr:rowOff>49865</xdr:rowOff>
    </xdr:to>
    <xdr:sp macro="" textlink="">
      <xdr:nvSpPr>
        <xdr:cNvPr id="372" name="楕円 371"/>
        <xdr:cNvSpPr/>
      </xdr:nvSpPr>
      <xdr:spPr>
        <a:xfrm>
          <a:off x="7810500" y="92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66392</xdr:rowOff>
    </xdr:from>
    <xdr:ext cx="469744" cy="259045"/>
    <xdr:sp macro="" textlink="">
      <xdr:nvSpPr>
        <xdr:cNvPr id="373" name="テキスト ボックス 372"/>
        <xdr:cNvSpPr txBox="1"/>
      </xdr:nvSpPr>
      <xdr:spPr>
        <a:xfrm>
          <a:off x="7626428" y="89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17759</xdr:rowOff>
    </xdr:from>
    <xdr:to>
      <xdr:col>36</xdr:col>
      <xdr:colOff>165100</xdr:colOff>
      <xdr:row>53</xdr:row>
      <xdr:rowOff>119359</xdr:rowOff>
    </xdr:to>
    <xdr:sp macro="" textlink="">
      <xdr:nvSpPr>
        <xdr:cNvPr id="374" name="楕円 373"/>
        <xdr:cNvSpPr/>
      </xdr:nvSpPr>
      <xdr:spPr>
        <a:xfrm>
          <a:off x="6921500" y="910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135886</xdr:rowOff>
    </xdr:from>
    <xdr:ext cx="534377" cy="259045"/>
    <xdr:sp macro="" textlink="">
      <xdr:nvSpPr>
        <xdr:cNvPr id="375" name="テキスト ボックス 374"/>
        <xdr:cNvSpPr txBox="1"/>
      </xdr:nvSpPr>
      <xdr:spPr>
        <a:xfrm>
          <a:off x="6705111" y="8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123600</xdr:rowOff>
    </xdr:from>
    <xdr:to>
      <xdr:col>55</xdr:col>
      <xdr:colOff>0</xdr:colOff>
      <xdr:row>77</xdr:row>
      <xdr:rowOff>131176</xdr:rowOff>
    </xdr:to>
    <xdr:cxnSp macro="">
      <xdr:nvCxnSpPr>
        <xdr:cNvPr id="406" name="直線コネクタ 405"/>
        <xdr:cNvCxnSpPr/>
      </xdr:nvCxnSpPr>
      <xdr:spPr>
        <a:xfrm>
          <a:off x="9639300" y="13325250"/>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44864</xdr:rowOff>
    </xdr:from>
    <xdr:to>
      <xdr:col>50</xdr:col>
      <xdr:colOff>114300</xdr:colOff>
      <xdr:row>77</xdr:row>
      <xdr:rowOff>123600</xdr:rowOff>
    </xdr:to>
    <xdr:cxnSp macro="">
      <xdr:nvCxnSpPr>
        <xdr:cNvPr id="409" name="直線コネクタ 408"/>
        <xdr:cNvCxnSpPr/>
      </xdr:nvCxnSpPr>
      <xdr:spPr>
        <a:xfrm>
          <a:off x="8750300" y="13246514"/>
          <a:ext cx="889000" cy="7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44864</xdr:rowOff>
    </xdr:from>
    <xdr:to>
      <xdr:col>45</xdr:col>
      <xdr:colOff>177800</xdr:colOff>
      <xdr:row>77</xdr:row>
      <xdr:rowOff>167818</xdr:rowOff>
    </xdr:to>
    <xdr:cxnSp macro="">
      <xdr:nvCxnSpPr>
        <xdr:cNvPr id="412" name="直線コネクタ 411"/>
        <xdr:cNvCxnSpPr/>
      </xdr:nvCxnSpPr>
      <xdr:spPr>
        <a:xfrm flipV="1">
          <a:off x="7861300" y="13246514"/>
          <a:ext cx="889000" cy="12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106978</xdr:rowOff>
    </xdr:from>
    <xdr:to>
      <xdr:col>41</xdr:col>
      <xdr:colOff>50800</xdr:colOff>
      <xdr:row>77</xdr:row>
      <xdr:rowOff>167818</xdr:rowOff>
    </xdr:to>
    <xdr:cxnSp macro="">
      <xdr:nvCxnSpPr>
        <xdr:cNvPr id="415" name="直線コネクタ 414"/>
        <xdr:cNvCxnSpPr/>
      </xdr:nvCxnSpPr>
      <xdr:spPr>
        <a:xfrm>
          <a:off x="6972300" y="13308628"/>
          <a:ext cx="889000" cy="6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80376</xdr:rowOff>
    </xdr:from>
    <xdr:to>
      <xdr:col>55</xdr:col>
      <xdr:colOff>50800</xdr:colOff>
      <xdr:row>78</xdr:row>
      <xdr:rowOff>10526</xdr:rowOff>
    </xdr:to>
    <xdr:sp macro="" textlink="">
      <xdr:nvSpPr>
        <xdr:cNvPr id="425" name="楕円 424"/>
        <xdr:cNvSpPr/>
      </xdr:nvSpPr>
      <xdr:spPr>
        <a:xfrm>
          <a:off x="10426700" y="132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58803</xdr:rowOff>
    </xdr:from>
    <xdr:ext cx="469744" cy="259045"/>
    <xdr:sp macro="" textlink="">
      <xdr:nvSpPr>
        <xdr:cNvPr id="426" name="商工費該当値テキスト"/>
        <xdr:cNvSpPr txBox="1"/>
      </xdr:nvSpPr>
      <xdr:spPr>
        <a:xfrm>
          <a:off x="10528300" y="1326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72800</xdr:rowOff>
    </xdr:from>
    <xdr:to>
      <xdr:col>50</xdr:col>
      <xdr:colOff>165100</xdr:colOff>
      <xdr:row>78</xdr:row>
      <xdr:rowOff>2950</xdr:rowOff>
    </xdr:to>
    <xdr:sp macro="" textlink="">
      <xdr:nvSpPr>
        <xdr:cNvPr id="427" name="楕円 426"/>
        <xdr:cNvSpPr/>
      </xdr:nvSpPr>
      <xdr:spPr>
        <a:xfrm>
          <a:off x="9588500" y="132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165527</xdr:rowOff>
    </xdr:from>
    <xdr:ext cx="469744" cy="259045"/>
    <xdr:sp macro="" textlink="">
      <xdr:nvSpPr>
        <xdr:cNvPr id="428" name="テキスト ボックス 427"/>
        <xdr:cNvSpPr txBox="1"/>
      </xdr:nvSpPr>
      <xdr:spPr>
        <a:xfrm>
          <a:off x="9404428" y="1336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165514</xdr:rowOff>
    </xdr:from>
    <xdr:to>
      <xdr:col>46</xdr:col>
      <xdr:colOff>38100</xdr:colOff>
      <xdr:row>77</xdr:row>
      <xdr:rowOff>95664</xdr:rowOff>
    </xdr:to>
    <xdr:sp macro="" textlink="">
      <xdr:nvSpPr>
        <xdr:cNvPr id="429" name="楕円 428"/>
        <xdr:cNvSpPr/>
      </xdr:nvSpPr>
      <xdr:spPr>
        <a:xfrm>
          <a:off x="8699500" y="131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86791</xdr:rowOff>
    </xdr:from>
    <xdr:ext cx="534377" cy="259045"/>
    <xdr:sp macro="" textlink="">
      <xdr:nvSpPr>
        <xdr:cNvPr id="430" name="テキスト ボックス 429"/>
        <xdr:cNvSpPr txBox="1"/>
      </xdr:nvSpPr>
      <xdr:spPr>
        <a:xfrm>
          <a:off x="8483111" y="132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117018</xdr:rowOff>
    </xdr:from>
    <xdr:to>
      <xdr:col>41</xdr:col>
      <xdr:colOff>101600</xdr:colOff>
      <xdr:row>78</xdr:row>
      <xdr:rowOff>47168</xdr:rowOff>
    </xdr:to>
    <xdr:sp macro="" textlink="">
      <xdr:nvSpPr>
        <xdr:cNvPr id="431" name="楕円 430"/>
        <xdr:cNvSpPr/>
      </xdr:nvSpPr>
      <xdr:spPr>
        <a:xfrm>
          <a:off x="7810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38295</xdr:rowOff>
    </xdr:from>
    <xdr:ext cx="469744" cy="259045"/>
    <xdr:sp macro="" textlink="">
      <xdr:nvSpPr>
        <xdr:cNvPr id="432" name="テキスト ボックス 431"/>
        <xdr:cNvSpPr txBox="1"/>
      </xdr:nvSpPr>
      <xdr:spPr>
        <a:xfrm>
          <a:off x="7626428" y="134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56178</xdr:rowOff>
    </xdr:from>
    <xdr:to>
      <xdr:col>36</xdr:col>
      <xdr:colOff>165100</xdr:colOff>
      <xdr:row>77</xdr:row>
      <xdr:rowOff>157778</xdr:rowOff>
    </xdr:to>
    <xdr:sp macro="" textlink="">
      <xdr:nvSpPr>
        <xdr:cNvPr id="433" name="楕円 432"/>
        <xdr:cNvSpPr/>
      </xdr:nvSpPr>
      <xdr:spPr>
        <a:xfrm>
          <a:off x="6921500" y="132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148905</xdr:rowOff>
    </xdr:from>
    <xdr:ext cx="534377" cy="259045"/>
    <xdr:sp macro="" textlink="">
      <xdr:nvSpPr>
        <xdr:cNvPr id="434" name="テキスト ボックス 433"/>
        <xdr:cNvSpPr txBox="1"/>
      </xdr:nvSpPr>
      <xdr:spPr>
        <a:xfrm>
          <a:off x="6705111" y="133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146214</xdr:rowOff>
    </xdr:from>
    <xdr:to>
      <xdr:col>55</xdr:col>
      <xdr:colOff>0</xdr:colOff>
      <xdr:row>95</xdr:row>
      <xdr:rowOff>23761</xdr:rowOff>
    </xdr:to>
    <xdr:cxnSp macro="">
      <xdr:nvCxnSpPr>
        <xdr:cNvPr id="464" name="直線コネクタ 463"/>
        <xdr:cNvCxnSpPr/>
      </xdr:nvCxnSpPr>
      <xdr:spPr>
        <a:xfrm flipV="1">
          <a:off x="9639300" y="16262514"/>
          <a:ext cx="8382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5"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23761</xdr:rowOff>
    </xdr:from>
    <xdr:to>
      <xdr:col>50</xdr:col>
      <xdr:colOff>114300</xdr:colOff>
      <xdr:row>95</xdr:row>
      <xdr:rowOff>122783</xdr:rowOff>
    </xdr:to>
    <xdr:cxnSp macro="">
      <xdr:nvCxnSpPr>
        <xdr:cNvPr id="467" name="直線コネクタ 466"/>
        <xdr:cNvCxnSpPr/>
      </xdr:nvCxnSpPr>
      <xdr:spPr>
        <a:xfrm flipV="1">
          <a:off x="8750300" y="16311511"/>
          <a:ext cx="889000" cy="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9" name="テキスト ボックス 468"/>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23915</xdr:rowOff>
    </xdr:from>
    <xdr:to>
      <xdr:col>45</xdr:col>
      <xdr:colOff>177800</xdr:colOff>
      <xdr:row>95</xdr:row>
      <xdr:rowOff>122783</xdr:rowOff>
    </xdr:to>
    <xdr:cxnSp macro="">
      <xdr:nvCxnSpPr>
        <xdr:cNvPr id="470" name="直線コネクタ 469"/>
        <xdr:cNvCxnSpPr/>
      </xdr:nvCxnSpPr>
      <xdr:spPr>
        <a:xfrm>
          <a:off x="7861300" y="15968765"/>
          <a:ext cx="889000" cy="4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2" name="テキスト ボックス 471"/>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23915</xdr:rowOff>
    </xdr:from>
    <xdr:to>
      <xdr:col>41</xdr:col>
      <xdr:colOff>50800</xdr:colOff>
      <xdr:row>94</xdr:row>
      <xdr:rowOff>119069</xdr:rowOff>
    </xdr:to>
    <xdr:cxnSp macro="">
      <xdr:nvCxnSpPr>
        <xdr:cNvPr id="473" name="直線コネクタ 472"/>
        <xdr:cNvCxnSpPr/>
      </xdr:nvCxnSpPr>
      <xdr:spPr>
        <a:xfrm flipV="1">
          <a:off x="6972300" y="15968765"/>
          <a:ext cx="889000" cy="26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5" name="テキスト ボックス 474"/>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7" name="テキスト ボックス 476"/>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95414</xdr:rowOff>
    </xdr:from>
    <xdr:to>
      <xdr:col>55</xdr:col>
      <xdr:colOff>50800</xdr:colOff>
      <xdr:row>95</xdr:row>
      <xdr:rowOff>25564</xdr:rowOff>
    </xdr:to>
    <xdr:sp macro="" textlink="">
      <xdr:nvSpPr>
        <xdr:cNvPr id="483" name="楕円 482"/>
        <xdr:cNvSpPr/>
      </xdr:nvSpPr>
      <xdr:spPr>
        <a:xfrm>
          <a:off x="10426700" y="162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118291</xdr:rowOff>
    </xdr:from>
    <xdr:ext cx="534377" cy="259045"/>
    <xdr:sp macro="" textlink="">
      <xdr:nvSpPr>
        <xdr:cNvPr id="484" name="土木費該当値テキスト"/>
        <xdr:cNvSpPr txBox="1"/>
      </xdr:nvSpPr>
      <xdr:spPr>
        <a:xfrm>
          <a:off x="10528300" y="160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144411</xdr:rowOff>
    </xdr:from>
    <xdr:to>
      <xdr:col>50</xdr:col>
      <xdr:colOff>165100</xdr:colOff>
      <xdr:row>95</xdr:row>
      <xdr:rowOff>74561</xdr:rowOff>
    </xdr:to>
    <xdr:sp macro="" textlink="">
      <xdr:nvSpPr>
        <xdr:cNvPr id="485" name="楕円 484"/>
        <xdr:cNvSpPr/>
      </xdr:nvSpPr>
      <xdr:spPr>
        <a:xfrm>
          <a:off x="9588500" y="162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91088</xdr:rowOff>
    </xdr:from>
    <xdr:ext cx="534377" cy="259045"/>
    <xdr:sp macro="" textlink="">
      <xdr:nvSpPr>
        <xdr:cNvPr id="486" name="テキスト ボックス 485"/>
        <xdr:cNvSpPr txBox="1"/>
      </xdr:nvSpPr>
      <xdr:spPr>
        <a:xfrm>
          <a:off x="9372111" y="160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71983</xdr:rowOff>
    </xdr:from>
    <xdr:to>
      <xdr:col>46</xdr:col>
      <xdr:colOff>38100</xdr:colOff>
      <xdr:row>96</xdr:row>
      <xdr:rowOff>2133</xdr:rowOff>
    </xdr:to>
    <xdr:sp macro="" textlink="">
      <xdr:nvSpPr>
        <xdr:cNvPr id="487" name="楕円 486"/>
        <xdr:cNvSpPr/>
      </xdr:nvSpPr>
      <xdr:spPr>
        <a:xfrm>
          <a:off x="8699500" y="163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18660</xdr:rowOff>
    </xdr:from>
    <xdr:ext cx="534377" cy="259045"/>
    <xdr:sp macro="" textlink="">
      <xdr:nvSpPr>
        <xdr:cNvPr id="488" name="テキスト ボックス 487"/>
        <xdr:cNvSpPr txBox="1"/>
      </xdr:nvSpPr>
      <xdr:spPr>
        <a:xfrm>
          <a:off x="8483111" y="161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144565</xdr:rowOff>
    </xdr:from>
    <xdr:to>
      <xdr:col>41</xdr:col>
      <xdr:colOff>101600</xdr:colOff>
      <xdr:row>93</xdr:row>
      <xdr:rowOff>74715</xdr:rowOff>
    </xdr:to>
    <xdr:sp macro="" textlink="">
      <xdr:nvSpPr>
        <xdr:cNvPr id="489" name="楕円 488"/>
        <xdr:cNvSpPr/>
      </xdr:nvSpPr>
      <xdr:spPr>
        <a:xfrm>
          <a:off x="7810500" y="159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91242</xdr:rowOff>
    </xdr:from>
    <xdr:ext cx="534377" cy="259045"/>
    <xdr:sp macro="" textlink="">
      <xdr:nvSpPr>
        <xdr:cNvPr id="490" name="テキスト ボックス 489"/>
        <xdr:cNvSpPr txBox="1"/>
      </xdr:nvSpPr>
      <xdr:spPr>
        <a:xfrm>
          <a:off x="7594111" y="156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68269</xdr:rowOff>
    </xdr:from>
    <xdr:to>
      <xdr:col>36</xdr:col>
      <xdr:colOff>165100</xdr:colOff>
      <xdr:row>94</xdr:row>
      <xdr:rowOff>169869</xdr:rowOff>
    </xdr:to>
    <xdr:sp macro="" textlink="">
      <xdr:nvSpPr>
        <xdr:cNvPr id="491" name="楕円 490"/>
        <xdr:cNvSpPr/>
      </xdr:nvSpPr>
      <xdr:spPr>
        <a:xfrm>
          <a:off x="6921500" y="161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14946</xdr:rowOff>
    </xdr:from>
    <xdr:ext cx="534377" cy="259045"/>
    <xdr:sp macro="" textlink="">
      <xdr:nvSpPr>
        <xdr:cNvPr id="492" name="テキスト ボックス 491"/>
        <xdr:cNvSpPr txBox="1"/>
      </xdr:nvSpPr>
      <xdr:spPr>
        <a:xfrm>
          <a:off x="6705111" y="159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130719</xdr:rowOff>
    </xdr:from>
    <xdr:to>
      <xdr:col>85</xdr:col>
      <xdr:colOff>127000</xdr:colOff>
      <xdr:row>36</xdr:row>
      <xdr:rowOff>159621</xdr:rowOff>
    </xdr:to>
    <xdr:cxnSp macro="">
      <xdr:nvCxnSpPr>
        <xdr:cNvPr id="524" name="直線コネクタ 523"/>
        <xdr:cNvCxnSpPr/>
      </xdr:nvCxnSpPr>
      <xdr:spPr>
        <a:xfrm flipV="1">
          <a:off x="15481300" y="6131469"/>
          <a:ext cx="838200" cy="20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5"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123372</xdr:rowOff>
    </xdr:from>
    <xdr:to>
      <xdr:col>81</xdr:col>
      <xdr:colOff>50800</xdr:colOff>
      <xdr:row>36</xdr:row>
      <xdr:rowOff>159621</xdr:rowOff>
    </xdr:to>
    <xdr:cxnSp macro="">
      <xdr:nvCxnSpPr>
        <xdr:cNvPr id="527" name="直線コネクタ 526"/>
        <xdr:cNvCxnSpPr/>
      </xdr:nvCxnSpPr>
      <xdr:spPr>
        <a:xfrm>
          <a:off x="14592300" y="6124122"/>
          <a:ext cx="889000" cy="20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12011</xdr:rowOff>
    </xdr:from>
    <xdr:to>
      <xdr:col>76</xdr:col>
      <xdr:colOff>114300</xdr:colOff>
      <xdr:row>35</xdr:row>
      <xdr:rowOff>123372</xdr:rowOff>
    </xdr:to>
    <xdr:cxnSp macro="">
      <xdr:nvCxnSpPr>
        <xdr:cNvPr id="530" name="直線コネクタ 529"/>
        <xdr:cNvCxnSpPr/>
      </xdr:nvCxnSpPr>
      <xdr:spPr>
        <a:xfrm>
          <a:off x="13703300" y="6012761"/>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2" name="テキスト ボックス 531"/>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12011</xdr:rowOff>
    </xdr:from>
    <xdr:to>
      <xdr:col>71</xdr:col>
      <xdr:colOff>177800</xdr:colOff>
      <xdr:row>37</xdr:row>
      <xdr:rowOff>28176</xdr:rowOff>
    </xdr:to>
    <xdr:cxnSp macro="">
      <xdr:nvCxnSpPr>
        <xdr:cNvPr id="533" name="直線コネクタ 532"/>
        <xdr:cNvCxnSpPr/>
      </xdr:nvCxnSpPr>
      <xdr:spPr>
        <a:xfrm flipV="1">
          <a:off x="12814300" y="6012761"/>
          <a:ext cx="889000" cy="35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5" name="テキスト ボックス 534"/>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79919</xdr:rowOff>
    </xdr:from>
    <xdr:to>
      <xdr:col>85</xdr:col>
      <xdr:colOff>177800</xdr:colOff>
      <xdr:row>36</xdr:row>
      <xdr:rowOff>10069</xdr:rowOff>
    </xdr:to>
    <xdr:sp macro="" textlink="">
      <xdr:nvSpPr>
        <xdr:cNvPr id="543" name="楕円 542"/>
        <xdr:cNvSpPr/>
      </xdr:nvSpPr>
      <xdr:spPr>
        <a:xfrm>
          <a:off x="16268700" y="60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102796</xdr:rowOff>
    </xdr:from>
    <xdr:ext cx="534377" cy="259045"/>
    <xdr:sp macro="" textlink="">
      <xdr:nvSpPr>
        <xdr:cNvPr id="544" name="消防費該当値テキスト"/>
        <xdr:cNvSpPr txBox="1"/>
      </xdr:nvSpPr>
      <xdr:spPr>
        <a:xfrm>
          <a:off x="16370300" y="59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108821</xdr:rowOff>
    </xdr:from>
    <xdr:to>
      <xdr:col>81</xdr:col>
      <xdr:colOff>101600</xdr:colOff>
      <xdr:row>37</xdr:row>
      <xdr:rowOff>38971</xdr:rowOff>
    </xdr:to>
    <xdr:sp macro="" textlink="">
      <xdr:nvSpPr>
        <xdr:cNvPr id="545" name="楕円 544"/>
        <xdr:cNvSpPr/>
      </xdr:nvSpPr>
      <xdr:spPr>
        <a:xfrm>
          <a:off x="15430500" y="628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30098</xdr:rowOff>
    </xdr:from>
    <xdr:ext cx="534377" cy="259045"/>
    <xdr:sp macro="" textlink="">
      <xdr:nvSpPr>
        <xdr:cNvPr id="546" name="テキスト ボックス 545"/>
        <xdr:cNvSpPr txBox="1"/>
      </xdr:nvSpPr>
      <xdr:spPr>
        <a:xfrm>
          <a:off x="15214111" y="6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72572</xdr:rowOff>
    </xdr:from>
    <xdr:to>
      <xdr:col>76</xdr:col>
      <xdr:colOff>165100</xdr:colOff>
      <xdr:row>36</xdr:row>
      <xdr:rowOff>2722</xdr:rowOff>
    </xdr:to>
    <xdr:sp macro="" textlink="">
      <xdr:nvSpPr>
        <xdr:cNvPr id="547" name="楕円 546"/>
        <xdr:cNvSpPr/>
      </xdr:nvSpPr>
      <xdr:spPr>
        <a:xfrm>
          <a:off x="14541500" y="6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19249</xdr:rowOff>
    </xdr:from>
    <xdr:ext cx="534377" cy="259045"/>
    <xdr:sp macro="" textlink="">
      <xdr:nvSpPr>
        <xdr:cNvPr id="548" name="テキスト ボックス 547"/>
        <xdr:cNvSpPr txBox="1"/>
      </xdr:nvSpPr>
      <xdr:spPr>
        <a:xfrm>
          <a:off x="14325111" y="5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132661</xdr:rowOff>
    </xdr:from>
    <xdr:to>
      <xdr:col>72</xdr:col>
      <xdr:colOff>38100</xdr:colOff>
      <xdr:row>35</xdr:row>
      <xdr:rowOff>62811</xdr:rowOff>
    </xdr:to>
    <xdr:sp macro="" textlink="">
      <xdr:nvSpPr>
        <xdr:cNvPr id="549" name="楕円 548"/>
        <xdr:cNvSpPr/>
      </xdr:nvSpPr>
      <xdr:spPr>
        <a:xfrm>
          <a:off x="13652500" y="5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79338</xdr:rowOff>
    </xdr:from>
    <xdr:ext cx="534377" cy="259045"/>
    <xdr:sp macro="" textlink="">
      <xdr:nvSpPr>
        <xdr:cNvPr id="550" name="テキスト ボックス 549"/>
        <xdr:cNvSpPr txBox="1"/>
      </xdr:nvSpPr>
      <xdr:spPr>
        <a:xfrm>
          <a:off x="13436111" y="57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148826</xdr:rowOff>
    </xdr:from>
    <xdr:to>
      <xdr:col>67</xdr:col>
      <xdr:colOff>101600</xdr:colOff>
      <xdr:row>37</xdr:row>
      <xdr:rowOff>78976</xdr:rowOff>
    </xdr:to>
    <xdr:sp macro="" textlink="">
      <xdr:nvSpPr>
        <xdr:cNvPr id="551" name="楕円 550"/>
        <xdr:cNvSpPr/>
      </xdr:nvSpPr>
      <xdr:spPr>
        <a:xfrm>
          <a:off x="12763500" y="632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70103</xdr:rowOff>
    </xdr:from>
    <xdr:ext cx="534377" cy="259045"/>
    <xdr:sp macro="" textlink="">
      <xdr:nvSpPr>
        <xdr:cNvPr id="552" name="テキスト ボックス 551"/>
        <xdr:cNvSpPr txBox="1"/>
      </xdr:nvSpPr>
      <xdr:spPr>
        <a:xfrm>
          <a:off x="12547111" y="6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106599</xdr:rowOff>
    </xdr:from>
    <xdr:to>
      <xdr:col>85</xdr:col>
      <xdr:colOff>127000</xdr:colOff>
      <xdr:row>56</xdr:row>
      <xdr:rowOff>39665</xdr:rowOff>
    </xdr:to>
    <xdr:cxnSp macro="">
      <xdr:nvCxnSpPr>
        <xdr:cNvPr id="580" name="直線コネクタ 579"/>
        <xdr:cNvCxnSpPr/>
      </xdr:nvCxnSpPr>
      <xdr:spPr>
        <a:xfrm flipV="1">
          <a:off x="15481300" y="9536349"/>
          <a:ext cx="8382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1"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131607</xdr:rowOff>
    </xdr:from>
    <xdr:to>
      <xdr:col>81</xdr:col>
      <xdr:colOff>50800</xdr:colOff>
      <xdr:row>56</xdr:row>
      <xdr:rowOff>39665</xdr:rowOff>
    </xdr:to>
    <xdr:cxnSp macro="">
      <xdr:nvCxnSpPr>
        <xdr:cNvPr id="583" name="直線コネクタ 582"/>
        <xdr:cNvCxnSpPr/>
      </xdr:nvCxnSpPr>
      <xdr:spPr>
        <a:xfrm>
          <a:off x="14592300" y="9218457"/>
          <a:ext cx="889000" cy="42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131607</xdr:rowOff>
    </xdr:from>
    <xdr:to>
      <xdr:col>76</xdr:col>
      <xdr:colOff>114300</xdr:colOff>
      <xdr:row>56</xdr:row>
      <xdr:rowOff>23983</xdr:rowOff>
    </xdr:to>
    <xdr:cxnSp macro="">
      <xdr:nvCxnSpPr>
        <xdr:cNvPr id="586" name="直線コネクタ 585"/>
        <xdr:cNvCxnSpPr/>
      </xdr:nvCxnSpPr>
      <xdr:spPr>
        <a:xfrm flipV="1">
          <a:off x="13703300" y="9218457"/>
          <a:ext cx="889000" cy="40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8" name="テキスト ボックス 587"/>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99284</xdr:rowOff>
    </xdr:from>
    <xdr:to>
      <xdr:col>71</xdr:col>
      <xdr:colOff>177800</xdr:colOff>
      <xdr:row>56</xdr:row>
      <xdr:rowOff>23983</xdr:rowOff>
    </xdr:to>
    <xdr:cxnSp macro="">
      <xdr:nvCxnSpPr>
        <xdr:cNvPr id="589" name="直線コネクタ 588"/>
        <xdr:cNvCxnSpPr/>
      </xdr:nvCxnSpPr>
      <xdr:spPr>
        <a:xfrm>
          <a:off x="12814300" y="9529034"/>
          <a:ext cx="889000" cy="9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55799</xdr:rowOff>
    </xdr:from>
    <xdr:to>
      <xdr:col>85</xdr:col>
      <xdr:colOff>177800</xdr:colOff>
      <xdr:row>55</xdr:row>
      <xdr:rowOff>157399</xdr:rowOff>
    </xdr:to>
    <xdr:sp macro="" textlink="">
      <xdr:nvSpPr>
        <xdr:cNvPr id="599" name="楕円 598"/>
        <xdr:cNvSpPr/>
      </xdr:nvSpPr>
      <xdr:spPr>
        <a:xfrm>
          <a:off x="16268700" y="94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78676</xdr:rowOff>
    </xdr:from>
    <xdr:ext cx="534377" cy="259045"/>
    <xdr:sp macro="" textlink="">
      <xdr:nvSpPr>
        <xdr:cNvPr id="600" name="教育費該当値テキスト"/>
        <xdr:cNvSpPr txBox="1"/>
      </xdr:nvSpPr>
      <xdr:spPr>
        <a:xfrm>
          <a:off x="16370300" y="93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160315</xdr:rowOff>
    </xdr:from>
    <xdr:to>
      <xdr:col>81</xdr:col>
      <xdr:colOff>101600</xdr:colOff>
      <xdr:row>56</xdr:row>
      <xdr:rowOff>90465</xdr:rowOff>
    </xdr:to>
    <xdr:sp macro="" textlink="">
      <xdr:nvSpPr>
        <xdr:cNvPr id="601" name="楕円 600"/>
        <xdr:cNvSpPr/>
      </xdr:nvSpPr>
      <xdr:spPr>
        <a:xfrm>
          <a:off x="15430500" y="95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81592</xdr:rowOff>
    </xdr:from>
    <xdr:ext cx="534377" cy="259045"/>
    <xdr:sp macro="" textlink="">
      <xdr:nvSpPr>
        <xdr:cNvPr id="602" name="テキスト ボックス 601"/>
        <xdr:cNvSpPr txBox="1"/>
      </xdr:nvSpPr>
      <xdr:spPr>
        <a:xfrm>
          <a:off x="15214111" y="968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80807</xdr:rowOff>
    </xdr:from>
    <xdr:to>
      <xdr:col>76</xdr:col>
      <xdr:colOff>165100</xdr:colOff>
      <xdr:row>54</xdr:row>
      <xdr:rowOff>10957</xdr:rowOff>
    </xdr:to>
    <xdr:sp macro="" textlink="">
      <xdr:nvSpPr>
        <xdr:cNvPr id="603" name="楕円 602"/>
        <xdr:cNvSpPr/>
      </xdr:nvSpPr>
      <xdr:spPr>
        <a:xfrm>
          <a:off x="14541500" y="91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27484</xdr:rowOff>
    </xdr:from>
    <xdr:ext cx="534377" cy="259045"/>
    <xdr:sp macro="" textlink="">
      <xdr:nvSpPr>
        <xdr:cNvPr id="604" name="テキスト ボックス 603"/>
        <xdr:cNvSpPr txBox="1"/>
      </xdr:nvSpPr>
      <xdr:spPr>
        <a:xfrm>
          <a:off x="14325111" y="89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144633</xdr:rowOff>
    </xdr:from>
    <xdr:to>
      <xdr:col>72</xdr:col>
      <xdr:colOff>38100</xdr:colOff>
      <xdr:row>56</xdr:row>
      <xdr:rowOff>74783</xdr:rowOff>
    </xdr:to>
    <xdr:sp macro="" textlink="">
      <xdr:nvSpPr>
        <xdr:cNvPr id="605" name="楕円 604"/>
        <xdr:cNvSpPr/>
      </xdr:nvSpPr>
      <xdr:spPr>
        <a:xfrm>
          <a:off x="13652500" y="95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65910</xdr:rowOff>
    </xdr:from>
    <xdr:ext cx="534377" cy="259045"/>
    <xdr:sp macro="" textlink="">
      <xdr:nvSpPr>
        <xdr:cNvPr id="606" name="テキスト ボックス 605"/>
        <xdr:cNvSpPr txBox="1"/>
      </xdr:nvSpPr>
      <xdr:spPr>
        <a:xfrm>
          <a:off x="13436111" y="96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48484</xdr:rowOff>
    </xdr:from>
    <xdr:to>
      <xdr:col>67</xdr:col>
      <xdr:colOff>101600</xdr:colOff>
      <xdr:row>55</xdr:row>
      <xdr:rowOff>150084</xdr:rowOff>
    </xdr:to>
    <xdr:sp macro="" textlink="">
      <xdr:nvSpPr>
        <xdr:cNvPr id="607" name="楕円 606"/>
        <xdr:cNvSpPr/>
      </xdr:nvSpPr>
      <xdr:spPr>
        <a:xfrm>
          <a:off x="12763500" y="94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166611</xdr:rowOff>
    </xdr:from>
    <xdr:ext cx="534377" cy="259045"/>
    <xdr:sp macro="" textlink="">
      <xdr:nvSpPr>
        <xdr:cNvPr id="608" name="テキスト ボックス 607"/>
        <xdr:cNvSpPr txBox="1"/>
      </xdr:nvSpPr>
      <xdr:spPr>
        <a:xfrm>
          <a:off x="12547111" y="92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90714</xdr:rowOff>
    </xdr:from>
    <xdr:to>
      <xdr:col>85</xdr:col>
      <xdr:colOff>127000</xdr:colOff>
      <xdr:row>79</xdr:row>
      <xdr:rowOff>94241</xdr:rowOff>
    </xdr:to>
    <xdr:cxnSp macro="">
      <xdr:nvCxnSpPr>
        <xdr:cNvPr id="639" name="直線コネクタ 638"/>
        <xdr:cNvCxnSpPr/>
      </xdr:nvCxnSpPr>
      <xdr:spPr>
        <a:xfrm flipV="1">
          <a:off x="15481300" y="13635264"/>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93326</xdr:rowOff>
    </xdr:from>
    <xdr:to>
      <xdr:col>81</xdr:col>
      <xdr:colOff>50800</xdr:colOff>
      <xdr:row>79</xdr:row>
      <xdr:rowOff>94241</xdr:rowOff>
    </xdr:to>
    <xdr:cxnSp macro="">
      <xdr:nvCxnSpPr>
        <xdr:cNvPr id="642" name="直線コネクタ 641"/>
        <xdr:cNvCxnSpPr/>
      </xdr:nvCxnSpPr>
      <xdr:spPr>
        <a:xfrm>
          <a:off x="14592300" y="136378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78925</xdr:rowOff>
    </xdr:from>
    <xdr:to>
      <xdr:col>76</xdr:col>
      <xdr:colOff>114300</xdr:colOff>
      <xdr:row>79</xdr:row>
      <xdr:rowOff>93326</xdr:rowOff>
    </xdr:to>
    <xdr:cxnSp macro="">
      <xdr:nvCxnSpPr>
        <xdr:cNvPr id="645" name="直線コネクタ 644"/>
        <xdr:cNvCxnSpPr/>
      </xdr:nvCxnSpPr>
      <xdr:spPr>
        <a:xfrm>
          <a:off x="13703300" y="13623475"/>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78925</xdr:rowOff>
    </xdr:from>
    <xdr:to>
      <xdr:col>71</xdr:col>
      <xdr:colOff>177800</xdr:colOff>
      <xdr:row>79</xdr:row>
      <xdr:rowOff>88429</xdr:rowOff>
    </xdr:to>
    <xdr:cxnSp macro="">
      <xdr:nvCxnSpPr>
        <xdr:cNvPr id="648" name="直線コネクタ 647"/>
        <xdr:cNvCxnSpPr/>
      </xdr:nvCxnSpPr>
      <xdr:spPr>
        <a:xfrm flipV="1">
          <a:off x="12814300" y="13623475"/>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39914</xdr:rowOff>
    </xdr:from>
    <xdr:to>
      <xdr:col>85</xdr:col>
      <xdr:colOff>177800</xdr:colOff>
      <xdr:row>79</xdr:row>
      <xdr:rowOff>141514</xdr:rowOff>
    </xdr:to>
    <xdr:sp macro="" textlink="">
      <xdr:nvSpPr>
        <xdr:cNvPr id="658" name="楕円 657"/>
        <xdr:cNvSpPr/>
      </xdr:nvSpPr>
      <xdr:spPr>
        <a:xfrm>
          <a:off x="16268700" y="1358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378565" cy="259045"/>
    <xdr:sp macro="" textlink="">
      <xdr:nvSpPr>
        <xdr:cNvPr id="659" name="災害復旧費該当値テキスト"/>
        <xdr:cNvSpPr txBox="1"/>
      </xdr:nvSpPr>
      <xdr:spPr>
        <a:xfrm>
          <a:off x="16370300" y="1352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43441</xdr:rowOff>
    </xdr:from>
    <xdr:to>
      <xdr:col>81</xdr:col>
      <xdr:colOff>101600</xdr:colOff>
      <xdr:row>79</xdr:row>
      <xdr:rowOff>145041</xdr:rowOff>
    </xdr:to>
    <xdr:sp macro="" textlink="">
      <xdr:nvSpPr>
        <xdr:cNvPr id="660" name="楕円 659"/>
        <xdr:cNvSpPr/>
      </xdr:nvSpPr>
      <xdr:spPr>
        <a:xfrm>
          <a:off x="15430500" y="135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136168</xdr:rowOff>
    </xdr:from>
    <xdr:ext cx="378565" cy="259045"/>
    <xdr:sp macro="" textlink="">
      <xdr:nvSpPr>
        <xdr:cNvPr id="661" name="テキスト ボックス 660"/>
        <xdr:cNvSpPr txBox="1"/>
      </xdr:nvSpPr>
      <xdr:spPr>
        <a:xfrm>
          <a:off x="15292017" y="1368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42526</xdr:rowOff>
    </xdr:from>
    <xdr:to>
      <xdr:col>76</xdr:col>
      <xdr:colOff>165100</xdr:colOff>
      <xdr:row>79</xdr:row>
      <xdr:rowOff>144126</xdr:rowOff>
    </xdr:to>
    <xdr:sp macro="" textlink="">
      <xdr:nvSpPr>
        <xdr:cNvPr id="662" name="楕円 661"/>
        <xdr:cNvSpPr/>
      </xdr:nvSpPr>
      <xdr:spPr>
        <a:xfrm>
          <a:off x="14541500" y="135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135253</xdr:rowOff>
    </xdr:from>
    <xdr:ext cx="378565" cy="259045"/>
    <xdr:sp macro="" textlink="">
      <xdr:nvSpPr>
        <xdr:cNvPr id="663" name="テキスト ボックス 662"/>
        <xdr:cNvSpPr txBox="1"/>
      </xdr:nvSpPr>
      <xdr:spPr>
        <a:xfrm>
          <a:off x="14403017" y="1367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28125</xdr:rowOff>
    </xdr:from>
    <xdr:to>
      <xdr:col>72</xdr:col>
      <xdr:colOff>38100</xdr:colOff>
      <xdr:row>79</xdr:row>
      <xdr:rowOff>129725</xdr:rowOff>
    </xdr:to>
    <xdr:sp macro="" textlink="">
      <xdr:nvSpPr>
        <xdr:cNvPr id="664" name="楕円 663"/>
        <xdr:cNvSpPr/>
      </xdr:nvSpPr>
      <xdr:spPr>
        <a:xfrm>
          <a:off x="13652500" y="13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120852</xdr:rowOff>
    </xdr:from>
    <xdr:ext cx="378565" cy="259045"/>
    <xdr:sp macro="" textlink="">
      <xdr:nvSpPr>
        <xdr:cNvPr id="665" name="テキスト ボックス 664"/>
        <xdr:cNvSpPr txBox="1"/>
      </xdr:nvSpPr>
      <xdr:spPr>
        <a:xfrm>
          <a:off x="13514017" y="1366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37629</xdr:rowOff>
    </xdr:from>
    <xdr:to>
      <xdr:col>67</xdr:col>
      <xdr:colOff>101600</xdr:colOff>
      <xdr:row>79</xdr:row>
      <xdr:rowOff>139229</xdr:rowOff>
    </xdr:to>
    <xdr:sp macro="" textlink="">
      <xdr:nvSpPr>
        <xdr:cNvPr id="666" name="楕円 665"/>
        <xdr:cNvSpPr/>
      </xdr:nvSpPr>
      <xdr:spPr>
        <a:xfrm>
          <a:off x="12763500" y="135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130356</xdr:rowOff>
    </xdr:from>
    <xdr:ext cx="378565" cy="259045"/>
    <xdr:sp macro="" textlink="">
      <xdr:nvSpPr>
        <xdr:cNvPr id="667" name="テキスト ボックス 666"/>
        <xdr:cNvSpPr txBox="1"/>
      </xdr:nvSpPr>
      <xdr:spPr>
        <a:xfrm>
          <a:off x="12625017" y="1367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167035</xdr:rowOff>
    </xdr:from>
    <xdr:to>
      <xdr:col>85</xdr:col>
      <xdr:colOff>127000</xdr:colOff>
      <xdr:row>91</xdr:row>
      <xdr:rowOff>22200</xdr:rowOff>
    </xdr:to>
    <xdr:cxnSp macro="">
      <xdr:nvCxnSpPr>
        <xdr:cNvPr id="699" name="直線コネクタ 698"/>
        <xdr:cNvCxnSpPr/>
      </xdr:nvCxnSpPr>
      <xdr:spPr>
        <a:xfrm>
          <a:off x="15481300" y="15597535"/>
          <a:ext cx="8382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0"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102732</xdr:rowOff>
    </xdr:from>
    <xdr:to>
      <xdr:col>81</xdr:col>
      <xdr:colOff>50800</xdr:colOff>
      <xdr:row>90</xdr:row>
      <xdr:rowOff>167035</xdr:rowOff>
    </xdr:to>
    <xdr:cxnSp macro="">
      <xdr:nvCxnSpPr>
        <xdr:cNvPr id="702" name="直線コネクタ 701"/>
        <xdr:cNvCxnSpPr/>
      </xdr:nvCxnSpPr>
      <xdr:spPr>
        <a:xfrm>
          <a:off x="14592300" y="15361782"/>
          <a:ext cx="889000" cy="2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102732</xdr:rowOff>
    </xdr:from>
    <xdr:to>
      <xdr:col>76</xdr:col>
      <xdr:colOff>114300</xdr:colOff>
      <xdr:row>90</xdr:row>
      <xdr:rowOff>17236</xdr:rowOff>
    </xdr:to>
    <xdr:cxnSp macro="">
      <xdr:nvCxnSpPr>
        <xdr:cNvPr id="705" name="直線コネクタ 704"/>
        <xdr:cNvCxnSpPr/>
      </xdr:nvCxnSpPr>
      <xdr:spPr>
        <a:xfrm flipV="1">
          <a:off x="13703300" y="15361782"/>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17236</xdr:rowOff>
    </xdr:from>
    <xdr:to>
      <xdr:col>71</xdr:col>
      <xdr:colOff>177800</xdr:colOff>
      <xdr:row>90</xdr:row>
      <xdr:rowOff>27947</xdr:rowOff>
    </xdr:to>
    <xdr:cxnSp macro="">
      <xdr:nvCxnSpPr>
        <xdr:cNvPr id="708" name="直線コネクタ 707"/>
        <xdr:cNvCxnSpPr/>
      </xdr:nvCxnSpPr>
      <xdr:spPr>
        <a:xfrm flipV="1">
          <a:off x="12814300" y="15447736"/>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2" name="テキスト ボックス 711"/>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142850</xdr:rowOff>
    </xdr:from>
    <xdr:to>
      <xdr:col>85</xdr:col>
      <xdr:colOff>177800</xdr:colOff>
      <xdr:row>91</xdr:row>
      <xdr:rowOff>73000</xdr:rowOff>
    </xdr:to>
    <xdr:sp macro="" textlink="">
      <xdr:nvSpPr>
        <xdr:cNvPr id="718" name="楕円 717"/>
        <xdr:cNvSpPr/>
      </xdr:nvSpPr>
      <xdr:spPr>
        <a:xfrm>
          <a:off x="16268700" y="155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165727</xdr:rowOff>
    </xdr:from>
    <xdr:ext cx="534377" cy="259045"/>
    <xdr:sp macro="" textlink="">
      <xdr:nvSpPr>
        <xdr:cNvPr id="719" name="公債費該当値テキスト"/>
        <xdr:cNvSpPr txBox="1"/>
      </xdr:nvSpPr>
      <xdr:spPr>
        <a:xfrm>
          <a:off x="16370300" y="1542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116235</xdr:rowOff>
    </xdr:from>
    <xdr:to>
      <xdr:col>81</xdr:col>
      <xdr:colOff>101600</xdr:colOff>
      <xdr:row>91</xdr:row>
      <xdr:rowOff>46385</xdr:rowOff>
    </xdr:to>
    <xdr:sp macro="" textlink="">
      <xdr:nvSpPr>
        <xdr:cNvPr id="720" name="楕円 719"/>
        <xdr:cNvSpPr/>
      </xdr:nvSpPr>
      <xdr:spPr>
        <a:xfrm>
          <a:off x="15430500" y="155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62912</xdr:rowOff>
    </xdr:from>
    <xdr:ext cx="534377" cy="259045"/>
    <xdr:sp macro="" textlink="">
      <xdr:nvSpPr>
        <xdr:cNvPr id="721" name="テキスト ボックス 720"/>
        <xdr:cNvSpPr txBox="1"/>
      </xdr:nvSpPr>
      <xdr:spPr>
        <a:xfrm>
          <a:off x="15214111" y="1532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51932</xdr:rowOff>
    </xdr:from>
    <xdr:to>
      <xdr:col>76</xdr:col>
      <xdr:colOff>165100</xdr:colOff>
      <xdr:row>89</xdr:row>
      <xdr:rowOff>153532</xdr:rowOff>
    </xdr:to>
    <xdr:sp macro="" textlink="">
      <xdr:nvSpPr>
        <xdr:cNvPr id="722" name="楕円 721"/>
        <xdr:cNvSpPr/>
      </xdr:nvSpPr>
      <xdr:spPr>
        <a:xfrm>
          <a:off x="14541500" y="1531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87</xdr:row>
      <xdr:rowOff>170059</xdr:rowOff>
    </xdr:from>
    <xdr:ext cx="534377" cy="259045"/>
    <xdr:sp macro="" textlink="">
      <xdr:nvSpPr>
        <xdr:cNvPr id="723" name="テキスト ボックス 722"/>
        <xdr:cNvSpPr txBox="1"/>
      </xdr:nvSpPr>
      <xdr:spPr>
        <a:xfrm>
          <a:off x="14325111" y="150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137886</xdr:rowOff>
    </xdr:from>
    <xdr:to>
      <xdr:col>72</xdr:col>
      <xdr:colOff>38100</xdr:colOff>
      <xdr:row>90</xdr:row>
      <xdr:rowOff>68036</xdr:rowOff>
    </xdr:to>
    <xdr:sp macro="" textlink="">
      <xdr:nvSpPr>
        <xdr:cNvPr id="724" name="楕円 723"/>
        <xdr:cNvSpPr/>
      </xdr:nvSpPr>
      <xdr:spPr>
        <a:xfrm>
          <a:off x="13652500" y="153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84563</xdr:rowOff>
    </xdr:from>
    <xdr:ext cx="534377" cy="259045"/>
    <xdr:sp macro="" textlink="">
      <xdr:nvSpPr>
        <xdr:cNvPr id="725" name="テキスト ボックス 724"/>
        <xdr:cNvSpPr txBox="1"/>
      </xdr:nvSpPr>
      <xdr:spPr>
        <a:xfrm>
          <a:off x="13436111" y="151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148597</xdr:rowOff>
    </xdr:from>
    <xdr:to>
      <xdr:col>67</xdr:col>
      <xdr:colOff>101600</xdr:colOff>
      <xdr:row>90</xdr:row>
      <xdr:rowOff>78747</xdr:rowOff>
    </xdr:to>
    <xdr:sp macro="" textlink="">
      <xdr:nvSpPr>
        <xdr:cNvPr id="726" name="楕円 725"/>
        <xdr:cNvSpPr/>
      </xdr:nvSpPr>
      <xdr:spPr>
        <a:xfrm>
          <a:off x="12763500" y="1540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95274</xdr:rowOff>
    </xdr:from>
    <xdr:ext cx="534377" cy="259045"/>
    <xdr:sp macro="" textlink="">
      <xdr:nvSpPr>
        <xdr:cNvPr id="727" name="テキスト ボックス 726"/>
        <xdr:cNvSpPr txBox="1"/>
      </xdr:nvSpPr>
      <xdr:spPr>
        <a:xfrm>
          <a:off x="12547111" y="151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総務費については、統合小学校跡地等活用事業費が減となったことなどにより、前年度を下回っている。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民生費については、私立保育所管理運営費、私立保育所等補助事業費、後期高齢者医療療養給付費繰出金が増となったことなどにより、前年度を上回っている。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農林水産業費については、土地改良事業補助金、環境対策費が増となったことなどにより、前年度を上回っている。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商工費については、企業立地奨励事業費が減となったことなどにより、前年度を下回っている。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土木費については、除雪対策事業費、月岡団地建替事業費、富山港線路面電車事業費が増となったことなどにより、前年度を上回っている。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教育費については、小学校校舎改築事業費、中学校校舎改築事業費、中学校大規模改造事業費が増となったことなどにより、前年度を上回っている。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○財政調整基金残高・・・平成２１年度までは、豪雪に対する除雪経費や経済対策などの財源とするため取崩したことから減少傾向にあったが、平成２２年度以降は増加傾向となっている。</a:t>
          </a:r>
        </a:p>
        <a:p>
          <a:r>
            <a:rPr kumimoji="1" lang="ja-JP" altLang="en-US" sz="1400">
              <a:latin typeface="ＭＳ ゴシック" pitchFamily="49" charset="-128"/>
              <a:ea typeface="ＭＳ ゴシック" pitchFamily="49" charset="-128"/>
            </a:rPr>
            <a:t>○実質収支額・・・黒字の確保が続いている。</a:t>
          </a:r>
        </a:p>
        <a:p>
          <a:r>
            <a:rPr kumimoji="1" lang="ja-JP" altLang="en-US" sz="1400">
              <a:latin typeface="ＭＳ ゴシック" pitchFamily="49" charset="-128"/>
              <a:ea typeface="ＭＳ ゴシック" pitchFamily="49" charset="-128"/>
            </a:rPr>
            <a:t>○実質単年度収支・・・平成２９年度はマイナスとなったが、積立金には計上した。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平成２９年度は全ての会計において黒字となった。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2019_&#23500;&#23665;&#24066;_2017(2&#22238;&#30446;)&#12288;&#22238;&#31572;&#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123.2</v>
          </cell>
          <cell r="CV51">
            <v>115.3</v>
          </cell>
        </row>
        <row r="53">
          <cell r="CN53">
            <v>63</v>
          </cell>
          <cell r="CV53">
            <v>63.9</v>
          </cell>
        </row>
        <row r="55">
          <cell r="AN55" t="str">
            <v>類似団体内平均値</v>
          </cell>
          <cell r="CN55">
            <v>38.9</v>
          </cell>
          <cell r="CV55">
            <v>37.6</v>
          </cell>
        </row>
        <row r="57">
          <cell r="CN57">
            <v>59.3</v>
          </cell>
          <cell r="CV57">
            <v>60</v>
          </cell>
        </row>
        <row r="72">
          <cell r="BP72" t="str">
            <v>H25</v>
          </cell>
          <cell r="BX72" t="str">
            <v>H26</v>
          </cell>
          <cell r="CF72" t="str">
            <v>H27</v>
          </cell>
          <cell r="CN72" t="str">
            <v>H28</v>
          </cell>
          <cell r="CV72" t="str">
            <v>H29</v>
          </cell>
        </row>
        <row r="73">
          <cell r="AN73" t="str">
            <v>当該団体値</v>
          </cell>
          <cell r="BP73">
            <v>141.69999999999999</v>
          </cell>
          <cell r="BX73">
            <v>130.4</v>
          </cell>
          <cell r="CF73">
            <v>127</v>
          </cell>
          <cell r="CN73">
            <v>123.2</v>
          </cell>
          <cell r="CV73">
            <v>115.3</v>
          </cell>
        </row>
        <row r="75">
          <cell r="BP75">
            <v>13.8</v>
          </cell>
          <cell r="BX75">
            <v>13.5</v>
          </cell>
          <cell r="CF75">
            <v>13.8</v>
          </cell>
          <cell r="CN75">
            <v>12.9</v>
          </cell>
          <cell r="CV75">
            <v>11.6</v>
          </cell>
        </row>
        <row r="77">
          <cell r="AN77" t="str">
            <v>類似団体内平均値</v>
          </cell>
          <cell r="BP77">
            <v>54.4</v>
          </cell>
          <cell r="BX77">
            <v>47</v>
          </cell>
          <cell r="CF77">
            <v>41.4</v>
          </cell>
          <cell r="CN77">
            <v>38.9</v>
          </cell>
          <cell r="CV77">
            <v>37.6</v>
          </cell>
        </row>
        <row r="79">
          <cell r="BP79">
            <v>8.1</v>
          </cell>
          <cell r="BX79">
            <v>7.3</v>
          </cell>
          <cell r="CF79">
            <v>6.7</v>
          </cell>
          <cell r="CN79">
            <v>6.4</v>
          </cell>
          <cell r="CV79">
            <v>6.1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164094455</v>
      </c>
      <c r="BO4" s="372"/>
      <c r="BP4" s="372"/>
      <c r="BQ4" s="372"/>
      <c r="BR4" s="372"/>
      <c r="BS4" s="372"/>
      <c r="BT4" s="372"/>
      <c r="BU4" s="373"/>
      <c r="BV4" s="371">
        <v>161319624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2.1</v>
      </c>
      <c r="CU4" s="378"/>
      <c r="CV4" s="378"/>
      <c r="CW4" s="378"/>
      <c r="CX4" s="378"/>
      <c r="CY4" s="378"/>
      <c r="CZ4" s="378"/>
      <c r="DA4" s="379"/>
      <c r="DB4" s="377">
        <v>2.4</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160865213</v>
      </c>
      <c r="BO5" s="409"/>
      <c r="BP5" s="409"/>
      <c r="BQ5" s="409"/>
      <c r="BR5" s="409"/>
      <c r="BS5" s="409"/>
      <c r="BT5" s="409"/>
      <c r="BU5" s="410"/>
      <c r="BV5" s="408">
        <v>158031157</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92.2</v>
      </c>
      <c r="CU5" s="406"/>
      <c r="CV5" s="406"/>
      <c r="CW5" s="406"/>
      <c r="CX5" s="406"/>
      <c r="CY5" s="406"/>
      <c r="CZ5" s="406"/>
      <c r="DA5" s="407"/>
      <c r="DB5" s="405">
        <v>92.6</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3229242</v>
      </c>
      <c r="BO6" s="409"/>
      <c r="BP6" s="409"/>
      <c r="BQ6" s="409"/>
      <c r="BR6" s="409"/>
      <c r="BS6" s="409"/>
      <c r="BT6" s="409"/>
      <c r="BU6" s="410"/>
      <c r="BV6" s="408">
        <v>3288467</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98.4</v>
      </c>
      <c r="CU6" s="446"/>
      <c r="CV6" s="446"/>
      <c r="CW6" s="446"/>
      <c r="CX6" s="446"/>
      <c r="CY6" s="446"/>
      <c r="CZ6" s="446"/>
      <c r="DA6" s="447"/>
      <c r="DB6" s="445">
        <v>98.8</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1117464</v>
      </c>
      <c r="BO7" s="409"/>
      <c r="BP7" s="409"/>
      <c r="BQ7" s="409"/>
      <c r="BR7" s="409"/>
      <c r="BS7" s="409"/>
      <c r="BT7" s="409"/>
      <c r="BU7" s="410"/>
      <c r="BV7" s="408">
        <v>925437</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100796090</v>
      </c>
      <c r="CU7" s="409"/>
      <c r="CV7" s="409"/>
      <c r="CW7" s="409"/>
      <c r="CX7" s="409"/>
      <c r="CY7" s="409"/>
      <c r="CZ7" s="409"/>
      <c r="DA7" s="410"/>
      <c r="DB7" s="408">
        <v>100067948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88</v>
      </c>
      <c r="AV8" s="441"/>
      <c r="AW8" s="441"/>
      <c r="AX8" s="441"/>
      <c r="AY8" s="442" t="s">
        <v>104</v>
      </c>
      <c r="AZ8" s="443"/>
      <c r="BA8" s="443"/>
      <c r="BB8" s="443"/>
      <c r="BC8" s="443"/>
      <c r="BD8" s="443"/>
      <c r="BE8" s="443"/>
      <c r="BF8" s="443"/>
      <c r="BG8" s="443"/>
      <c r="BH8" s="443"/>
      <c r="BI8" s="443"/>
      <c r="BJ8" s="443"/>
      <c r="BK8" s="443"/>
      <c r="BL8" s="443"/>
      <c r="BM8" s="444"/>
      <c r="BN8" s="408">
        <v>2111778</v>
      </c>
      <c r="BO8" s="409"/>
      <c r="BP8" s="409"/>
      <c r="BQ8" s="409"/>
      <c r="BR8" s="409"/>
      <c r="BS8" s="409"/>
      <c r="BT8" s="409"/>
      <c r="BU8" s="410"/>
      <c r="BV8" s="408">
        <v>2363030</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0.82</v>
      </c>
      <c r="CU8" s="449"/>
      <c r="CV8" s="449"/>
      <c r="CW8" s="449"/>
      <c r="CX8" s="449"/>
      <c r="CY8" s="449"/>
      <c r="CZ8" s="449"/>
      <c r="DA8" s="450"/>
      <c r="DB8" s="448">
        <v>0.8</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418686</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-251252</v>
      </c>
      <c r="BO9" s="409"/>
      <c r="BP9" s="409"/>
      <c r="BQ9" s="409"/>
      <c r="BR9" s="409"/>
      <c r="BS9" s="409"/>
      <c r="BT9" s="409"/>
      <c r="BU9" s="410"/>
      <c r="BV9" s="408">
        <v>460099</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18.8</v>
      </c>
      <c r="CU9" s="406"/>
      <c r="CV9" s="406"/>
      <c r="CW9" s="406"/>
      <c r="CX9" s="406"/>
      <c r="CY9" s="406"/>
      <c r="CZ9" s="406"/>
      <c r="DA9" s="407"/>
      <c r="DB9" s="405">
        <v>19.7</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421953</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700877</v>
      </c>
      <c r="BO10" s="409"/>
      <c r="BP10" s="409"/>
      <c r="BQ10" s="409"/>
      <c r="BR10" s="409"/>
      <c r="BS10" s="409"/>
      <c r="BT10" s="409"/>
      <c r="BU10" s="410"/>
      <c r="BV10" s="408">
        <v>1735</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115</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418045</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130</v>
      </c>
      <c r="AV12" s="441"/>
      <c r="AW12" s="441"/>
      <c r="AX12" s="441"/>
      <c r="AY12" s="442" t="s">
        <v>131</v>
      </c>
      <c r="AZ12" s="443"/>
      <c r="BA12" s="443"/>
      <c r="BB12" s="443"/>
      <c r="BC12" s="443"/>
      <c r="BD12" s="443"/>
      <c r="BE12" s="443"/>
      <c r="BF12" s="443"/>
      <c r="BG12" s="443"/>
      <c r="BH12" s="443"/>
      <c r="BI12" s="443"/>
      <c r="BJ12" s="443"/>
      <c r="BK12" s="443"/>
      <c r="BL12" s="443"/>
      <c r="BM12" s="444"/>
      <c r="BN12" s="408">
        <v>600000</v>
      </c>
      <c r="BO12" s="409"/>
      <c r="BP12" s="409"/>
      <c r="BQ12" s="409"/>
      <c r="BR12" s="409"/>
      <c r="BS12" s="409"/>
      <c r="BT12" s="409"/>
      <c r="BU12" s="410"/>
      <c r="BV12" s="408">
        <v>0</v>
      </c>
      <c r="BW12" s="409"/>
      <c r="BX12" s="409"/>
      <c r="BY12" s="409"/>
      <c r="BZ12" s="409"/>
      <c r="CA12" s="409"/>
      <c r="CB12" s="409"/>
      <c r="CC12" s="410"/>
      <c r="CD12" s="411" t="s">
        <v>132</v>
      </c>
      <c r="CE12" s="412"/>
      <c r="CF12" s="412"/>
      <c r="CG12" s="412"/>
      <c r="CH12" s="412"/>
      <c r="CI12" s="412"/>
      <c r="CJ12" s="412"/>
      <c r="CK12" s="412"/>
      <c r="CL12" s="412"/>
      <c r="CM12" s="412"/>
      <c r="CN12" s="412"/>
      <c r="CO12" s="412"/>
      <c r="CP12" s="412"/>
      <c r="CQ12" s="412"/>
      <c r="CR12" s="412"/>
      <c r="CS12" s="413"/>
      <c r="CT12" s="448" t="s">
        <v>124</v>
      </c>
      <c r="CU12" s="449"/>
      <c r="CV12" s="449"/>
      <c r="CW12" s="449"/>
      <c r="CX12" s="449"/>
      <c r="CY12" s="449"/>
      <c r="CZ12" s="449"/>
      <c r="DA12" s="450"/>
      <c r="DB12" s="448" t="s">
        <v>124</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411210</v>
      </c>
      <c r="S13" s="490"/>
      <c r="T13" s="490"/>
      <c r="U13" s="490"/>
      <c r="V13" s="491"/>
      <c r="W13" s="424" t="s">
        <v>134</v>
      </c>
      <c r="X13" s="425"/>
      <c r="Y13" s="425"/>
      <c r="Z13" s="425"/>
      <c r="AA13" s="425"/>
      <c r="AB13" s="415"/>
      <c r="AC13" s="459">
        <v>4750</v>
      </c>
      <c r="AD13" s="460"/>
      <c r="AE13" s="460"/>
      <c r="AF13" s="460"/>
      <c r="AG13" s="499"/>
      <c r="AH13" s="459">
        <v>5212</v>
      </c>
      <c r="AI13" s="460"/>
      <c r="AJ13" s="460"/>
      <c r="AK13" s="460"/>
      <c r="AL13" s="461"/>
      <c r="AM13" s="437" t="s">
        <v>135</v>
      </c>
      <c r="AN13" s="438"/>
      <c r="AO13" s="438"/>
      <c r="AP13" s="438"/>
      <c r="AQ13" s="438"/>
      <c r="AR13" s="438"/>
      <c r="AS13" s="438"/>
      <c r="AT13" s="439"/>
      <c r="AU13" s="440" t="s">
        <v>110</v>
      </c>
      <c r="AV13" s="441"/>
      <c r="AW13" s="441"/>
      <c r="AX13" s="441"/>
      <c r="AY13" s="442" t="s">
        <v>136</v>
      </c>
      <c r="AZ13" s="443"/>
      <c r="BA13" s="443"/>
      <c r="BB13" s="443"/>
      <c r="BC13" s="443"/>
      <c r="BD13" s="443"/>
      <c r="BE13" s="443"/>
      <c r="BF13" s="443"/>
      <c r="BG13" s="443"/>
      <c r="BH13" s="443"/>
      <c r="BI13" s="443"/>
      <c r="BJ13" s="443"/>
      <c r="BK13" s="443"/>
      <c r="BL13" s="443"/>
      <c r="BM13" s="444"/>
      <c r="BN13" s="408">
        <v>-150375</v>
      </c>
      <c r="BO13" s="409"/>
      <c r="BP13" s="409"/>
      <c r="BQ13" s="409"/>
      <c r="BR13" s="409"/>
      <c r="BS13" s="409"/>
      <c r="BT13" s="409"/>
      <c r="BU13" s="410"/>
      <c r="BV13" s="408">
        <v>461834</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11.6</v>
      </c>
      <c r="CU13" s="406"/>
      <c r="CV13" s="406"/>
      <c r="CW13" s="406"/>
      <c r="CX13" s="406"/>
      <c r="CY13" s="406"/>
      <c r="CZ13" s="406"/>
      <c r="DA13" s="407"/>
      <c r="DB13" s="405">
        <v>12.9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418304</v>
      </c>
      <c r="S14" s="490"/>
      <c r="T14" s="490"/>
      <c r="U14" s="490"/>
      <c r="V14" s="491"/>
      <c r="W14" s="398"/>
      <c r="X14" s="399"/>
      <c r="Y14" s="399"/>
      <c r="Z14" s="399"/>
      <c r="AA14" s="399"/>
      <c r="AB14" s="388"/>
      <c r="AC14" s="492">
        <v>2.2999999999999998</v>
      </c>
      <c r="AD14" s="493"/>
      <c r="AE14" s="493"/>
      <c r="AF14" s="493"/>
      <c r="AG14" s="494"/>
      <c r="AH14" s="492">
        <v>2.6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115.3</v>
      </c>
      <c r="CU14" s="504"/>
      <c r="CV14" s="504"/>
      <c r="CW14" s="504"/>
      <c r="CX14" s="504"/>
      <c r="CY14" s="504"/>
      <c r="CZ14" s="504"/>
      <c r="DA14" s="505"/>
      <c r="DB14" s="503">
        <v>123.2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133</v>
      </c>
      <c r="N15" s="497"/>
      <c r="O15" s="497"/>
      <c r="P15" s="497"/>
      <c r="Q15" s="498"/>
      <c r="R15" s="489">
        <v>412493</v>
      </c>
      <c r="S15" s="490"/>
      <c r="T15" s="490"/>
      <c r="U15" s="490"/>
      <c r="V15" s="491"/>
      <c r="W15" s="424" t="s">
        <v>140</v>
      </c>
      <c r="X15" s="425"/>
      <c r="Y15" s="425"/>
      <c r="Z15" s="425"/>
      <c r="AA15" s="425"/>
      <c r="AB15" s="415"/>
      <c r="AC15" s="459">
        <v>62733</v>
      </c>
      <c r="AD15" s="460"/>
      <c r="AE15" s="460"/>
      <c r="AF15" s="460"/>
      <c r="AG15" s="499"/>
      <c r="AH15" s="459">
        <v>61396</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61154965</v>
      </c>
      <c r="BO15" s="372"/>
      <c r="BP15" s="372"/>
      <c r="BQ15" s="372"/>
      <c r="BR15" s="372"/>
      <c r="BS15" s="372"/>
      <c r="BT15" s="372"/>
      <c r="BU15" s="373"/>
      <c r="BV15" s="371">
        <v>60817071</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30.7</v>
      </c>
      <c r="AD16" s="493"/>
      <c r="AE16" s="493"/>
      <c r="AF16" s="493"/>
      <c r="AG16" s="494"/>
      <c r="AH16" s="492">
        <v>30.3</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73842415</v>
      </c>
      <c r="BO16" s="409"/>
      <c r="BP16" s="409"/>
      <c r="BQ16" s="409"/>
      <c r="BR16" s="409"/>
      <c r="BS16" s="409"/>
      <c r="BT16" s="409"/>
      <c r="BU16" s="410"/>
      <c r="BV16" s="408">
        <v>73604432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137048</v>
      </c>
      <c r="AD17" s="460"/>
      <c r="AE17" s="460"/>
      <c r="AF17" s="460"/>
      <c r="AG17" s="499"/>
      <c r="AH17" s="459">
        <v>136238</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78665871</v>
      </c>
      <c r="BO17" s="409"/>
      <c r="BP17" s="409"/>
      <c r="BQ17" s="409"/>
      <c r="BR17" s="409"/>
      <c r="BS17" s="409"/>
      <c r="BT17" s="409"/>
      <c r="BU17" s="410"/>
      <c r="BV17" s="408">
        <v>78219371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1241.77</v>
      </c>
      <c r="M18" s="521"/>
      <c r="N18" s="521"/>
      <c r="O18" s="521"/>
      <c r="P18" s="521"/>
      <c r="Q18" s="521"/>
      <c r="R18" s="522"/>
      <c r="S18" s="522"/>
      <c r="T18" s="522"/>
      <c r="U18" s="522"/>
      <c r="V18" s="523"/>
      <c r="W18" s="426"/>
      <c r="X18" s="427"/>
      <c r="Y18" s="427"/>
      <c r="Z18" s="427"/>
      <c r="AA18" s="427"/>
      <c r="AB18" s="418"/>
      <c r="AC18" s="524">
        <v>67</v>
      </c>
      <c r="AD18" s="525"/>
      <c r="AE18" s="525"/>
      <c r="AF18" s="525"/>
      <c r="AG18" s="526"/>
      <c r="AH18" s="524">
        <v>67.2</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94568818</v>
      </c>
      <c r="BO18" s="409"/>
      <c r="BP18" s="409"/>
      <c r="BQ18" s="409"/>
      <c r="BR18" s="409"/>
      <c r="BS18" s="409"/>
      <c r="BT18" s="409"/>
      <c r="BU18" s="410"/>
      <c r="BV18" s="408">
        <v>93281348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337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113681635</v>
      </c>
      <c r="BO19" s="409"/>
      <c r="BP19" s="409"/>
      <c r="BQ19" s="409"/>
      <c r="BR19" s="409"/>
      <c r="BS19" s="409"/>
      <c r="BT19" s="409"/>
      <c r="BU19" s="410"/>
      <c r="BV19" s="408">
        <v>110927809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163862</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238002097</v>
      </c>
      <c r="BO23" s="409"/>
      <c r="BP23" s="409"/>
      <c r="BQ23" s="409"/>
      <c r="BR23" s="409"/>
      <c r="BS23" s="409"/>
      <c r="BT23" s="409"/>
      <c r="BU23" s="410"/>
      <c r="BV23" s="408">
        <v>242177849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10750</v>
      </c>
      <c r="R24" s="460"/>
      <c r="S24" s="460"/>
      <c r="T24" s="460"/>
      <c r="U24" s="460"/>
      <c r="V24" s="499"/>
      <c r="W24" s="558"/>
      <c r="X24" s="546"/>
      <c r="Y24" s="547"/>
      <c r="Z24" s="458" t="s">
        <v>164</v>
      </c>
      <c r="AA24" s="438"/>
      <c r="AB24" s="438"/>
      <c r="AC24" s="438"/>
      <c r="AD24" s="438"/>
      <c r="AE24" s="438"/>
      <c r="AF24" s="438"/>
      <c r="AG24" s="439"/>
      <c r="AH24" s="459">
        <v>2827</v>
      </c>
      <c r="AI24" s="460"/>
      <c r="AJ24" s="460"/>
      <c r="AK24" s="460"/>
      <c r="AL24" s="499"/>
      <c r="AM24" s="459">
        <v>8673236</v>
      </c>
      <c r="AN24" s="460"/>
      <c r="AO24" s="460"/>
      <c r="AP24" s="460"/>
      <c r="AQ24" s="460"/>
      <c r="AR24" s="499"/>
      <c r="AS24" s="459">
        <v>3068</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163508429</v>
      </c>
      <c r="BO24" s="409"/>
      <c r="BP24" s="409"/>
      <c r="BQ24" s="409"/>
      <c r="BR24" s="409"/>
      <c r="BS24" s="409"/>
      <c r="BT24" s="409"/>
      <c r="BU24" s="410"/>
      <c r="BV24" s="408">
        <v>164614364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2</v>
      </c>
      <c r="M25" s="460"/>
      <c r="N25" s="460"/>
      <c r="O25" s="460"/>
      <c r="P25" s="499"/>
      <c r="Q25" s="459">
        <v>8930</v>
      </c>
      <c r="R25" s="460"/>
      <c r="S25" s="460"/>
      <c r="T25" s="460"/>
      <c r="U25" s="460"/>
      <c r="V25" s="499"/>
      <c r="W25" s="558"/>
      <c r="X25" s="546"/>
      <c r="Y25" s="547"/>
      <c r="Z25" s="458" t="s">
        <v>167</v>
      </c>
      <c r="AA25" s="438"/>
      <c r="AB25" s="438"/>
      <c r="AC25" s="438"/>
      <c r="AD25" s="438"/>
      <c r="AE25" s="438"/>
      <c r="AF25" s="438"/>
      <c r="AG25" s="439"/>
      <c r="AH25" s="459">
        <v>462</v>
      </c>
      <c r="AI25" s="460"/>
      <c r="AJ25" s="460"/>
      <c r="AK25" s="460"/>
      <c r="AL25" s="499"/>
      <c r="AM25" s="459">
        <v>1385076</v>
      </c>
      <c r="AN25" s="460"/>
      <c r="AO25" s="460"/>
      <c r="AP25" s="460"/>
      <c r="AQ25" s="460"/>
      <c r="AR25" s="499"/>
      <c r="AS25" s="459">
        <v>2998</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24976752</v>
      </c>
      <c r="BO25" s="372"/>
      <c r="BP25" s="372"/>
      <c r="BQ25" s="372"/>
      <c r="BR25" s="372"/>
      <c r="BS25" s="372"/>
      <c r="BT25" s="372"/>
      <c r="BU25" s="373"/>
      <c r="BV25" s="371">
        <v>29573900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7300</v>
      </c>
      <c r="R26" s="460"/>
      <c r="S26" s="460"/>
      <c r="T26" s="460"/>
      <c r="U26" s="460"/>
      <c r="V26" s="499"/>
      <c r="W26" s="558"/>
      <c r="X26" s="546"/>
      <c r="Y26" s="547"/>
      <c r="Z26" s="458" t="s">
        <v>170</v>
      </c>
      <c r="AA26" s="568"/>
      <c r="AB26" s="568"/>
      <c r="AC26" s="568"/>
      <c r="AD26" s="568"/>
      <c r="AE26" s="568"/>
      <c r="AF26" s="568"/>
      <c r="AG26" s="569"/>
      <c r="AH26" s="459">
        <v>376</v>
      </c>
      <c r="AI26" s="460"/>
      <c r="AJ26" s="460"/>
      <c r="AK26" s="460"/>
      <c r="AL26" s="499"/>
      <c r="AM26" s="459">
        <v>1100928</v>
      </c>
      <c r="AN26" s="460"/>
      <c r="AO26" s="460"/>
      <c r="AP26" s="460"/>
      <c r="AQ26" s="460"/>
      <c r="AR26" s="499"/>
      <c r="AS26" s="459">
        <v>2928</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v>80000</v>
      </c>
      <c r="BO26" s="409"/>
      <c r="BP26" s="409"/>
      <c r="BQ26" s="409"/>
      <c r="BR26" s="409"/>
      <c r="BS26" s="409"/>
      <c r="BT26" s="409"/>
      <c r="BU26" s="410"/>
      <c r="BV26" s="408">
        <v>170000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7150</v>
      </c>
      <c r="R27" s="460"/>
      <c r="S27" s="460"/>
      <c r="T27" s="460"/>
      <c r="U27" s="460"/>
      <c r="V27" s="499"/>
      <c r="W27" s="558"/>
      <c r="X27" s="546"/>
      <c r="Y27" s="547"/>
      <c r="Z27" s="458" t="s">
        <v>173</v>
      </c>
      <c r="AA27" s="438"/>
      <c r="AB27" s="438"/>
      <c r="AC27" s="438"/>
      <c r="AD27" s="438"/>
      <c r="AE27" s="438"/>
      <c r="AF27" s="438"/>
      <c r="AG27" s="439"/>
      <c r="AH27" s="459">
        <v>68</v>
      </c>
      <c r="AI27" s="460"/>
      <c r="AJ27" s="460"/>
      <c r="AK27" s="460"/>
      <c r="AL27" s="499"/>
      <c r="AM27" s="459">
        <v>245536</v>
      </c>
      <c r="AN27" s="460"/>
      <c r="AO27" s="460"/>
      <c r="AP27" s="460"/>
      <c r="AQ27" s="460"/>
      <c r="AR27" s="499"/>
      <c r="AS27" s="459">
        <v>3611</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704569</v>
      </c>
      <c r="BO27" s="582"/>
      <c r="BP27" s="582"/>
      <c r="BQ27" s="582"/>
      <c r="BR27" s="582"/>
      <c r="BS27" s="582"/>
      <c r="BT27" s="582"/>
      <c r="BU27" s="583"/>
      <c r="BV27" s="581">
        <v>703852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6450</v>
      </c>
      <c r="R28" s="460"/>
      <c r="S28" s="460"/>
      <c r="T28" s="460"/>
      <c r="U28" s="460"/>
      <c r="V28" s="499"/>
      <c r="W28" s="558"/>
      <c r="X28" s="546"/>
      <c r="Y28" s="547"/>
      <c r="Z28" s="458" t="s">
        <v>176</v>
      </c>
      <c r="AA28" s="438"/>
      <c r="AB28" s="438"/>
      <c r="AC28" s="438"/>
      <c r="AD28" s="438"/>
      <c r="AE28" s="438"/>
      <c r="AF28" s="438"/>
      <c r="AG28" s="439"/>
      <c r="AH28" s="459" t="s">
        <v>177</v>
      </c>
      <c r="AI28" s="460"/>
      <c r="AJ28" s="460"/>
      <c r="AK28" s="460"/>
      <c r="AL28" s="499"/>
      <c r="AM28" s="459" t="s">
        <v>124</v>
      </c>
      <c r="AN28" s="460"/>
      <c r="AO28" s="460"/>
      <c r="AP28" s="460"/>
      <c r="AQ28" s="460"/>
      <c r="AR28" s="499"/>
      <c r="AS28" s="459" t="s">
        <v>177</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6771879</v>
      </c>
      <c r="BO28" s="372"/>
      <c r="BP28" s="372"/>
      <c r="BQ28" s="372"/>
      <c r="BR28" s="372"/>
      <c r="BS28" s="372"/>
      <c r="BT28" s="372"/>
      <c r="BU28" s="373"/>
      <c r="BV28" s="371">
        <v>6671002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38</v>
      </c>
      <c r="M29" s="460"/>
      <c r="N29" s="460"/>
      <c r="O29" s="460"/>
      <c r="P29" s="499"/>
      <c r="Q29" s="459">
        <v>6000</v>
      </c>
      <c r="R29" s="460"/>
      <c r="S29" s="460"/>
      <c r="T29" s="460"/>
      <c r="U29" s="460"/>
      <c r="V29" s="499"/>
      <c r="W29" s="559"/>
      <c r="X29" s="560"/>
      <c r="Y29" s="561"/>
      <c r="Z29" s="458" t="s">
        <v>180</v>
      </c>
      <c r="AA29" s="438"/>
      <c r="AB29" s="438"/>
      <c r="AC29" s="438"/>
      <c r="AD29" s="438"/>
      <c r="AE29" s="438"/>
      <c r="AF29" s="438"/>
      <c r="AG29" s="439"/>
      <c r="AH29" s="459">
        <v>2895</v>
      </c>
      <c r="AI29" s="460"/>
      <c r="AJ29" s="460"/>
      <c r="AK29" s="460"/>
      <c r="AL29" s="499"/>
      <c r="AM29" s="459">
        <v>8918772</v>
      </c>
      <c r="AN29" s="460"/>
      <c r="AO29" s="460"/>
      <c r="AP29" s="460"/>
      <c r="AQ29" s="460"/>
      <c r="AR29" s="499"/>
      <c r="AS29" s="459">
        <v>3081</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3561518</v>
      </c>
      <c r="BO29" s="409"/>
      <c r="BP29" s="409"/>
      <c r="BQ29" s="409"/>
      <c r="BR29" s="409"/>
      <c r="BS29" s="409"/>
      <c r="BT29" s="409"/>
      <c r="BU29" s="410"/>
      <c r="BV29" s="408">
        <v>3561157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100.9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6025869</v>
      </c>
      <c r="BO30" s="582"/>
      <c r="BP30" s="582"/>
      <c r="BQ30" s="582"/>
      <c r="BR30" s="582"/>
      <c r="BS30" s="582"/>
      <c r="BT30" s="582"/>
      <c r="BU30" s="583"/>
      <c r="BV30" s="581">
        <v>5867596</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190</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8</v>
      </c>
      <c r="V34" s="594"/>
      <c r="W34" s="595" t="str">
        <f>IF('各会計、関係団体の財政状況及び健全化判断比率'!B28="","",'各会計、関係団体の財政状況及び健全化判断比率'!B28)</f>
        <v>富山市駐車場事業特別会計</v>
      </c>
      <c r="X34" s="595"/>
      <c r="Y34" s="595"/>
      <c r="Z34" s="595"/>
      <c r="AA34" s="595"/>
      <c r="AB34" s="595"/>
      <c r="AC34" s="595"/>
      <c r="AD34" s="595"/>
      <c r="AE34" s="595"/>
      <c r="AF34" s="595"/>
      <c r="AG34" s="595"/>
      <c r="AH34" s="595"/>
      <c r="AI34" s="595"/>
      <c r="AJ34" s="595"/>
      <c r="AK34" s="595"/>
      <c r="AL34" s="193"/>
      <c r="AM34" s="594">
        <f>IF(AO34="","",MAX(C34:D43,U34:V43)+1)</f>
        <v>13</v>
      </c>
      <c r="AN34" s="594"/>
      <c r="AO34" s="595" t="str">
        <f>IF('各会計、関係団体の財政状況及び健全化判断比率'!B33="","",'各会計、関係団体の財政状況及び健全化判断比率'!B33)</f>
        <v>富山市水道事業会計</v>
      </c>
      <c r="AP34" s="595"/>
      <c r="AQ34" s="595"/>
      <c r="AR34" s="595"/>
      <c r="AS34" s="595"/>
      <c r="AT34" s="595"/>
      <c r="AU34" s="595"/>
      <c r="AV34" s="595"/>
      <c r="AW34" s="595"/>
      <c r="AX34" s="595"/>
      <c r="AY34" s="595"/>
      <c r="AZ34" s="595"/>
      <c r="BA34" s="595"/>
      <c r="BB34" s="595"/>
      <c r="BC34" s="595"/>
      <c r="BD34" s="193"/>
      <c r="BE34" s="594">
        <f>IF(BG34="","",MAX(C34:D43,U34:V43,AM34:AN43)+1)</f>
        <v>17</v>
      </c>
      <c r="BF34" s="594"/>
      <c r="BG34" s="595" t="str">
        <f>IF('各会計、関係団体の財政状況及び健全化判断比率'!B37="","",'各会計、関係団体の財政状況及び健全化判断比率'!B37)</f>
        <v>富山市白樺ハイツ事業特別会計</v>
      </c>
      <c r="BH34" s="595"/>
      <c r="BI34" s="595"/>
      <c r="BJ34" s="595"/>
      <c r="BK34" s="595"/>
      <c r="BL34" s="595"/>
      <c r="BM34" s="595"/>
      <c r="BN34" s="595"/>
      <c r="BO34" s="595"/>
      <c r="BP34" s="595"/>
      <c r="BQ34" s="595"/>
      <c r="BR34" s="595"/>
      <c r="BS34" s="595"/>
      <c r="BT34" s="595"/>
      <c r="BU34" s="595"/>
      <c r="BV34" s="193"/>
      <c r="BW34" s="594">
        <f>IF(BY34="","",MAX(C34:D43,U34:V43,AM34:AN43,BE34:BF43)+1)</f>
        <v>22</v>
      </c>
      <c r="BX34" s="594"/>
      <c r="BY34" s="595" t="str">
        <f>IF('各会計、関係団体の財政状況及び健全化判断比率'!B68="","",'各会計、関係団体の財政状況及び健全化判断比率'!B68)</f>
        <v>富山地区広域圏事務組合（一般会計）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28</v>
      </c>
      <c r="CP34" s="594"/>
      <c r="CQ34" s="595" t="str">
        <f>IF('各会計、関係団体の財政状況及び健全化判断比率'!BS7="","",'各会計、関係団体の財政状況及び健全化判断比率'!BS7)</f>
        <v>富山市民プラザ</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富山市公債管理特別会計</v>
      </c>
      <c r="F35" s="595"/>
      <c r="G35" s="595"/>
      <c r="H35" s="595"/>
      <c r="I35" s="595"/>
      <c r="J35" s="595"/>
      <c r="K35" s="595"/>
      <c r="L35" s="595"/>
      <c r="M35" s="595"/>
      <c r="N35" s="595"/>
      <c r="O35" s="595"/>
      <c r="P35" s="595"/>
      <c r="Q35" s="595"/>
      <c r="R35" s="595"/>
      <c r="S35" s="595"/>
      <c r="T35" s="193"/>
      <c r="U35" s="594">
        <f>IF(W35="","",U34+1)</f>
        <v>9</v>
      </c>
      <c r="V35" s="594"/>
      <c r="W35" s="595" t="str">
        <f>IF('各会計、関係団体の財政状況及び健全化判断比率'!B29="","",'各会計、関係団体の財政状況及び健全化判断比率'!B29)</f>
        <v>富山市後期高齢者医療事業特別会計</v>
      </c>
      <c r="X35" s="595"/>
      <c r="Y35" s="595"/>
      <c r="Z35" s="595"/>
      <c r="AA35" s="595"/>
      <c r="AB35" s="595"/>
      <c r="AC35" s="595"/>
      <c r="AD35" s="595"/>
      <c r="AE35" s="595"/>
      <c r="AF35" s="595"/>
      <c r="AG35" s="595"/>
      <c r="AH35" s="595"/>
      <c r="AI35" s="595"/>
      <c r="AJ35" s="595"/>
      <c r="AK35" s="595"/>
      <c r="AL35" s="193"/>
      <c r="AM35" s="594">
        <f t="shared" ref="AM35:AM43" si="0">IF(AO35="","",AM34+1)</f>
        <v>14</v>
      </c>
      <c r="AN35" s="594"/>
      <c r="AO35" s="595" t="str">
        <f>IF('各会計、関係団体の財政状況及び健全化判断比率'!B34="","",'各会計、関係団体の財政状況及び健全化判断比率'!B34)</f>
        <v>富山市工業用水道事業会計</v>
      </c>
      <c r="AP35" s="595"/>
      <c r="AQ35" s="595"/>
      <c r="AR35" s="595"/>
      <c r="AS35" s="595"/>
      <c r="AT35" s="595"/>
      <c r="AU35" s="595"/>
      <c r="AV35" s="595"/>
      <c r="AW35" s="595"/>
      <c r="AX35" s="595"/>
      <c r="AY35" s="595"/>
      <c r="AZ35" s="595"/>
      <c r="BA35" s="595"/>
      <c r="BB35" s="595"/>
      <c r="BC35" s="595"/>
      <c r="BD35" s="193"/>
      <c r="BE35" s="594">
        <f t="shared" ref="BE35:BE43" si="1">IF(BG35="","",BE34+1)</f>
        <v>18</v>
      </c>
      <c r="BF35" s="594"/>
      <c r="BG35" s="595" t="str">
        <f>IF('各会計、関係団体の財政状況及び健全化判断比率'!B38="","",'各会計、関係団体の財政状況及び健全化判断比率'!B38)</f>
        <v>富山市牛岳温泉スキー場事業特別会計</v>
      </c>
      <c r="BH35" s="595"/>
      <c r="BI35" s="595"/>
      <c r="BJ35" s="595"/>
      <c r="BK35" s="595"/>
      <c r="BL35" s="595"/>
      <c r="BM35" s="595"/>
      <c r="BN35" s="595"/>
      <c r="BO35" s="595"/>
      <c r="BP35" s="595"/>
      <c r="BQ35" s="595"/>
      <c r="BR35" s="595"/>
      <c r="BS35" s="595"/>
      <c r="BT35" s="595"/>
      <c r="BU35" s="595"/>
      <c r="BV35" s="193"/>
      <c r="BW35" s="594">
        <f t="shared" ref="BW35:BW43" si="2">IF(BY35="","",BW34+1)</f>
        <v>23</v>
      </c>
      <c r="BX35" s="594"/>
      <c r="BY35" s="595" t="str">
        <f>IF('各会計、関係団体の財政状況及び健全化判断比率'!B69="","",'各会計、関係団体の財政状況及び健全化判断比率'!B69)</f>
        <v>富山県市町村会館管理組合</v>
      </c>
      <c r="BZ35" s="595"/>
      <c r="CA35" s="595"/>
      <c r="CB35" s="595"/>
      <c r="CC35" s="595"/>
      <c r="CD35" s="595"/>
      <c r="CE35" s="595"/>
      <c r="CF35" s="595"/>
      <c r="CG35" s="595"/>
      <c r="CH35" s="595"/>
      <c r="CI35" s="595"/>
      <c r="CJ35" s="595"/>
      <c r="CK35" s="595"/>
      <c r="CL35" s="595"/>
      <c r="CM35" s="595"/>
      <c r="CN35" s="193"/>
      <c r="CO35" s="594">
        <f t="shared" ref="CO35:CO43" si="3">IF(CQ35="","",CO34+1)</f>
        <v>29</v>
      </c>
      <c r="CP35" s="594"/>
      <c r="CQ35" s="595" t="str">
        <f>IF('各会計、関係団体の財政状況及び健全化判断比率'!BS8="","",'各会計、関係団体の財政状況及び健全化判断比率'!BS8)</f>
        <v>富山市民文化事業団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富山市母子父子寡婦福祉資金貸付事業特別会計</v>
      </c>
      <c r="F36" s="595"/>
      <c r="G36" s="595"/>
      <c r="H36" s="595"/>
      <c r="I36" s="595"/>
      <c r="J36" s="595"/>
      <c r="K36" s="595"/>
      <c r="L36" s="595"/>
      <c r="M36" s="595"/>
      <c r="N36" s="595"/>
      <c r="O36" s="595"/>
      <c r="P36" s="595"/>
      <c r="Q36" s="595"/>
      <c r="R36" s="595"/>
      <c r="S36" s="595"/>
      <c r="T36" s="193"/>
      <c r="U36" s="594">
        <f t="shared" ref="U36:U43" si="4">IF(W36="","",U35+1)</f>
        <v>10</v>
      </c>
      <c r="V36" s="594"/>
      <c r="W36" s="595" t="str">
        <f>IF('各会計、関係団体の財政状況及び健全化判断比率'!B30="","",'各会計、関係団体の財政状況及び健全化判断比率'!B30)</f>
        <v>富山市介護保険事業特別会計</v>
      </c>
      <c r="X36" s="595"/>
      <c r="Y36" s="595"/>
      <c r="Z36" s="595"/>
      <c r="AA36" s="595"/>
      <c r="AB36" s="595"/>
      <c r="AC36" s="595"/>
      <c r="AD36" s="595"/>
      <c r="AE36" s="595"/>
      <c r="AF36" s="595"/>
      <c r="AG36" s="595"/>
      <c r="AH36" s="595"/>
      <c r="AI36" s="595"/>
      <c r="AJ36" s="595"/>
      <c r="AK36" s="595"/>
      <c r="AL36" s="193"/>
      <c r="AM36" s="594">
        <f t="shared" si="0"/>
        <v>15</v>
      </c>
      <c r="AN36" s="594"/>
      <c r="AO36" s="595" t="str">
        <f>IF('各会計、関係団体の財政状況及び健全化判断比率'!B35="","",'各会計、関係団体の財政状況及び健全化判断比率'!B35)</f>
        <v>富山市公共下水道事業会計</v>
      </c>
      <c r="AP36" s="595"/>
      <c r="AQ36" s="595"/>
      <c r="AR36" s="595"/>
      <c r="AS36" s="595"/>
      <c r="AT36" s="595"/>
      <c r="AU36" s="595"/>
      <c r="AV36" s="595"/>
      <c r="AW36" s="595"/>
      <c r="AX36" s="595"/>
      <c r="AY36" s="595"/>
      <c r="AZ36" s="595"/>
      <c r="BA36" s="595"/>
      <c r="BB36" s="595"/>
      <c r="BC36" s="595"/>
      <c r="BD36" s="193"/>
      <c r="BE36" s="594">
        <f t="shared" si="1"/>
        <v>19</v>
      </c>
      <c r="BF36" s="594"/>
      <c r="BG36" s="595" t="str">
        <f>IF('各会計、関係団体の財政状況及び健全化判断比率'!B39="","",'各会計、関係団体の財政状況及び健全化判断比率'!B39)</f>
        <v>富山市農業集落排水事業特別会計</v>
      </c>
      <c r="BH36" s="595"/>
      <c r="BI36" s="595"/>
      <c r="BJ36" s="595"/>
      <c r="BK36" s="595"/>
      <c r="BL36" s="595"/>
      <c r="BM36" s="595"/>
      <c r="BN36" s="595"/>
      <c r="BO36" s="595"/>
      <c r="BP36" s="595"/>
      <c r="BQ36" s="595"/>
      <c r="BR36" s="595"/>
      <c r="BS36" s="595"/>
      <c r="BT36" s="595"/>
      <c r="BU36" s="595"/>
      <c r="BV36" s="193"/>
      <c r="BW36" s="594">
        <f t="shared" si="2"/>
        <v>24</v>
      </c>
      <c r="BX36" s="594"/>
      <c r="BY36" s="595" t="str">
        <f>IF('各会計、関係団体の財政状況及び健全化判断比率'!B70="","",'各会計、関係団体の財政状況及び健全化判断比率'!B70)</f>
        <v>三郷利田用水市町村組合</v>
      </c>
      <c r="BZ36" s="595"/>
      <c r="CA36" s="595"/>
      <c r="CB36" s="595"/>
      <c r="CC36" s="595"/>
      <c r="CD36" s="595"/>
      <c r="CE36" s="595"/>
      <c r="CF36" s="595"/>
      <c r="CG36" s="595"/>
      <c r="CH36" s="595"/>
      <c r="CI36" s="595"/>
      <c r="CJ36" s="595"/>
      <c r="CK36" s="595"/>
      <c r="CL36" s="595"/>
      <c r="CM36" s="595"/>
      <c r="CN36" s="193"/>
      <c r="CO36" s="594">
        <f t="shared" si="3"/>
        <v>30</v>
      </c>
      <c r="CP36" s="594"/>
      <c r="CQ36" s="595" t="str">
        <f>IF('各会計、関係団体の財政状況及び健全化判断比率'!BS9="","",'各会計、関係団体の財政状況及び健全化判断比率'!BS9)</f>
        <v>富山市シルバー人材センター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富山市まちなか診療所事業特別会計</v>
      </c>
      <c r="F37" s="595"/>
      <c r="G37" s="595"/>
      <c r="H37" s="595"/>
      <c r="I37" s="595"/>
      <c r="J37" s="595"/>
      <c r="K37" s="595"/>
      <c r="L37" s="595"/>
      <c r="M37" s="595"/>
      <c r="N37" s="595"/>
      <c r="O37" s="595"/>
      <c r="P37" s="595"/>
      <c r="Q37" s="595"/>
      <c r="R37" s="595"/>
      <c r="S37" s="595"/>
      <c r="T37" s="193"/>
      <c r="U37" s="594">
        <f t="shared" si="4"/>
        <v>11</v>
      </c>
      <c r="V37" s="594"/>
      <c r="W37" s="595" t="str">
        <f>IF('各会計、関係団体の財政状況及び健全化判断比率'!B31="","",'各会計、関係団体の財政状況及び健全化判断比率'!B31)</f>
        <v>富山市国民健康保険事業特別会計</v>
      </c>
      <c r="X37" s="595"/>
      <c r="Y37" s="595"/>
      <c r="Z37" s="595"/>
      <c r="AA37" s="595"/>
      <c r="AB37" s="595"/>
      <c r="AC37" s="595"/>
      <c r="AD37" s="595"/>
      <c r="AE37" s="595"/>
      <c r="AF37" s="595"/>
      <c r="AG37" s="595"/>
      <c r="AH37" s="595"/>
      <c r="AI37" s="595"/>
      <c r="AJ37" s="595"/>
      <c r="AK37" s="595"/>
      <c r="AL37" s="193"/>
      <c r="AM37" s="594">
        <f t="shared" si="0"/>
        <v>16</v>
      </c>
      <c r="AN37" s="594"/>
      <c r="AO37" s="595" t="str">
        <f>IF('各会計、関係団体の財政状況及び健全化判断比率'!B36="","",'各会計、関係団体の財政状況及び健全化判断比率'!B36)</f>
        <v>富山市病院事業会計</v>
      </c>
      <c r="AP37" s="595"/>
      <c r="AQ37" s="595"/>
      <c r="AR37" s="595"/>
      <c r="AS37" s="595"/>
      <c r="AT37" s="595"/>
      <c r="AU37" s="595"/>
      <c r="AV37" s="595"/>
      <c r="AW37" s="595"/>
      <c r="AX37" s="595"/>
      <c r="AY37" s="595"/>
      <c r="AZ37" s="595"/>
      <c r="BA37" s="595"/>
      <c r="BB37" s="595"/>
      <c r="BC37" s="595"/>
      <c r="BD37" s="193"/>
      <c r="BE37" s="594">
        <f t="shared" si="1"/>
        <v>20</v>
      </c>
      <c r="BF37" s="594"/>
      <c r="BG37" s="595" t="str">
        <f>IF('各会計、関係団体の財政状況及び健全化判断比率'!B40="","",'各会計、関係団体の財政状況及び健全化判断比率'!B40)</f>
        <v>富山市公設地方卸売市場事業特別会計</v>
      </c>
      <c r="BH37" s="595"/>
      <c r="BI37" s="595"/>
      <c r="BJ37" s="595"/>
      <c r="BK37" s="595"/>
      <c r="BL37" s="595"/>
      <c r="BM37" s="595"/>
      <c r="BN37" s="595"/>
      <c r="BO37" s="595"/>
      <c r="BP37" s="595"/>
      <c r="BQ37" s="595"/>
      <c r="BR37" s="595"/>
      <c r="BS37" s="595"/>
      <c r="BT37" s="595"/>
      <c r="BU37" s="595"/>
      <c r="BV37" s="193"/>
      <c r="BW37" s="594">
        <f t="shared" si="2"/>
        <v>25</v>
      </c>
      <c r="BX37" s="594"/>
      <c r="BY37" s="595" t="str">
        <f>IF('各会計、関係団体の財政状況及び健全化判断比率'!B71="","",'各会計、関係団体の財政状況及び健全化判断比率'!B71)</f>
        <v>常願寺川右岸水防市町村組合</v>
      </c>
      <c r="BZ37" s="595"/>
      <c r="CA37" s="595"/>
      <c r="CB37" s="595"/>
      <c r="CC37" s="595"/>
      <c r="CD37" s="595"/>
      <c r="CE37" s="595"/>
      <c r="CF37" s="595"/>
      <c r="CG37" s="595"/>
      <c r="CH37" s="595"/>
      <c r="CI37" s="595"/>
      <c r="CJ37" s="595"/>
      <c r="CK37" s="595"/>
      <c r="CL37" s="595"/>
      <c r="CM37" s="595"/>
      <c r="CN37" s="193"/>
      <c r="CO37" s="594">
        <f t="shared" si="3"/>
        <v>31</v>
      </c>
      <c r="CP37" s="594"/>
      <c r="CQ37" s="595" t="str">
        <f>IF('各会計、関係団体の財政状況及び健全化判断比率'!BS10="","",'各会計、関係団体の財政状況及び健全化判断比率'!BS10)</f>
        <v>富山市生活環境サービス</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f t="shared" ref="C38:C43" si="5">IF(E38="","",C37+1)</f>
        <v>5</v>
      </c>
      <c r="D38" s="594"/>
      <c r="E38" s="595" t="str">
        <f>IF('各会計、関係団体の財政状況及び健全化判断比率'!B11="","",'各会計、関係団体の財政状況及び健全化判断比率'!B11)</f>
        <v>富山市牛岳温泉健康センター事業特別会計</v>
      </c>
      <c r="F38" s="595"/>
      <c r="G38" s="595"/>
      <c r="H38" s="595"/>
      <c r="I38" s="595"/>
      <c r="J38" s="595"/>
      <c r="K38" s="595"/>
      <c r="L38" s="595"/>
      <c r="M38" s="595"/>
      <c r="N38" s="595"/>
      <c r="O38" s="595"/>
      <c r="P38" s="595"/>
      <c r="Q38" s="595"/>
      <c r="R38" s="595"/>
      <c r="S38" s="595"/>
      <c r="T38" s="193"/>
      <c r="U38" s="594">
        <f t="shared" si="4"/>
        <v>12</v>
      </c>
      <c r="V38" s="594"/>
      <c r="W38" s="595" t="str">
        <f>IF('各会計、関係団体の財政状況及び健全化判断比率'!B32="","",'各会計、関係団体の財政状況及び健全化判断比率'!B32)</f>
        <v>富山市競輪事業特別会計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21</v>
      </c>
      <c r="BF38" s="594"/>
      <c r="BG38" s="595" t="str">
        <f>IF('各会計、関係団体の財政状況及び健全化判断比率'!B41="","",'各会計、関係団体の財政状況及び健全化判断比率'!B41)</f>
        <v>富山市企業団地造成事業特別会計</v>
      </c>
      <c r="BH38" s="595"/>
      <c r="BI38" s="595"/>
      <c r="BJ38" s="595"/>
      <c r="BK38" s="595"/>
      <c r="BL38" s="595"/>
      <c r="BM38" s="595"/>
      <c r="BN38" s="595"/>
      <c r="BO38" s="595"/>
      <c r="BP38" s="595"/>
      <c r="BQ38" s="595"/>
      <c r="BR38" s="595"/>
      <c r="BS38" s="595"/>
      <c r="BT38" s="595"/>
      <c r="BU38" s="595"/>
      <c r="BV38" s="193"/>
      <c r="BW38" s="594">
        <f t="shared" si="2"/>
        <v>26</v>
      </c>
      <c r="BX38" s="594"/>
      <c r="BY38" s="595" t="str">
        <f>IF('各会計、関係団体の財政状況及び健全化判断比率'!B72="","",'各会計、関係団体の財政状況及び健全化判断比率'!B72)</f>
        <v>富山県後期高齢者医療広域連合（一般会計）</v>
      </c>
      <c r="BZ38" s="595"/>
      <c r="CA38" s="595"/>
      <c r="CB38" s="595"/>
      <c r="CC38" s="595"/>
      <c r="CD38" s="595"/>
      <c r="CE38" s="595"/>
      <c r="CF38" s="595"/>
      <c r="CG38" s="595"/>
      <c r="CH38" s="595"/>
      <c r="CI38" s="595"/>
      <c r="CJ38" s="595"/>
      <c r="CK38" s="595"/>
      <c r="CL38" s="595"/>
      <c r="CM38" s="595"/>
      <c r="CN38" s="193"/>
      <c r="CO38" s="594">
        <f t="shared" si="3"/>
        <v>32</v>
      </c>
      <c r="CP38" s="594"/>
      <c r="CQ38" s="595" t="str">
        <f>IF('各会計、関係団体の財政状況及び健全化判断比率'!BS11="","",'各会計、関係団体の財政状況及び健全化判断比率'!BS11)</f>
        <v>富山市勤労者福祉サービスセンター</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f t="shared" si="5"/>
        <v>6</v>
      </c>
      <c r="D39" s="594"/>
      <c r="E39" s="595" t="str">
        <f>IF('各会計、関係団体の財政状況及び健全化判断比率'!B12="","",'各会計、関係団体の財政状況及び健全化判断比率'!B12)</f>
        <v>富山市軌道整備事業特別会計</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27</v>
      </c>
      <c r="BX39" s="594"/>
      <c r="BY39" s="595" t="str">
        <f>IF('各会計、関係団体の財政状況及び健全化判断比率'!B73="","",'各会計、関係団体の財政状況及び健全化判断比率'!B73)</f>
        <v>富山県後期高齢者医療広域連合（後期高齢者医療事業特別会計）</v>
      </c>
      <c r="BZ39" s="595"/>
      <c r="CA39" s="595"/>
      <c r="CB39" s="595"/>
      <c r="CC39" s="595"/>
      <c r="CD39" s="595"/>
      <c r="CE39" s="595"/>
      <c r="CF39" s="595"/>
      <c r="CG39" s="595"/>
      <c r="CH39" s="595"/>
      <c r="CI39" s="595"/>
      <c r="CJ39" s="595"/>
      <c r="CK39" s="595"/>
      <c r="CL39" s="595"/>
      <c r="CM39" s="595"/>
      <c r="CN39" s="193"/>
      <c r="CO39" s="594">
        <f t="shared" si="3"/>
        <v>33</v>
      </c>
      <c r="CP39" s="594"/>
      <c r="CQ39" s="595" t="str">
        <f>IF('各会計、関係団体の財政状況及び健全化判断比率'!BS12="","",'各会計、関係団体の財政状況及び健全化判断比率'!BS12)</f>
        <v>富山市ガラス工芸センター</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f t="shared" si="5"/>
        <v>7</v>
      </c>
      <c r="D40" s="594"/>
      <c r="E40" s="595" t="str">
        <f>IF('各会計、関係団体の財政状況及び健全化判断比率'!B13="","",'各会計、関係団体の財政状況及び健全化判断比率'!B13)</f>
        <v>富山市賃貸住宅・店舗事業特別会計</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34</v>
      </c>
      <c r="CP40" s="594"/>
      <c r="CQ40" s="595" t="str">
        <f>IF('各会計、関係団体の財政状況及び健全化判断比率'!BS13="","",'各会計、関係団体の財政状況及び健全化判断比率'!BS13)</f>
        <v>岩瀬カナル会館</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35</v>
      </c>
      <c r="CP41" s="594"/>
      <c r="CQ41" s="595" t="str">
        <f>IF('各会計、関係団体の財政状況及び健全化判断比率'!BS14="","",'各会計、関係団体の財政状況及び健全化判断比率'!BS14)</f>
        <v>まちづくりとやま</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36</v>
      </c>
      <c r="CP42" s="594"/>
      <c r="CQ42" s="595" t="str">
        <f>IF('各会計、関係団体の財政状況及び健全化判断比率'!BS15="","",'各会計、関係団体の財政状況及び健全化判断比率'!BS15)</f>
        <v>富山市ファミリーパーク公社</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37</v>
      </c>
      <c r="CP43" s="594"/>
      <c r="CQ43" s="595" t="str">
        <f>IF('各会計、関係団体の財政状況及び健全化判断比率'!BS16="","",'各会計、関係団体の財政状況及び健全化判断比率'!BS16)</f>
        <v>富山市体育協会</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6LxzrBkF2cDLsj31WEkyXUUJD2ULoKoa/3kjBzoWv/+2riu/3hvj/0Ptb2KURMdChqVC5BsFU+xO2AMyWuStw==" saltValue="y6ptBM+nbQfXJ9AWk1jJ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86" t="s">
        <v>576</v>
      </c>
      <c r="D34" s="1186"/>
      <c r="E34" s="1187"/>
      <c r="F34" s="32">
        <v>5.92</v>
      </c>
      <c r="G34" s="33">
        <v>5.16</v>
      </c>
      <c r="H34" s="33">
        <v>4.34</v>
      </c>
      <c r="I34" s="33">
        <v>4.07</v>
      </c>
      <c r="J34" s="34">
        <v>3.57</v>
      </c>
      <c r="K34" s="22"/>
      <c r="L34" s="22"/>
      <c r="M34" s="22"/>
      <c r="N34" s="22"/>
      <c r="O34" s="22"/>
      <c r="P34" s="22"/>
    </row>
    <row r="35" spans="1:16" ht="39" customHeight="1" x14ac:dyDescent="0.15">
      <c r="A35" s="22"/>
      <c r="B35" s="35"/>
      <c r="C35" s="1180" t="s">
        <v>577</v>
      </c>
      <c r="D35" s="1181"/>
      <c r="E35" s="1182"/>
      <c r="F35" s="36">
        <v>1.63</v>
      </c>
      <c r="G35" s="37">
        <v>3.36</v>
      </c>
      <c r="H35" s="37">
        <v>2.0299999999999998</v>
      </c>
      <c r="I35" s="37">
        <v>3.81</v>
      </c>
      <c r="J35" s="38">
        <v>3.34</v>
      </c>
      <c r="K35" s="22"/>
      <c r="L35" s="22"/>
      <c r="M35" s="22"/>
      <c r="N35" s="22"/>
      <c r="O35" s="22"/>
      <c r="P35" s="22"/>
    </row>
    <row r="36" spans="1:16" ht="39" customHeight="1" x14ac:dyDescent="0.15">
      <c r="A36" s="22"/>
      <c r="B36" s="35"/>
      <c r="C36" s="1180" t="s">
        <v>578</v>
      </c>
      <c r="D36" s="1181"/>
      <c r="E36" s="1182"/>
      <c r="F36" s="36">
        <v>1.77</v>
      </c>
      <c r="G36" s="37">
        <v>1.88</v>
      </c>
      <c r="H36" s="37">
        <v>2.0099999999999998</v>
      </c>
      <c r="I36" s="37">
        <v>2.04</v>
      </c>
      <c r="J36" s="38">
        <v>2.12</v>
      </c>
      <c r="K36" s="22"/>
      <c r="L36" s="22"/>
      <c r="M36" s="22"/>
      <c r="N36" s="22"/>
      <c r="O36" s="22"/>
      <c r="P36" s="22"/>
    </row>
    <row r="37" spans="1:16" ht="39" customHeight="1" x14ac:dyDescent="0.15">
      <c r="A37" s="22"/>
      <c r="B37" s="35"/>
      <c r="C37" s="1180" t="s">
        <v>579</v>
      </c>
      <c r="D37" s="1181"/>
      <c r="E37" s="1182"/>
      <c r="F37" s="36">
        <v>1.43</v>
      </c>
      <c r="G37" s="37">
        <v>1.29</v>
      </c>
      <c r="H37" s="37">
        <v>1.83</v>
      </c>
      <c r="I37" s="37">
        <v>2.34</v>
      </c>
      <c r="J37" s="38">
        <v>2.0699999999999998</v>
      </c>
      <c r="K37" s="22"/>
      <c r="L37" s="22"/>
      <c r="M37" s="22"/>
      <c r="N37" s="22"/>
      <c r="O37" s="22"/>
      <c r="P37" s="22"/>
    </row>
    <row r="38" spans="1:16" ht="39" customHeight="1" x14ac:dyDescent="0.15">
      <c r="A38" s="22"/>
      <c r="B38" s="35"/>
      <c r="C38" s="1180" t="s">
        <v>580</v>
      </c>
      <c r="D38" s="1181"/>
      <c r="E38" s="1182"/>
      <c r="F38" s="36">
        <v>2.4500000000000002</v>
      </c>
      <c r="G38" s="37">
        <v>2.5</v>
      </c>
      <c r="H38" s="37">
        <v>2.5099999999999998</v>
      </c>
      <c r="I38" s="37">
        <v>2.46</v>
      </c>
      <c r="J38" s="38">
        <v>1.84</v>
      </c>
      <c r="K38" s="22"/>
      <c r="L38" s="22"/>
      <c r="M38" s="22"/>
      <c r="N38" s="22"/>
      <c r="O38" s="22"/>
      <c r="P38" s="22"/>
    </row>
    <row r="39" spans="1:16" ht="39" customHeight="1" x14ac:dyDescent="0.15">
      <c r="A39" s="22"/>
      <c r="B39" s="35"/>
      <c r="C39" s="1180" t="s">
        <v>581</v>
      </c>
      <c r="D39" s="1181"/>
      <c r="E39" s="1182"/>
      <c r="F39" s="36">
        <v>0.48</v>
      </c>
      <c r="G39" s="37">
        <v>0.56999999999999995</v>
      </c>
      <c r="H39" s="37">
        <v>0.7</v>
      </c>
      <c r="I39" s="37">
        <v>1.57</v>
      </c>
      <c r="J39" s="38">
        <v>1.45</v>
      </c>
      <c r="K39" s="22"/>
      <c r="L39" s="22"/>
      <c r="M39" s="22"/>
      <c r="N39" s="22"/>
      <c r="O39" s="22"/>
      <c r="P39" s="22"/>
    </row>
    <row r="40" spans="1:16" ht="39" customHeight="1" x14ac:dyDescent="0.15">
      <c r="A40" s="22"/>
      <c r="B40" s="35"/>
      <c r="C40" s="1180" t="s">
        <v>582</v>
      </c>
      <c r="D40" s="1181"/>
      <c r="E40" s="1182"/>
      <c r="F40" s="36">
        <v>2.27</v>
      </c>
      <c r="G40" s="37">
        <v>1.45</v>
      </c>
      <c r="H40" s="37">
        <v>1.61</v>
      </c>
      <c r="I40" s="37">
        <v>1.47</v>
      </c>
      <c r="J40" s="38">
        <v>1.22</v>
      </c>
      <c r="K40" s="22"/>
      <c r="L40" s="22"/>
      <c r="M40" s="22"/>
      <c r="N40" s="22"/>
      <c r="O40" s="22"/>
      <c r="P40" s="22"/>
    </row>
    <row r="41" spans="1:16" ht="39" customHeight="1" x14ac:dyDescent="0.15">
      <c r="A41" s="22"/>
      <c r="B41" s="35"/>
      <c r="C41" s="1180" t="s">
        <v>583</v>
      </c>
      <c r="D41" s="1181"/>
      <c r="E41" s="1182"/>
      <c r="F41" s="36">
        <v>0.89</v>
      </c>
      <c r="G41" s="37">
        <v>0.36</v>
      </c>
      <c r="H41" s="37">
        <v>0.26</v>
      </c>
      <c r="I41" s="37">
        <v>1</v>
      </c>
      <c r="J41" s="38">
        <v>1.1200000000000001</v>
      </c>
      <c r="K41" s="22"/>
      <c r="L41" s="22"/>
      <c r="M41" s="22"/>
      <c r="N41" s="22"/>
      <c r="O41" s="22"/>
      <c r="P41" s="22"/>
    </row>
    <row r="42" spans="1:16" ht="39" customHeight="1" x14ac:dyDescent="0.15">
      <c r="A42" s="22"/>
      <c r="B42" s="39"/>
      <c r="C42" s="1180" t="s">
        <v>584</v>
      </c>
      <c r="D42" s="1181"/>
      <c r="E42" s="1182"/>
      <c r="F42" s="36" t="s">
        <v>527</v>
      </c>
      <c r="G42" s="37" t="s">
        <v>527</v>
      </c>
      <c r="H42" s="37" t="s">
        <v>527</v>
      </c>
      <c r="I42" s="37" t="s">
        <v>527</v>
      </c>
      <c r="J42" s="38" t="s">
        <v>527</v>
      </c>
      <c r="K42" s="22"/>
      <c r="L42" s="22"/>
      <c r="M42" s="22"/>
      <c r="N42" s="22"/>
      <c r="O42" s="22"/>
      <c r="P42" s="22"/>
    </row>
    <row r="43" spans="1:16" ht="39" customHeight="1" thickBot="1" x14ac:dyDescent="0.2">
      <c r="A43" s="22"/>
      <c r="B43" s="40"/>
      <c r="C43" s="1183" t="s">
        <v>585</v>
      </c>
      <c r="D43" s="1184"/>
      <c r="E43" s="1185"/>
      <c r="F43" s="41">
        <v>0.13</v>
      </c>
      <c r="G43" s="42">
        <v>0.11</v>
      </c>
      <c r="H43" s="42">
        <v>7.0000000000000007E-2</v>
      </c>
      <c r="I43" s="42">
        <v>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YtMUOgj4HcD7Mlx7l2L+A5EKnKKb/ZEbqtMJMLu9zSdJpQCNfY2d7qDNvGPL3DaINFCoA2kVFckU/NSfVs5Mg==" saltValue="JCoVQI3pjq9POuZAIcrR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24947</v>
      </c>
      <c r="L45" s="60">
        <v>25054</v>
      </c>
      <c r="M45" s="60">
        <v>26118</v>
      </c>
      <c r="N45" s="60">
        <v>23070</v>
      </c>
      <c r="O45" s="61">
        <v>22715</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527</v>
      </c>
      <c r="L46" s="64" t="s">
        <v>527</v>
      </c>
      <c r="M46" s="64" t="s">
        <v>527</v>
      </c>
      <c r="N46" s="64" t="s">
        <v>527</v>
      </c>
      <c r="O46" s="65" t="s">
        <v>527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527</v>
      </c>
      <c r="L47" s="64" t="s">
        <v>527</v>
      </c>
      <c r="M47" s="64" t="s">
        <v>527</v>
      </c>
      <c r="N47" s="64" t="s">
        <v>527</v>
      </c>
      <c r="O47" s="65" t="s">
        <v>527</v>
      </c>
      <c r="P47" s="48"/>
      <c r="Q47" s="48"/>
      <c r="R47" s="48"/>
      <c r="S47" s="48"/>
      <c r="T47" s="48"/>
      <c r="U47" s="48"/>
    </row>
    <row r="48" spans="1:21" ht="30.75" customHeight="1" x14ac:dyDescent="0.15">
      <c r="A48" s="48"/>
      <c r="B48" s="1198"/>
      <c r="C48" s="1199"/>
      <c r="D48" s="62"/>
      <c r="E48" s="1190" t="s">
        <v>15</v>
      </c>
      <c r="F48" s="1190"/>
      <c r="G48" s="1190"/>
      <c r="H48" s="1190"/>
      <c r="I48" s="1190"/>
      <c r="J48" s="1191"/>
      <c r="K48" s="63">
        <v>7210</v>
      </c>
      <c r="L48" s="64">
        <v>8120</v>
      </c>
      <c r="M48" s="64">
        <v>9317</v>
      </c>
      <c r="N48" s="64">
        <v>8342</v>
      </c>
      <c r="O48" s="65">
        <v>7879</v>
      </c>
      <c r="P48" s="48"/>
      <c r="Q48" s="48"/>
      <c r="R48" s="48"/>
      <c r="S48" s="48"/>
      <c r="T48" s="48"/>
      <c r="U48" s="48"/>
    </row>
    <row r="49" spans="1:21" ht="30.75" customHeight="1" x14ac:dyDescent="0.15">
      <c r="A49" s="48"/>
      <c r="B49" s="1198"/>
      <c r="C49" s="1199"/>
      <c r="D49" s="62"/>
      <c r="E49" s="1190" t="s">
        <v>16</v>
      </c>
      <c r="F49" s="1190"/>
      <c r="G49" s="1190"/>
      <c r="H49" s="1190"/>
      <c r="I49" s="1190"/>
      <c r="J49" s="1191"/>
      <c r="K49" s="63">
        <v>2072</v>
      </c>
      <c r="L49" s="64">
        <v>2072</v>
      </c>
      <c r="M49" s="64">
        <v>2070</v>
      </c>
      <c r="N49" s="64">
        <v>1151</v>
      </c>
      <c r="O49" s="65">
        <v>701</v>
      </c>
      <c r="P49" s="48"/>
      <c r="Q49" s="48"/>
      <c r="R49" s="48"/>
      <c r="S49" s="48"/>
      <c r="T49" s="48"/>
      <c r="U49" s="48"/>
    </row>
    <row r="50" spans="1:21" ht="30.75" customHeight="1" x14ac:dyDescent="0.15">
      <c r="A50" s="48"/>
      <c r="B50" s="1198"/>
      <c r="C50" s="1199"/>
      <c r="D50" s="62"/>
      <c r="E50" s="1190" t="s">
        <v>17</v>
      </c>
      <c r="F50" s="1190"/>
      <c r="G50" s="1190"/>
      <c r="H50" s="1190"/>
      <c r="I50" s="1190"/>
      <c r="J50" s="1191"/>
      <c r="K50" s="63">
        <v>352</v>
      </c>
      <c r="L50" s="64">
        <v>404</v>
      </c>
      <c r="M50" s="64">
        <v>328</v>
      </c>
      <c r="N50" s="64">
        <v>284</v>
      </c>
      <c r="O50" s="65">
        <v>253</v>
      </c>
      <c r="P50" s="48"/>
      <c r="Q50" s="48"/>
      <c r="R50" s="48"/>
      <c r="S50" s="48"/>
      <c r="T50" s="48"/>
      <c r="U50" s="48"/>
    </row>
    <row r="51" spans="1:21" ht="30.75" customHeight="1" x14ac:dyDescent="0.15">
      <c r="A51" s="48"/>
      <c r="B51" s="1200"/>
      <c r="C51" s="1201"/>
      <c r="D51" s="66"/>
      <c r="E51" s="1190" t="s">
        <v>18</v>
      </c>
      <c r="F51" s="1190"/>
      <c r="G51" s="1190"/>
      <c r="H51" s="1190"/>
      <c r="I51" s="1190"/>
      <c r="J51" s="1191"/>
      <c r="K51" s="63">
        <v>17</v>
      </c>
      <c r="L51" s="64">
        <v>14</v>
      </c>
      <c r="M51" s="64">
        <v>15</v>
      </c>
      <c r="N51" s="64">
        <v>2</v>
      </c>
      <c r="O51" s="65">
        <v>4</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23416</v>
      </c>
      <c r="L52" s="64">
        <v>24929</v>
      </c>
      <c r="M52" s="64">
        <v>26017</v>
      </c>
      <c r="N52" s="64">
        <v>24021</v>
      </c>
      <c r="O52" s="65">
        <v>23837</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11182</v>
      </c>
      <c r="L53" s="69">
        <v>10735</v>
      </c>
      <c r="M53" s="69">
        <v>11831</v>
      </c>
      <c r="N53" s="69">
        <v>8828</v>
      </c>
      <c r="O53" s="70">
        <v>7715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ARkeyriQ1W06IPs4DGbDms5mt7bzTSKNUjB0WAtfpJ92cV6sC/PRtbBBqonwIZbE8aPwQM5nbsSbqmZWvMCcw==" saltValue="bNnJi9RgROo5nFZD/sTt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570</v>
      </c>
      <c r="J40" s="79" t="s">
        <v>571</v>
      </c>
      <c r="K40" s="79" t="s">
        <v>572</v>
      </c>
      <c r="L40" s="79" t="s">
        <v>573</v>
      </c>
      <c r="M40" s="80" t="s">
        <v>574</v>
      </c>
    </row>
    <row r="41" spans="2:13" ht="27.75" customHeight="1" x14ac:dyDescent="0.15">
      <c r="B41" s="1204" t="s">
        <v>24</v>
      </c>
      <c r="C41" s="1205"/>
      <c r="D41" s="81"/>
      <c r="E41" s="1210" t="s">
        <v>25</v>
      </c>
      <c r="F41" s="1210"/>
      <c r="G41" s="1210"/>
      <c r="H41" s="1211"/>
      <c r="I41" s="82">
        <v>246031</v>
      </c>
      <c r="J41" s="83">
        <v>245482</v>
      </c>
      <c r="K41" s="83">
        <v>245897</v>
      </c>
      <c r="L41" s="83">
        <v>242257</v>
      </c>
      <c r="M41" s="84">
        <v>238095</v>
      </c>
    </row>
    <row r="42" spans="2:13" ht="27.75" customHeight="1" x14ac:dyDescent="0.15">
      <c r="B42" s="1206"/>
      <c r="C42" s="1207"/>
      <c r="D42" s="85"/>
      <c r="E42" s="1212" t="s">
        <v>26</v>
      </c>
      <c r="F42" s="1212"/>
      <c r="G42" s="1212"/>
      <c r="H42" s="1213"/>
      <c r="I42" s="86">
        <v>12996</v>
      </c>
      <c r="J42" s="87">
        <v>11547</v>
      </c>
      <c r="K42" s="87">
        <v>10044</v>
      </c>
      <c r="L42" s="87">
        <v>9612</v>
      </c>
      <c r="M42" s="88">
        <v>10067</v>
      </c>
    </row>
    <row r="43" spans="2:13" ht="27.75" customHeight="1" x14ac:dyDescent="0.15">
      <c r="B43" s="1206"/>
      <c r="C43" s="1207"/>
      <c r="D43" s="85"/>
      <c r="E43" s="1212" t="s">
        <v>27</v>
      </c>
      <c r="F43" s="1212"/>
      <c r="G43" s="1212"/>
      <c r="H43" s="1213"/>
      <c r="I43" s="86">
        <v>92859</v>
      </c>
      <c r="J43" s="87">
        <v>88696</v>
      </c>
      <c r="K43" s="87">
        <v>86781</v>
      </c>
      <c r="L43" s="87">
        <v>84300</v>
      </c>
      <c r="M43" s="88">
        <v>78638</v>
      </c>
    </row>
    <row r="44" spans="2:13" ht="27.75" customHeight="1" x14ac:dyDescent="0.15">
      <c r="B44" s="1206"/>
      <c r="C44" s="1207"/>
      <c r="D44" s="85"/>
      <c r="E44" s="1212" t="s">
        <v>28</v>
      </c>
      <c r="F44" s="1212"/>
      <c r="G44" s="1212"/>
      <c r="H44" s="1213"/>
      <c r="I44" s="86">
        <v>6643</v>
      </c>
      <c r="J44" s="87">
        <v>4644</v>
      </c>
      <c r="K44" s="87">
        <v>2618</v>
      </c>
      <c r="L44" s="87">
        <v>1490</v>
      </c>
      <c r="M44" s="88">
        <v>801</v>
      </c>
    </row>
    <row r="45" spans="2:13" ht="27.75" customHeight="1" x14ac:dyDescent="0.15">
      <c r="B45" s="1206"/>
      <c r="C45" s="1207"/>
      <c r="D45" s="85"/>
      <c r="E45" s="1212" t="s">
        <v>29</v>
      </c>
      <c r="F45" s="1212"/>
      <c r="G45" s="1212"/>
      <c r="H45" s="1213"/>
      <c r="I45" s="86">
        <v>24753</v>
      </c>
      <c r="J45" s="87">
        <v>22326</v>
      </c>
      <c r="K45" s="87">
        <v>20815</v>
      </c>
      <c r="L45" s="87">
        <v>20070</v>
      </c>
      <c r="M45" s="88">
        <v>19653</v>
      </c>
    </row>
    <row r="46" spans="2:13" ht="27.75" customHeight="1" x14ac:dyDescent="0.15">
      <c r="B46" s="1206"/>
      <c r="C46" s="1207"/>
      <c r="D46" s="89"/>
      <c r="E46" s="1212" t="s">
        <v>30</v>
      </c>
      <c r="F46" s="1212"/>
      <c r="G46" s="1212"/>
      <c r="H46" s="1213"/>
      <c r="I46" s="86" t="s">
        <v>527</v>
      </c>
      <c r="J46" s="87" t="s">
        <v>527</v>
      </c>
      <c r="K46" s="87" t="s">
        <v>527</v>
      </c>
      <c r="L46" s="87">
        <v>452</v>
      </c>
      <c r="M46" s="88">
        <v>496</v>
      </c>
    </row>
    <row r="47" spans="2:13" ht="27.75" customHeight="1" x14ac:dyDescent="0.15">
      <c r="B47" s="1206"/>
      <c r="C47" s="1207"/>
      <c r="D47" s="90"/>
      <c r="E47" s="1214" t="s">
        <v>31</v>
      </c>
      <c r="F47" s="1215"/>
      <c r="G47" s="1215"/>
      <c r="H47" s="1216"/>
      <c r="I47" s="86" t="s">
        <v>527</v>
      </c>
      <c r="J47" s="87" t="s">
        <v>527</v>
      </c>
      <c r="K47" s="87" t="s">
        <v>527</v>
      </c>
      <c r="L47" s="87" t="s">
        <v>527</v>
      </c>
      <c r="M47" s="88" t="s">
        <v>527</v>
      </c>
    </row>
    <row r="48" spans="2:13" ht="27.75" customHeight="1" x14ac:dyDescent="0.15">
      <c r="B48" s="1206"/>
      <c r="C48" s="1207"/>
      <c r="D48" s="85"/>
      <c r="E48" s="1212" t="s">
        <v>32</v>
      </c>
      <c r="F48" s="1212"/>
      <c r="G48" s="1212"/>
      <c r="H48" s="1213"/>
      <c r="I48" s="86" t="s">
        <v>527</v>
      </c>
      <c r="J48" s="87" t="s">
        <v>527</v>
      </c>
      <c r="K48" s="87" t="s">
        <v>527</v>
      </c>
      <c r="L48" s="87" t="s">
        <v>527</v>
      </c>
      <c r="M48" s="88" t="s">
        <v>527</v>
      </c>
    </row>
    <row r="49" spans="2:13" ht="27.75" customHeight="1" x14ac:dyDescent="0.15">
      <c r="B49" s="1208"/>
      <c r="C49" s="1209"/>
      <c r="D49" s="85"/>
      <c r="E49" s="1212" t="s">
        <v>33</v>
      </c>
      <c r="F49" s="1212"/>
      <c r="G49" s="1212"/>
      <c r="H49" s="1213"/>
      <c r="I49" s="86" t="s">
        <v>527</v>
      </c>
      <c r="J49" s="87" t="s">
        <v>527</v>
      </c>
      <c r="K49" s="87" t="s">
        <v>527</v>
      </c>
      <c r="L49" s="87" t="s">
        <v>527</v>
      </c>
      <c r="M49" s="88" t="s">
        <v>527</v>
      </c>
    </row>
    <row r="50" spans="2:13" ht="27.75" customHeight="1" x14ac:dyDescent="0.15">
      <c r="B50" s="1217" t="s">
        <v>34</v>
      </c>
      <c r="C50" s="1218"/>
      <c r="D50" s="91"/>
      <c r="E50" s="1212" t="s">
        <v>35</v>
      </c>
      <c r="F50" s="1212"/>
      <c r="G50" s="1212"/>
      <c r="H50" s="1213"/>
      <c r="I50" s="86">
        <v>19071</v>
      </c>
      <c r="J50" s="87">
        <v>20397</v>
      </c>
      <c r="K50" s="87">
        <v>20550</v>
      </c>
      <c r="L50" s="87">
        <v>21513</v>
      </c>
      <c r="M50" s="88">
        <v>23537</v>
      </c>
    </row>
    <row r="51" spans="2:13" ht="27.75" customHeight="1" x14ac:dyDescent="0.15">
      <c r="B51" s="1206"/>
      <c r="C51" s="1207"/>
      <c r="D51" s="85"/>
      <c r="E51" s="1212" t="s">
        <v>36</v>
      </c>
      <c r="F51" s="1212"/>
      <c r="G51" s="1212"/>
      <c r="H51" s="1213"/>
      <c r="I51" s="86">
        <v>26657</v>
      </c>
      <c r="J51" s="87">
        <v>28094</v>
      </c>
      <c r="K51" s="87">
        <v>26608</v>
      </c>
      <c r="L51" s="87">
        <v>27235</v>
      </c>
      <c r="M51" s="88">
        <v>26587</v>
      </c>
    </row>
    <row r="52" spans="2:13" ht="27.75" customHeight="1" x14ac:dyDescent="0.15">
      <c r="B52" s="1208"/>
      <c r="C52" s="1209"/>
      <c r="D52" s="85"/>
      <c r="E52" s="1212" t="s">
        <v>37</v>
      </c>
      <c r="F52" s="1212"/>
      <c r="G52" s="1212"/>
      <c r="H52" s="1213"/>
      <c r="I52" s="86">
        <v>222263</v>
      </c>
      <c r="J52" s="87">
        <v>218989</v>
      </c>
      <c r="K52" s="87">
        <v>216220</v>
      </c>
      <c r="L52" s="87">
        <v>209858</v>
      </c>
      <c r="M52" s="88">
        <v>203243</v>
      </c>
    </row>
    <row r="53" spans="2:13" ht="27.75" customHeight="1" thickBot="1" x14ac:dyDescent="0.2">
      <c r="B53" s="1219" t="s">
        <v>38</v>
      </c>
      <c r="C53" s="1220"/>
      <c r="D53" s="92"/>
      <c r="E53" s="1221" t="s">
        <v>39</v>
      </c>
      <c r="F53" s="1221"/>
      <c r="G53" s="1221"/>
      <c r="H53" s="1222"/>
      <c r="I53" s="93">
        <v>115292</v>
      </c>
      <c r="J53" s="94">
        <v>105215</v>
      </c>
      <c r="K53" s="94">
        <v>102778</v>
      </c>
      <c r="L53" s="94">
        <v>99573</v>
      </c>
      <c r="M53" s="95">
        <v>94383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4RVbtFKF7DIoyLe9uaUzCQAmIuNb2qvlc1cy7SrNgTLiPrVuoXdNxGIYdOkmoVtPAM+2mxDW7ZEZgP4tgjfMQ==" saltValue="wrmeLWTuJR9cFiq4d9Il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572</v>
      </c>
      <c r="G54" s="104" t="s">
        <v>573</v>
      </c>
      <c r="H54" s="105" t="s">
        <v>574</v>
      </c>
    </row>
    <row r="55" spans="2:8" ht="52.5" customHeight="1" x14ac:dyDescent="0.15">
      <c r="B55" s="106"/>
      <c r="C55" s="1231" t="s">
        <v>42</v>
      </c>
      <c r="D55" s="1231"/>
      <c r="E55" s="1232"/>
      <c r="F55" s="107">
        <v>6669</v>
      </c>
      <c r="G55" s="107">
        <v>6671</v>
      </c>
      <c r="H55" s="108">
        <v>6772</v>
      </c>
    </row>
    <row r="56" spans="2:8" ht="52.5" customHeight="1" x14ac:dyDescent="0.15">
      <c r="B56" s="109"/>
      <c r="C56" s="1233" t="s">
        <v>43</v>
      </c>
      <c r="D56" s="1233"/>
      <c r="E56" s="1234"/>
      <c r="F56" s="110">
        <v>3360</v>
      </c>
      <c r="G56" s="110">
        <v>3561</v>
      </c>
      <c r="H56" s="111">
        <v>3562</v>
      </c>
    </row>
    <row r="57" spans="2:8" ht="53.25" customHeight="1" x14ac:dyDescent="0.15">
      <c r="B57" s="109"/>
      <c r="C57" s="1235" t="s">
        <v>44</v>
      </c>
      <c r="D57" s="1235"/>
      <c r="E57" s="1236"/>
      <c r="F57" s="112">
        <v>6034</v>
      </c>
      <c r="G57" s="112">
        <v>5868</v>
      </c>
      <c r="H57" s="113">
        <v>6026</v>
      </c>
    </row>
    <row r="58" spans="2:8" ht="45.75" customHeight="1" x14ac:dyDescent="0.15">
      <c r="B58" s="114"/>
      <c r="C58" s="1223" t="s">
        <v>592</v>
      </c>
      <c r="D58" s="1224"/>
      <c r="E58" s="1225"/>
      <c r="F58" s="115">
        <v>1951</v>
      </c>
      <c r="G58" s="115">
        <v>1924</v>
      </c>
      <c r="H58" s="116">
        <v>2324</v>
      </c>
    </row>
    <row r="59" spans="2:8" ht="45.75" customHeight="1" x14ac:dyDescent="0.15">
      <c r="B59" s="114"/>
      <c r="C59" s="1223" t="s">
        <v>593</v>
      </c>
      <c r="D59" s="1224"/>
      <c r="E59" s="1225"/>
      <c r="F59" s="115">
        <v>1756</v>
      </c>
      <c r="G59" s="115">
        <v>1707</v>
      </c>
      <c r="H59" s="116">
        <v>1608</v>
      </c>
    </row>
    <row r="60" spans="2:8" ht="45.75" customHeight="1" x14ac:dyDescent="0.15">
      <c r="B60" s="114"/>
      <c r="C60" s="1223" t="s">
        <v>594</v>
      </c>
      <c r="D60" s="1224"/>
      <c r="E60" s="1225"/>
      <c r="F60" s="115">
        <v>1274</v>
      </c>
      <c r="G60" s="115">
        <v>1164</v>
      </c>
      <c r="H60" s="116">
        <v>1054</v>
      </c>
    </row>
    <row r="61" spans="2:8" ht="45.75" customHeight="1" x14ac:dyDescent="0.15">
      <c r="B61" s="114"/>
      <c r="C61" s="1223" t="s">
        <v>595</v>
      </c>
      <c r="D61" s="1224"/>
      <c r="E61" s="1225"/>
      <c r="F61" s="115">
        <v>282</v>
      </c>
      <c r="G61" s="115">
        <v>338</v>
      </c>
      <c r="H61" s="116">
        <v>338</v>
      </c>
    </row>
    <row r="62" spans="2:8" ht="45.75" customHeight="1" thickBot="1" x14ac:dyDescent="0.2">
      <c r="B62" s="117"/>
      <c r="C62" s="1226" t="s">
        <v>596</v>
      </c>
      <c r="D62" s="1227"/>
      <c r="E62" s="1228"/>
      <c r="F62" s="118">
        <v>196</v>
      </c>
      <c r="G62" s="118">
        <v>199</v>
      </c>
      <c r="H62" s="119">
        <v>198</v>
      </c>
    </row>
    <row r="63" spans="2:8" ht="52.5" customHeight="1" thickBot="1" x14ac:dyDescent="0.2">
      <c r="B63" s="120"/>
      <c r="C63" s="1229" t="s">
        <v>45</v>
      </c>
      <c r="D63" s="1229"/>
      <c r="E63" s="1230"/>
      <c r="F63" s="121">
        <v>16063</v>
      </c>
      <c r="G63" s="121">
        <v>16100</v>
      </c>
      <c r="H63" s="122">
        <v>16359</v>
      </c>
    </row>
    <row r="64" spans="2:8" ht="15" customHeight="1" x14ac:dyDescent="0.15"/>
    <row r="65" ht="0" hidden="1" customHeight="1" x14ac:dyDescent="0.15"/>
    <row r="66" ht="0" hidden="1" customHeight="1" x14ac:dyDescent="0.15"/>
  </sheetData>
  <sheetProtection algorithmName="SHA-512" hashValue="rd5cUXNlLXkbbAXyY9dXPTrRDXto9htBzHab1xha//GNWGxxs7G5pmT5cBYN57P1QLg/CzbN8Sy1tcskLW421A==" saltValue="FT/TvsWYETiqkEi6BOjf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621</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621</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622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623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624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625</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570</v>
      </c>
      <c r="BQ50" s="1271"/>
      <c r="BR50" s="1271"/>
      <c r="BS50" s="1271"/>
      <c r="BT50" s="1271"/>
      <c r="BU50" s="1271"/>
      <c r="BV50" s="1271"/>
      <c r="BW50" s="1271"/>
      <c r="BX50" s="1271" t="s">
        <v>571</v>
      </c>
      <c r="BY50" s="1271"/>
      <c r="BZ50" s="1271"/>
      <c r="CA50" s="1271"/>
      <c r="CB50" s="1271"/>
      <c r="CC50" s="1271"/>
      <c r="CD50" s="1271"/>
      <c r="CE50" s="1271"/>
      <c r="CF50" s="1271" t="s">
        <v>572</v>
      </c>
      <c r="CG50" s="1271"/>
      <c r="CH50" s="1271"/>
      <c r="CI50" s="1271"/>
      <c r="CJ50" s="1271"/>
      <c r="CK50" s="1271"/>
      <c r="CL50" s="1271"/>
      <c r="CM50" s="1271"/>
      <c r="CN50" s="1271" t="s">
        <v>573</v>
      </c>
      <c r="CO50" s="1271"/>
      <c r="CP50" s="1271"/>
      <c r="CQ50" s="1271"/>
      <c r="CR50" s="1271"/>
      <c r="CS50" s="1271"/>
      <c r="CT50" s="1271"/>
      <c r="CU50" s="1271"/>
      <c r="CV50" s="1271" t="s">
        <v>574</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626</v>
      </c>
      <c r="AO51" s="1275"/>
      <c r="AP51" s="1275"/>
      <c r="AQ51" s="1275"/>
      <c r="AR51" s="1275"/>
      <c r="AS51" s="1275"/>
      <c r="AT51" s="1275"/>
      <c r="AU51" s="1275"/>
      <c r="AV51" s="1275"/>
      <c r="AW51" s="1275"/>
      <c r="AX51" s="1275"/>
      <c r="AY51" s="1275"/>
      <c r="AZ51" s="1275"/>
      <c r="BA51" s="1275"/>
      <c r="BB51" s="1275" t="s">
        <v>627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123.2</v>
      </c>
      <c r="CO51" s="1277"/>
      <c r="CP51" s="1277"/>
      <c r="CQ51" s="1277"/>
      <c r="CR51" s="1277"/>
      <c r="CS51" s="1277"/>
      <c r="CT51" s="1277"/>
      <c r="CU51" s="1277"/>
      <c r="CV51" s="1277">
        <v>115.3</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628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63</v>
      </c>
      <c r="CO53" s="1277"/>
      <c r="CP53" s="1277"/>
      <c r="CQ53" s="1277"/>
      <c r="CR53" s="1277"/>
      <c r="CS53" s="1277"/>
      <c r="CT53" s="1277"/>
      <c r="CU53" s="1277"/>
      <c r="CV53" s="1277">
        <v>63.9</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629</v>
      </c>
      <c r="AO55" s="1271"/>
      <c r="AP55" s="1271"/>
      <c r="AQ55" s="1271"/>
      <c r="AR55" s="1271"/>
      <c r="AS55" s="1271"/>
      <c r="AT55" s="1271"/>
      <c r="AU55" s="1271"/>
      <c r="AV55" s="1271"/>
      <c r="AW55" s="1271"/>
      <c r="AX55" s="1271"/>
      <c r="AY55" s="1271"/>
      <c r="AZ55" s="1271"/>
      <c r="BA55" s="1271"/>
      <c r="BB55" s="1275" t="s">
        <v>627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628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630</v>
      </c>
    </row>
    <row r="64" spans="1:109" x14ac:dyDescent="0.15">
      <c r="B64" s="1246"/>
      <c r="G64" s="1253"/>
      <c r="I64" s="1287"/>
      <c r="J64" s="1287"/>
      <c r="K64" s="1287"/>
      <c r="L64" s="1287"/>
      <c r="M64" s="1287"/>
      <c r="N64" s="1288"/>
      <c r="AM64" s="1253"/>
      <c r="AN64" s="1253" t="s">
        <v>623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631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625</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570</v>
      </c>
      <c r="BQ72" s="1271"/>
      <c r="BR72" s="1271"/>
      <c r="BS72" s="1271"/>
      <c r="BT72" s="1271"/>
      <c r="BU72" s="1271"/>
      <c r="BV72" s="1271"/>
      <c r="BW72" s="1271"/>
      <c r="BX72" s="1271" t="s">
        <v>571</v>
      </c>
      <c r="BY72" s="1271"/>
      <c r="BZ72" s="1271"/>
      <c r="CA72" s="1271"/>
      <c r="CB72" s="1271"/>
      <c r="CC72" s="1271"/>
      <c r="CD72" s="1271"/>
      <c r="CE72" s="1271"/>
      <c r="CF72" s="1271" t="s">
        <v>572</v>
      </c>
      <c r="CG72" s="1271"/>
      <c r="CH72" s="1271"/>
      <c r="CI72" s="1271"/>
      <c r="CJ72" s="1271"/>
      <c r="CK72" s="1271"/>
      <c r="CL72" s="1271"/>
      <c r="CM72" s="1271"/>
      <c r="CN72" s="1271" t="s">
        <v>573</v>
      </c>
      <c r="CO72" s="1271"/>
      <c r="CP72" s="1271"/>
      <c r="CQ72" s="1271"/>
      <c r="CR72" s="1271"/>
      <c r="CS72" s="1271"/>
      <c r="CT72" s="1271"/>
      <c r="CU72" s="1271"/>
      <c r="CV72" s="1271" t="s">
        <v>574</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626</v>
      </c>
      <c r="AO73" s="1275"/>
      <c r="AP73" s="1275"/>
      <c r="AQ73" s="1275"/>
      <c r="AR73" s="1275"/>
      <c r="AS73" s="1275"/>
      <c r="AT73" s="1275"/>
      <c r="AU73" s="1275"/>
      <c r="AV73" s="1275"/>
      <c r="AW73" s="1275"/>
      <c r="AX73" s="1275"/>
      <c r="AY73" s="1275"/>
      <c r="AZ73" s="1275"/>
      <c r="BA73" s="1275"/>
      <c r="BB73" s="1275" t="s">
        <v>627</v>
      </c>
      <c r="BC73" s="1275"/>
      <c r="BD73" s="1275"/>
      <c r="BE73" s="1275"/>
      <c r="BF73" s="1275"/>
      <c r="BG73" s="1275"/>
      <c r="BH73" s="1275"/>
      <c r="BI73" s="1275"/>
      <c r="BJ73" s="1275"/>
      <c r="BK73" s="1275"/>
      <c r="BL73" s="1275"/>
      <c r="BM73" s="1275"/>
      <c r="BN73" s="1275"/>
      <c r="BO73" s="1275"/>
      <c r="BP73" s="1277">
        <v>141.69999999999999</v>
      </c>
      <c r="BQ73" s="1277"/>
      <c r="BR73" s="1277"/>
      <c r="BS73" s="1277"/>
      <c r="BT73" s="1277"/>
      <c r="BU73" s="1277"/>
      <c r="BV73" s="1277"/>
      <c r="BW73" s="1277"/>
      <c r="BX73" s="1277">
        <v>130.4</v>
      </c>
      <c r="BY73" s="1277"/>
      <c r="BZ73" s="1277"/>
      <c r="CA73" s="1277"/>
      <c r="CB73" s="1277"/>
      <c r="CC73" s="1277"/>
      <c r="CD73" s="1277"/>
      <c r="CE73" s="1277"/>
      <c r="CF73" s="1277">
        <v>127</v>
      </c>
      <c r="CG73" s="1277"/>
      <c r="CH73" s="1277"/>
      <c r="CI73" s="1277"/>
      <c r="CJ73" s="1277"/>
      <c r="CK73" s="1277"/>
      <c r="CL73" s="1277"/>
      <c r="CM73" s="1277"/>
      <c r="CN73" s="1277">
        <v>123.2</v>
      </c>
      <c r="CO73" s="1277"/>
      <c r="CP73" s="1277"/>
      <c r="CQ73" s="1277"/>
      <c r="CR73" s="1277"/>
      <c r="CS73" s="1277"/>
      <c r="CT73" s="1277"/>
      <c r="CU73" s="1277"/>
      <c r="CV73" s="1277">
        <v>115.3</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632</v>
      </c>
      <c r="BC75" s="1275"/>
      <c r="BD75" s="1275"/>
      <c r="BE75" s="1275"/>
      <c r="BF75" s="1275"/>
      <c r="BG75" s="1275"/>
      <c r="BH75" s="1275"/>
      <c r="BI75" s="1275"/>
      <c r="BJ75" s="1275"/>
      <c r="BK75" s="1275"/>
      <c r="BL75" s="1275"/>
      <c r="BM75" s="1275"/>
      <c r="BN75" s="1275"/>
      <c r="BO75" s="1275"/>
      <c r="BP75" s="1277">
        <v>13.8</v>
      </c>
      <c r="BQ75" s="1277"/>
      <c r="BR75" s="1277"/>
      <c r="BS75" s="1277"/>
      <c r="BT75" s="1277"/>
      <c r="BU75" s="1277"/>
      <c r="BV75" s="1277"/>
      <c r="BW75" s="1277"/>
      <c r="BX75" s="1277">
        <v>13.5</v>
      </c>
      <c r="BY75" s="1277"/>
      <c r="BZ75" s="1277"/>
      <c r="CA75" s="1277"/>
      <c r="CB75" s="1277"/>
      <c r="CC75" s="1277"/>
      <c r="CD75" s="1277"/>
      <c r="CE75" s="1277"/>
      <c r="CF75" s="1277">
        <v>13.8</v>
      </c>
      <c r="CG75" s="1277"/>
      <c r="CH75" s="1277"/>
      <c r="CI75" s="1277"/>
      <c r="CJ75" s="1277"/>
      <c r="CK75" s="1277"/>
      <c r="CL75" s="1277"/>
      <c r="CM75" s="1277"/>
      <c r="CN75" s="1277">
        <v>12.9</v>
      </c>
      <c r="CO75" s="1277"/>
      <c r="CP75" s="1277"/>
      <c r="CQ75" s="1277"/>
      <c r="CR75" s="1277"/>
      <c r="CS75" s="1277"/>
      <c r="CT75" s="1277"/>
      <c r="CU75" s="1277"/>
      <c r="CV75" s="1277">
        <v>11.6</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629</v>
      </c>
      <c r="AO77" s="1271"/>
      <c r="AP77" s="1271"/>
      <c r="AQ77" s="1271"/>
      <c r="AR77" s="1271"/>
      <c r="AS77" s="1271"/>
      <c r="AT77" s="1271"/>
      <c r="AU77" s="1271"/>
      <c r="AV77" s="1271"/>
      <c r="AW77" s="1271"/>
      <c r="AX77" s="1271"/>
      <c r="AY77" s="1271"/>
      <c r="AZ77" s="1271"/>
      <c r="BA77" s="1271"/>
      <c r="BB77" s="1275" t="s">
        <v>627</v>
      </c>
      <c r="BC77" s="1275"/>
      <c r="BD77" s="1275"/>
      <c r="BE77" s="1275"/>
      <c r="BF77" s="1275"/>
      <c r="BG77" s="1275"/>
      <c r="BH77" s="1275"/>
      <c r="BI77" s="1275"/>
      <c r="BJ77" s="1275"/>
      <c r="BK77" s="1275"/>
      <c r="BL77" s="1275"/>
      <c r="BM77" s="1275"/>
      <c r="BN77" s="1275"/>
      <c r="BO77" s="1275"/>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632</v>
      </c>
      <c r="BC79" s="1275"/>
      <c r="BD79" s="1275"/>
      <c r="BE79" s="1275"/>
      <c r="BF79" s="1275"/>
      <c r="BG79" s="1275"/>
      <c r="BH79" s="1275"/>
      <c r="BI79" s="1275"/>
      <c r="BJ79" s="1275"/>
      <c r="BK79" s="1275"/>
      <c r="BL79" s="1275"/>
      <c r="BM79" s="1275"/>
      <c r="BN79" s="1275"/>
      <c r="BO79" s="1275"/>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l8aA9I21JielBd0PJVguwkPmMGxFFYZMLOqMhxdtpb7nccNCLP/aFvs+1bW6U1O/5NBWBK80S8VocxTqE012g==" saltValue="4mT5iMMJlglh59t/JPSTM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V7adcOXDRfufYojUo2kj1fuPXnnStlfZXIySkbpUKvdSGWysiAY6Q82AYI9pqFykchaDwNLA0DWOocTwDdpJQ==" saltValue="w5m5odtfa7kCX46uenBE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KAgYOdl/vP5ZmuuAbrksWp9pQ4pZ6FVT1jeZQYPu+v54tFK9HnAA8qzhRiudKqwHXOxOY75a6XOQ5H3gBEe+A==" saltValue="2w+AwtHFO1HG128OWBL2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567</v>
      </c>
      <c r="G2" s="136"/>
      <c r="H2" s="137"/>
    </row>
    <row r="3" spans="1:8" x14ac:dyDescent="0.15">
      <c r="A3" s="133" t="s">
        <v>560</v>
      </c>
      <c r="B3" s="138"/>
      <c r="C3" s="139"/>
      <c r="D3" s="140">
        <v>60268</v>
      </c>
      <c r="E3" s="141"/>
      <c r="F3" s="142">
        <v>47677</v>
      </c>
      <c r="G3" s="143"/>
      <c r="H3" s="144"/>
    </row>
    <row r="4" spans="1:8" x14ac:dyDescent="0.15">
      <c r="A4" s="145"/>
      <c r="B4" s="146"/>
      <c r="C4" s="147"/>
      <c r="D4" s="148">
        <v>23831</v>
      </c>
      <c r="E4" s="149"/>
      <c r="F4" s="150">
        <v>23360</v>
      </c>
      <c r="G4" s="151"/>
      <c r="H4" s="152"/>
    </row>
    <row r="5" spans="1:8" x14ac:dyDescent="0.15">
      <c r="A5" s="133" t="s">
        <v>562</v>
      </c>
      <c r="B5" s="138"/>
      <c r="C5" s="139"/>
      <c r="D5" s="140">
        <v>66660</v>
      </c>
      <c r="E5" s="141"/>
      <c r="F5" s="142">
        <v>51613</v>
      </c>
      <c r="G5" s="143"/>
      <c r="H5" s="144"/>
    </row>
    <row r="6" spans="1:8" x14ac:dyDescent="0.15">
      <c r="A6" s="145"/>
      <c r="B6" s="146"/>
      <c r="C6" s="147"/>
      <c r="D6" s="148">
        <v>25168</v>
      </c>
      <c r="E6" s="149"/>
      <c r="F6" s="150">
        <v>25872</v>
      </c>
      <c r="G6" s="151"/>
      <c r="H6" s="152"/>
    </row>
    <row r="7" spans="1:8" x14ac:dyDescent="0.15">
      <c r="A7" s="133" t="s">
        <v>563</v>
      </c>
      <c r="B7" s="138"/>
      <c r="C7" s="139"/>
      <c r="D7" s="140">
        <v>66481</v>
      </c>
      <c r="E7" s="141"/>
      <c r="F7" s="142">
        <v>50880</v>
      </c>
      <c r="G7" s="143"/>
      <c r="H7" s="144"/>
    </row>
    <row r="8" spans="1:8" x14ac:dyDescent="0.15">
      <c r="A8" s="145"/>
      <c r="B8" s="146"/>
      <c r="C8" s="147"/>
      <c r="D8" s="148">
        <v>32081</v>
      </c>
      <c r="E8" s="149"/>
      <c r="F8" s="150">
        <v>27819</v>
      </c>
      <c r="G8" s="151"/>
      <c r="H8" s="152"/>
    </row>
    <row r="9" spans="1:8" x14ac:dyDescent="0.15">
      <c r="A9" s="133" t="s">
        <v>564</v>
      </c>
      <c r="B9" s="138"/>
      <c r="C9" s="139"/>
      <c r="D9" s="140">
        <v>48235</v>
      </c>
      <c r="E9" s="141"/>
      <c r="F9" s="142">
        <v>46395</v>
      </c>
      <c r="G9" s="143"/>
      <c r="H9" s="144"/>
    </row>
    <row r="10" spans="1:8" x14ac:dyDescent="0.15">
      <c r="A10" s="145"/>
      <c r="B10" s="146"/>
      <c r="C10" s="147"/>
      <c r="D10" s="148">
        <v>20993</v>
      </c>
      <c r="E10" s="149"/>
      <c r="F10" s="150">
        <v>26304</v>
      </c>
      <c r="G10" s="151"/>
      <c r="H10" s="152"/>
    </row>
    <row r="11" spans="1:8" x14ac:dyDescent="0.15">
      <c r="A11" s="133" t="s">
        <v>565</v>
      </c>
      <c r="B11" s="138"/>
      <c r="C11" s="139"/>
      <c r="D11" s="140">
        <v>48740</v>
      </c>
      <c r="E11" s="141"/>
      <c r="F11" s="142">
        <v>48088</v>
      </c>
      <c r="G11" s="143"/>
      <c r="H11" s="144"/>
    </row>
    <row r="12" spans="1:8" x14ac:dyDescent="0.15">
      <c r="A12" s="145"/>
      <c r="B12" s="146"/>
      <c r="C12" s="153"/>
      <c r="D12" s="148">
        <v>20639</v>
      </c>
      <c r="E12" s="149"/>
      <c r="F12" s="150">
        <v>25183</v>
      </c>
      <c r="G12" s="151"/>
      <c r="H12" s="152"/>
    </row>
    <row r="13" spans="1:8" x14ac:dyDescent="0.15">
      <c r="A13" s="133"/>
      <c r="B13" s="138"/>
      <c r="C13" s="154"/>
      <c r="D13" s="155">
        <v>58077</v>
      </c>
      <c r="E13" s="156"/>
      <c r="F13" s="157">
        <v>48931</v>
      </c>
      <c r="G13" s="158"/>
      <c r="H13" s="144"/>
    </row>
    <row r="14" spans="1:8" x14ac:dyDescent="0.15">
      <c r="A14" s="145"/>
      <c r="B14" s="146"/>
      <c r="C14" s="147"/>
      <c r="D14" s="148">
        <v>24542</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1.44</v>
      </c>
      <c r="C19" s="159">
        <f>ROUND(VALUE(SUBSTITUTE(実質収支比率等に係る経年分析!G$48,"▲","-")),2)</f>
        <v>1.31</v>
      </c>
      <c r="D19" s="159">
        <f>ROUND(VALUE(SUBSTITUTE(実質収支比率等に係る経年分析!H$48,"▲","-")),2)</f>
        <v>1.85</v>
      </c>
      <c r="E19" s="159">
        <f>ROUND(VALUE(SUBSTITUTE(実質収支比率等に係る経年分析!I$48,"▲","-")),2)</f>
        <v>2.36</v>
      </c>
      <c r="F19" s="159">
        <f>ROUND(VALUE(SUBSTITUTE(実質収支比率等に係る経年分析!J$48,"▲","-")),2)</f>
        <v>2.1</v>
      </c>
    </row>
    <row r="20" spans="1:11" x14ac:dyDescent="0.15">
      <c r="A20" s="159" t="s">
        <v>49</v>
      </c>
      <c r="B20" s="159">
        <f>ROUND(VALUE(SUBSTITUTE(実質収支比率等に係る経年分析!F$47,"▲","-")),2)</f>
        <v>5.79</v>
      </c>
      <c r="C20" s="159">
        <f>ROUND(VALUE(SUBSTITUTE(実質収支比率等に係る経年分析!G$47,"▲","-")),2)</f>
        <v>6.56</v>
      </c>
      <c r="D20" s="159">
        <f>ROUND(VALUE(SUBSTITUTE(実質収支比率等に係る経年分析!H$47,"▲","-")),2)</f>
        <v>6.49</v>
      </c>
      <c r="E20" s="159">
        <f>ROUND(VALUE(SUBSTITUTE(実質収支比率等に係る経年分析!I$47,"▲","-")),2)</f>
        <v>6.67</v>
      </c>
      <c r="F20" s="159">
        <f>ROUND(VALUE(SUBSTITUTE(実質収支比率等に係る経年分析!J$47,"▲","-")),2)</f>
        <v>6.72</v>
      </c>
    </row>
    <row r="21" spans="1:11" x14ac:dyDescent="0.15">
      <c r="A21" s="159" t="s">
        <v>50</v>
      </c>
      <c r="B21" s="159">
        <f>IF(ISNUMBER(VALUE(SUBSTITUTE(実質収支比率等に係る経年分析!F$49,"▲","-"))),ROUND(VALUE(SUBSTITUTE(実質収支比率等に係る経年分析!F$49,"▲","-")),2),NA())</f>
        <v>1.6</v>
      </c>
      <c r="C21" s="159">
        <f>IF(ISNUMBER(VALUE(SUBSTITUTE(実質収支比率等に係る経年分析!G$49,"▲","-"))),ROUND(VALUE(SUBSTITUTE(実質収支比率等に係る経年分析!G$49,"▲","-")),2),NA())</f>
        <v>0.66</v>
      </c>
      <c r="D21" s="159">
        <f>IF(ISNUMBER(VALUE(SUBSTITUTE(実質収支比率等に係る経年分析!H$49,"▲","-"))),ROUND(VALUE(SUBSTITUTE(実質収支比率等に係る経年分析!H$49,"▲","-")),2),NA())</f>
        <v>0.56999999999999995</v>
      </c>
      <c r="E21" s="159">
        <f>IF(ISNUMBER(VALUE(SUBSTITUTE(実質収支比率等に係る経年分析!I$49,"▲","-"))),ROUND(VALUE(SUBSTITUTE(実質収支比率等に係る経年分析!I$49,"▲","-")),2),NA())</f>
        <v>0.46</v>
      </c>
      <c r="F21" s="159">
        <f>IF(ISNUMBER(VALUE(SUBSTITUTE(実質収支比率等に係る経年分析!J$49,"▲","-"))),ROUND(VALUE(SUBSTITUTE(実質収支比率等に係る経年分析!J$49,"▲","-")),2),NA())</f>
        <v>-0.15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0.05</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富山市国民健康保険事業特別会計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0.89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1.1200000000000001</v>
      </c>
    </row>
    <row r="30" spans="1:11" x14ac:dyDescent="0.15">
      <c r="A30" s="160" t="str">
        <f>IF(連結実質赤字比率に係る赤字・黒字の構成分析!C$40="",NA(),連結実質赤字比率に係る赤字・黒字の構成分析!C$40)</f>
        <v>富山市公共下水道事業会計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2.27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1.45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1.61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1.47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1.22</v>
      </c>
    </row>
    <row r="31" spans="1:11" x14ac:dyDescent="0.15">
      <c r="A31" s="160" t="str">
        <f>IF(連結実質赤字比率に係る赤字・黒字の構成分析!C$39="",NA(),連結実質赤字比率に係る赤字・黒字の構成分析!C$39)</f>
        <v>富山市介護保険事業特別会計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0.56999999999999995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1.57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1.45</v>
      </c>
    </row>
    <row r="32" spans="1:11" x14ac:dyDescent="0.15">
      <c r="A32" s="160" t="str">
        <f>IF(連結実質赤字比率に係る赤字・黒字の構成分析!C$38="",NA(),連結実質赤字比率に係る赤字・黒字の構成分析!C$38)</f>
        <v>富山市病院事業会計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2.4500000000000002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2.5099999999999998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1.84</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2.0699999999999998</v>
      </c>
    </row>
    <row r="34" spans="1:16" x14ac:dyDescent="0.15">
      <c r="A34" s="160" t="str">
        <f>IF(連結実質赤字比率に係る赤字・黒字の構成分析!C$36="",NA(),連結実質赤字比率に係る赤字・黒字の構成分析!C$36)</f>
        <v>富山市工業用水道事業会計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2.0099999999999998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2.12</v>
      </c>
    </row>
    <row r="35" spans="1:16" x14ac:dyDescent="0.15">
      <c r="A35" s="160" t="str">
        <f>IF(連結実質赤字比率に係る赤字・黒字の構成分析!C$35="",NA(),連結実質赤字比率に係る赤字・黒字の構成分析!C$35)</f>
        <v>富山市企業団地造成事業特別会計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2.0299999999999998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3.34</v>
      </c>
    </row>
    <row r="36" spans="1:16" x14ac:dyDescent="0.15">
      <c r="A36" s="160" t="str">
        <f>IF(連結実質赤字比率に係る赤字・黒字の構成分析!C$34="",NA(),連結実質赤字比率に係る赤字・黒字の構成分析!C$34)</f>
        <v>富山市水道事業会計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3.57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23416</v>
      </c>
      <c r="E42" s="161"/>
      <c r="F42" s="161"/>
      <c r="G42" s="161">
        <f>'実質公債費比率（分子）の構造'!L$52</f>
        <v>24929</v>
      </c>
      <c r="H42" s="161"/>
      <c r="I42" s="161"/>
      <c r="J42" s="161">
        <f>'実質公債費比率（分子）の構造'!M$52</f>
        <v>26017</v>
      </c>
      <c r="K42" s="161"/>
      <c r="L42" s="161"/>
      <c r="M42" s="161">
        <f>'実質公債費比率（分子）の構造'!N$52</f>
        <v>24021</v>
      </c>
      <c r="N42" s="161"/>
      <c r="O42" s="161"/>
      <c r="P42" s="161">
        <f>'実質公債費比率（分子）の構造'!O$52</f>
        <v>23837</v>
      </c>
    </row>
    <row r="43" spans="1:16" x14ac:dyDescent="0.15">
      <c r="A43" s="161" t="s">
        <v>58</v>
      </c>
      <c r="B43" s="161">
        <f>'実質公債費比率（分子）の構造'!K$51</f>
        <v>17</v>
      </c>
      <c r="C43" s="161"/>
      <c r="D43" s="161"/>
      <c r="E43" s="161">
        <f>'実質公債費比率（分子）の構造'!L$51</f>
        <v>14</v>
      </c>
      <c r="F43" s="161"/>
      <c r="G43" s="161"/>
      <c r="H43" s="161">
        <f>'実質公債費比率（分子）の構造'!M$51</f>
        <v>15</v>
      </c>
      <c r="I43" s="161"/>
      <c r="J43" s="161"/>
      <c r="K43" s="161">
        <f>'実質公債費比率（分子）の構造'!N$51</f>
        <v>2</v>
      </c>
      <c r="L43" s="161"/>
      <c r="M43" s="161"/>
      <c r="N43" s="161">
        <f>'実質公債費比率（分子）の構造'!O$51</f>
        <v>4</v>
      </c>
      <c r="O43" s="161"/>
      <c r="P43" s="161"/>
    </row>
    <row r="44" spans="1:16" x14ac:dyDescent="0.15">
      <c r="A44" s="161" t="s">
        <v>59</v>
      </c>
      <c r="B44" s="161">
        <f>'実質公債費比率（分子）の構造'!K$50</f>
        <v>352</v>
      </c>
      <c r="C44" s="161"/>
      <c r="D44" s="161"/>
      <c r="E44" s="161">
        <f>'実質公債費比率（分子）の構造'!L$50</f>
        <v>404</v>
      </c>
      <c r="F44" s="161"/>
      <c r="G44" s="161"/>
      <c r="H44" s="161">
        <f>'実質公債費比率（分子）の構造'!M$50</f>
        <v>328</v>
      </c>
      <c r="I44" s="161"/>
      <c r="J44" s="161"/>
      <c r="K44" s="161">
        <f>'実質公債費比率（分子）の構造'!N$50</f>
        <v>284</v>
      </c>
      <c r="L44" s="161"/>
      <c r="M44" s="161"/>
      <c r="N44" s="161">
        <f>'実質公債費比率（分子）の構造'!O$50</f>
        <v>253</v>
      </c>
      <c r="O44" s="161"/>
      <c r="P44" s="161"/>
    </row>
    <row r="45" spans="1:16" x14ac:dyDescent="0.15">
      <c r="A45" s="161" t="s">
        <v>60</v>
      </c>
      <c r="B45" s="161">
        <f>'実質公債費比率（分子）の構造'!K$49</f>
        <v>2072</v>
      </c>
      <c r="C45" s="161"/>
      <c r="D45" s="161"/>
      <c r="E45" s="161">
        <f>'実質公債費比率（分子）の構造'!L$49</f>
        <v>2072</v>
      </c>
      <c r="F45" s="161"/>
      <c r="G45" s="161"/>
      <c r="H45" s="161">
        <f>'実質公債費比率（分子）の構造'!M$49</f>
        <v>2070</v>
      </c>
      <c r="I45" s="161"/>
      <c r="J45" s="161"/>
      <c r="K45" s="161">
        <f>'実質公債費比率（分子）の構造'!N$49</f>
        <v>1151</v>
      </c>
      <c r="L45" s="161"/>
      <c r="M45" s="161"/>
      <c r="N45" s="161">
        <f>'実質公債費比率（分子）の構造'!O$49</f>
        <v>701</v>
      </c>
      <c r="O45" s="161"/>
      <c r="P45" s="161"/>
    </row>
    <row r="46" spans="1:16" x14ac:dyDescent="0.15">
      <c r="A46" s="161" t="s">
        <v>61</v>
      </c>
      <c r="B46" s="161">
        <f>'実質公債費比率（分子）の構造'!K$48</f>
        <v>7210</v>
      </c>
      <c r="C46" s="161"/>
      <c r="D46" s="161"/>
      <c r="E46" s="161">
        <f>'実質公債費比率（分子）の構造'!L$48</f>
        <v>8120</v>
      </c>
      <c r="F46" s="161"/>
      <c r="G46" s="161"/>
      <c r="H46" s="161">
        <f>'実質公債費比率（分子）の構造'!M$48</f>
        <v>9317</v>
      </c>
      <c r="I46" s="161"/>
      <c r="J46" s="161"/>
      <c r="K46" s="161">
        <f>'実質公債費比率（分子）の構造'!N$48</f>
        <v>8342</v>
      </c>
      <c r="L46" s="161"/>
      <c r="M46" s="161"/>
      <c r="N46" s="161">
        <f>'実質公債費比率（分子）の構造'!O$48</f>
        <v>7879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24947</v>
      </c>
      <c r="C49" s="161"/>
      <c r="D49" s="161"/>
      <c r="E49" s="161">
        <f>'実質公債費比率（分子）の構造'!L$45</f>
        <v>25054</v>
      </c>
      <c r="F49" s="161"/>
      <c r="G49" s="161"/>
      <c r="H49" s="161">
        <f>'実質公債費比率（分子）の構造'!M$45</f>
        <v>26118</v>
      </c>
      <c r="I49" s="161"/>
      <c r="J49" s="161"/>
      <c r="K49" s="161">
        <f>'実質公債費比率（分子）の構造'!N$45</f>
        <v>23070</v>
      </c>
      <c r="L49" s="161"/>
      <c r="M49" s="161"/>
      <c r="N49" s="161">
        <f>'実質公債費比率（分子）の構造'!O$45</f>
        <v>22715</v>
      </c>
      <c r="O49" s="161"/>
      <c r="P49" s="161"/>
    </row>
    <row r="50" spans="1:16" x14ac:dyDescent="0.15">
      <c r="A50" s="161" t="s">
        <v>65</v>
      </c>
      <c r="B50" s="161" t="e">
        <f>NA()</f>
        <v>#N/A</v>
      </c>
      <c r="C50" s="161">
        <f>IF(ISNUMBER('実質公債費比率（分子）の構造'!K$53),'実質公債費比率（分子）の構造'!K$53,NA())</f>
        <v>11182</v>
      </c>
      <c r="D50" s="161" t="e">
        <f>NA()</f>
        <v>#N/A</v>
      </c>
      <c r="E50" s="161" t="e">
        <f>NA()</f>
        <v>#N/A</v>
      </c>
      <c r="F50" s="161">
        <f>IF(ISNUMBER('実質公債費比率（分子）の構造'!L$53),'実質公債費比率（分子）の構造'!L$53,NA())</f>
        <v>10735</v>
      </c>
      <c r="G50" s="161" t="e">
        <f>NA()</f>
        <v>#N/A</v>
      </c>
      <c r="H50" s="161" t="e">
        <f>NA()</f>
        <v>#N/A</v>
      </c>
      <c r="I50" s="161">
        <f>IF(ISNUMBER('実質公債費比率（分子）の構造'!M$53),'実質公債費比率（分子）の構造'!M$53,NA())</f>
        <v>11831</v>
      </c>
      <c r="J50" s="161" t="e">
        <f>NA()</f>
        <v>#N/A</v>
      </c>
      <c r="K50" s="161" t="e">
        <f>NA()</f>
        <v>#N/A</v>
      </c>
      <c r="L50" s="161">
        <f>IF(ISNUMBER('実質公債費比率（分子）の構造'!N$53),'実質公債費比率（分子）の構造'!N$53,NA())</f>
        <v>8828</v>
      </c>
      <c r="M50" s="161" t="e">
        <f>NA()</f>
        <v>#N/A</v>
      </c>
      <c r="N50" s="161" t="e">
        <f>NA()</f>
        <v>#N/A</v>
      </c>
      <c r="O50" s="161">
        <f>IF(ISNUMBER('実質公債費比率（分子）の構造'!O$53),'実質公債費比率（分子）の構造'!O$53,NA())</f>
        <v>7715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222263</v>
      </c>
      <c r="E56" s="160"/>
      <c r="F56" s="160"/>
      <c r="G56" s="160">
        <f>'将来負担比率（分子）の構造'!J$52</f>
        <v>218989</v>
      </c>
      <c r="H56" s="160"/>
      <c r="I56" s="160"/>
      <c r="J56" s="160">
        <f>'将来負担比率（分子）の構造'!K$52</f>
        <v>216220</v>
      </c>
      <c r="K56" s="160"/>
      <c r="L56" s="160"/>
      <c r="M56" s="160">
        <f>'将来負担比率（分子）の構造'!L$52</f>
        <v>209858</v>
      </c>
      <c r="N56" s="160"/>
      <c r="O56" s="160"/>
      <c r="P56" s="160">
        <f>'将来負担比率（分子）の構造'!M$52</f>
        <v>203243</v>
      </c>
    </row>
    <row r="57" spans="1:16" x14ac:dyDescent="0.15">
      <c r="A57" s="160" t="s">
        <v>36</v>
      </c>
      <c r="B57" s="160"/>
      <c r="C57" s="160"/>
      <c r="D57" s="160">
        <f>'将来負担比率（分子）の構造'!I$51</f>
        <v>26657</v>
      </c>
      <c r="E57" s="160"/>
      <c r="F57" s="160"/>
      <c r="G57" s="160">
        <f>'将来負担比率（分子）の構造'!J$51</f>
        <v>28094</v>
      </c>
      <c r="H57" s="160"/>
      <c r="I57" s="160"/>
      <c r="J57" s="160">
        <f>'将来負担比率（分子）の構造'!K$51</f>
        <v>26608</v>
      </c>
      <c r="K57" s="160"/>
      <c r="L57" s="160"/>
      <c r="M57" s="160">
        <f>'将来負担比率（分子）の構造'!L$51</f>
        <v>27235</v>
      </c>
      <c r="N57" s="160"/>
      <c r="O57" s="160"/>
      <c r="P57" s="160">
        <f>'将来負担比率（分子）の構造'!M$51</f>
        <v>26587</v>
      </c>
    </row>
    <row r="58" spans="1:16" x14ac:dyDescent="0.15">
      <c r="A58" s="160" t="s">
        <v>35</v>
      </c>
      <c r="B58" s="160"/>
      <c r="C58" s="160"/>
      <c r="D58" s="160">
        <f>'将来負担比率（分子）の構造'!I$50</f>
        <v>19071</v>
      </c>
      <c r="E58" s="160"/>
      <c r="F58" s="160"/>
      <c r="G58" s="160">
        <f>'将来負担比率（分子）の構造'!J$50</f>
        <v>20397</v>
      </c>
      <c r="H58" s="160"/>
      <c r="I58" s="160"/>
      <c r="J58" s="160">
        <f>'将来負担比率（分子）の構造'!K$50</f>
        <v>20550</v>
      </c>
      <c r="K58" s="160"/>
      <c r="L58" s="160"/>
      <c r="M58" s="160">
        <f>'将来負担比率（分子）の構造'!L$50</f>
        <v>21513</v>
      </c>
      <c r="N58" s="160"/>
      <c r="O58" s="160"/>
      <c r="P58" s="160">
        <f>'将来負担比率（分子）の構造'!M$50</f>
        <v>23537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452</v>
      </c>
      <c r="L61" s="160"/>
      <c r="M61" s="160"/>
      <c r="N61" s="160">
        <f>'将来負担比率（分子）の構造'!M$46</f>
        <v>496</v>
      </c>
      <c r="O61" s="160"/>
      <c r="P61" s="160"/>
    </row>
    <row r="62" spans="1:16" x14ac:dyDescent="0.15">
      <c r="A62" s="160" t="s">
        <v>29</v>
      </c>
      <c r="B62" s="160">
        <f>'将来負担比率（分子）の構造'!I$45</f>
        <v>24753</v>
      </c>
      <c r="C62" s="160"/>
      <c r="D62" s="160"/>
      <c r="E62" s="160">
        <f>'将来負担比率（分子）の構造'!J$45</f>
        <v>22326</v>
      </c>
      <c r="F62" s="160"/>
      <c r="G62" s="160"/>
      <c r="H62" s="160">
        <f>'将来負担比率（分子）の構造'!K$45</f>
        <v>20815</v>
      </c>
      <c r="I62" s="160"/>
      <c r="J62" s="160"/>
      <c r="K62" s="160">
        <f>'将来負担比率（分子）の構造'!L$45</f>
        <v>20070</v>
      </c>
      <c r="L62" s="160"/>
      <c r="M62" s="160"/>
      <c r="N62" s="160">
        <f>'将来負担比率（分子）の構造'!M$45</f>
        <v>19653</v>
      </c>
      <c r="O62" s="160"/>
      <c r="P62" s="160"/>
    </row>
    <row r="63" spans="1:16" x14ac:dyDescent="0.15">
      <c r="A63" s="160" t="s">
        <v>28</v>
      </c>
      <c r="B63" s="160">
        <f>'将来負担比率（分子）の構造'!I$44</f>
        <v>6643</v>
      </c>
      <c r="C63" s="160"/>
      <c r="D63" s="160"/>
      <c r="E63" s="160">
        <f>'将来負担比率（分子）の構造'!J$44</f>
        <v>4644</v>
      </c>
      <c r="F63" s="160"/>
      <c r="G63" s="160"/>
      <c r="H63" s="160">
        <f>'将来負担比率（分子）の構造'!K$44</f>
        <v>2618</v>
      </c>
      <c r="I63" s="160"/>
      <c r="J63" s="160"/>
      <c r="K63" s="160">
        <f>'将来負担比率（分子）の構造'!L$44</f>
        <v>1490</v>
      </c>
      <c r="L63" s="160"/>
      <c r="M63" s="160"/>
      <c r="N63" s="160">
        <f>'将来負担比率（分子）の構造'!M$44</f>
        <v>801</v>
      </c>
      <c r="O63" s="160"/>
      <c r="P63" s="160"/>
    </row>
    <row r="64" spans="1:16" x14ac:dyDescent="0.15">
      <c r="A64" s="160" t="s">
        <v>27</v>
      </c>
      <c r="B64" s="160">
        <f>'将来負担比率（分子）の構造'!I$43</f>
        <v>92859</v>
      </c>
      <c r="C64" s="160"/>
      <c r="D64" s="160"/>
      <c r="E64" s="160">
        <f>'将来負担比率（分子）の構造'!J$43</f>
        <v>88696</v>
      </c>
      <c r="F64" s="160"/>
      <c r="G64" s="160"/>
      <c r="H64" s="160">
        <f>'将来負担比率（分子）の構造'!K$43</f>
        <v>86781</v>
      </c>
      <c r="I64" s="160"/>
      <c r="J64" s="160"/>
      <c r="K64" s="160">
        <f>'将来負担比率（分子）の構造'!L$43</f>
        <v>84300</v>
      </c>
      <c r="L64" s="160"/>
      <c r="M64" s="160"/>
      <c r="N64" s="160">
        <f>'将来負担比率（分子）の構造'!M$43</f>
        <v>78638</v>
      </c>
      <c r="O64" s="160"/>
      <c r="P64" s="160"/>
    </row>
    <row r="65" spans="1:16" x14ac:dyDescent="0.15">
      <c r="A65" s="160" t="s">
        <v>26</v>
      </c>
      <c r="B65" s="160">
        <f>'将来負担比率（分子）の構造'!I$42</f>
        <v>12996</v>
      </c>
      <c r="C65" s="160"/>
      <c r="D65" s="160"/>
      <c r="E65" s="160">
        <f>'将来負担比率（分子）の構造'!J$42</f>
        <v>11547</v>
      </c>
      <c r="F65" s="160"/>
      <c r="G65" s="160"/>
      <c r="H65" s="160">
        <f>'将来負担比率（分子）の構造'!K$42</f>
        <v>10044</v>
      </c>
      <c r="I65" s="160"/>
      <c r="J65" s="160"/>
      <c r="K65" s="160">
        <f>'将来負担比率（分子）の構造'!L$42</f>
        <v>9612</v>
      </c>
      <c r="L65" s="160"/>
      <c r="M65" s="160"/>
      <c r="N65" s="160">
        <f>'将来負担比率（分子）の構造'!M$42</f>
        <v>10067</v>
      </c>
      <c r="O65" s="160"/>
      <c r="P65" s="160"/>
    </row>
    <row r="66" spans="1:16" x14ac:dyDescent="0.15">
      <c r="A66" s="160" t="s">
        <v>25</v>
      </c>
      <c r="B66" s="160">
        <f>'将来負担比率（分子）の構造'!I$41</f>
        <v>246031</v>
      </c>
      <c r="C66" s="160"/>
      <c r="D66" s="160"/>
      <c r="E66" s="160">
        <f>'将来負担比率（分子）の構造'!J$41</f>
        <v>245482</v>
      </c>
      <c r="F66" s="160"/>
      <c r="G66" s="160"/>
      <c r="H66" s="160">
        <f>'将来負担比率（分子）の構造'!K$41</f>
        <v>245897</v>
      </c>
      <c r="I66" s="160"/>
      <c r="J66" s="160"/>
      <c r="K66" s="160">
        <f>'将来負担比率（分子）の構造'!L$41</f>
        <v>242257</v>
      </c>
      <c r="L66" s="160"/>
      <c r="M66" s="160"/>
      <c r="N66" s="160">
        <f>'将来負担比率（分子）の構造'!M$41</f>
        <v>238095</v>
      </c>
      <c r="O66" s="160"/>
      <c r="P66" s="160"/>
    </row>
    <row r="67" spans="1:16" x14ac:dyDescent="0.15">
      <c r="A67" s="160" t="s">
        <v>69</v>
      </c>
      <c r="B67" s="160" t="e">
        <f>NA()</f>
        <v>#N/A</v>
      </c>
      <c r="C67" s="160">
        <f>IF(ISNUMBER('将来負担比率（分子）の構造'!I$53), IF('将来負担比率（分子）の構造'!I$53 &lt; 0, 0, '将来負担比率（分子）の構造'!I$53), NA())</f>
        <v>115292</v>
      </c>
      <c r="D67" s="160" t="e">
        <f>NA()</f>
        <v>#N/A</v>
      </c>
      <c r="E67" s="160" t="e">
        <f>NA()</f>
        <v>#N/A</v>
      </c>
      <c r="F67" s="160">
        <f>IF(ISNUMBER('将来負担比率（分子）の構造'!J$53), IF('将来負担比率（分子）の構造'!J$53 &lt; 0, 0, '将来負担比率（分子）の構造'!J$53), NA())</f>
        <v>105215</v>
      </c>
      <c r="G67" s="160" t="e">
        <f>NA()</f>
        <v>#N/A</v>
      </c>
      <c r="H67" s="160" t="e">
        <f>NA()</f>
        <v>#N/A</v>
      </c>
      <c r="I67" s="160">
        <f>IF(ISNUMBER('将来負担比率（分子）の構造'!K$53), IF('将来負担比率（分子）の構造'!K$53 &lt; 0, 0, '将来負担比率（分子）の構造'!K$53), NA())</f>
        <v>102778</v>
      </c>
      <c r="J67" s="160" t="e">
        <f>NA()</f>
        <v>#N/A</v>
      </c>
      <c r="K67" s="160" t="e">
        <f>NA()</f>
        <v>#N/A</v>
      </c>
      <c r="L67" s="160">
        <f>IF(ISNUMBER('将来負担比率（分子）の構造'!L$53), IF('将来負担比率（分子）の構造'!L$53 &lt; 0, 0, '将来負担比率（分子）の構造'!L$53), NA())</f>
        <v>99573</v>
      </c>
      <c r="M67" s="160" t="e">
        <f>NA()</f>
        <v>#N/A</v>
      </c>
      <c r="N67" s="160" t="e">
        <f>NA()</f>
        <v>#N/A</v>
      </c>
      <c r="O67" s="160">
        <f>IF(ISNUMBER('将来負担比率（分子）の構造'!M$53), IF('将来負担比率（分子）の構造'!M$53 &lt; 0, 0, '将来負担比率（分子）の構造'!M$53), NA())</f>
        <v>94383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6669</v>
      </c>
      <c r="C72" s="164">
        <f>基金残高に係る経年分析!G55</f>
        <v>6671</v>
      </c>
      <c r="D72" s="164">
        <f>基金残高に係る経年分析!H55</f>
        <v>6772</v>
      </c>
    </row>
    <row r="73" spans="1:16" x14ac:dyDescent="0.15">
      <c r="A73" s="163" t="s">
        <v>72</v>
      </c>
      <c r="B73" s="164">
        <f>基金残高に係る経年分析!F56</f>
        <v>3360</v>
      </c>
      <c r="C73" s="164">
        <f>基金残高に係る経年分析!G56</f>
        <v>3561</v>
      </c>
      <c r="D73" s="164">
        <f>基金残高に係る経年分析!H56</f>
        <v>3562</v>
      </c>
    </row>
    <row r="74" spans="1:16" x14ac:dyDescent="0.15">
      <c r="A74" s="163" t="s">
        <v>73</v>
      </c>
      <c r="B74" s="164">
        <f>基金残高に係る経年分析!F57</f>
        <v>6034</v>
      </c>
      <c r="C74" s="164">
        <f>基金残高に係る経年分析!G57</f>
        <v>5868</v>
      </c>
      <c r="D74" s="164">
        <f>基金残高に係る経年分析!H57</f>
        <v>6026</v>
      </c>
    </row>
  </sheetData>
  <sheetProtection algorithmName="SHA-512" hashValue="0T2IsseyLEqqJNiFf4B83OGEKc4OqU8idXiaAvfSw31I39A7oEiWZQlRVfsiETlyeaOmmiYGxO1ZaosGnjYCHQ==" saltValue="byvHTOk5CiIAZgsiXesX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73379252</v>
      </c>
      <c r="S5" s="611"/>
      <c r="T5" s="611"/>
      <c r="U5" s="611"/>
      <c r="V5" s="611"/>
      <c r="W5" s="611"/>
      <c r="X5" s="611"/>
      <c r="Y5" s="612"/>
      <c r="Z5" s="613">
        <v>44.7</v>
      </c>
      <c r="AA5" s="613"/>
      <c r="AB5" s="613"/>
      <c r="AC5" s="613"/>
      <c r="AD5" s="614">
        <v>69419072</v>
      </c>
      <c r="AE5" s="614"/>
      <c r="AF5" s="614"/>
      <c r="AG5" s="614"/>
      <c r="AH5" s="614"/>
      <c r="AI5" s="614"/>
      <c r="AJ5" s="614"/>
      <c r="AK5" s="614"/>
      <c r="AL5" s="615">
        <v>72.2</v>
      </c>
      <c r="AM5" s="616"/>
      <c r="AN5" s="616"/>
      <c r="AO5" s="617"/>
      <c r="AP5" s="607" t="s">
        <v>221</v>
      </c>
      <c r="AQ5" s="608"/>
      <c r="AR5" s="608"/>
      <c r="AS5" s="608"/>
      <c r="AT5" s="608"/>
      <c r="AU5" s="608"/>
      <c r="AV5" s="608"/>
      <c r="AW5" s="608"/>
      <c r="AX5" s="608"/>
      <c r="AY5" s="608"/>
      <c r="AZ5" s="608"/>
      <c r="BA5" s="608"/>
      <c r="BB5" s="608"/>
      <c r="BC5" s="608"/>
      <c r="BD5" s="608"/>
      <c r="BE5" s="608"/>
      <c r="BF5" s="609"/>
      <c r="BG5" s="621">
        <v>65805062</v>
      </c>
      <c r="BH5" s="622"/>
      <c r="BI5" s="622"/>
      <c r="BJ5" s="622"/>
      <c r="BK5" s="622"/>
      <c r="BL5" s="622"/>
      <c r="BM5" s="622"/>
      <c r="BN5" s="623"/>
      <c r="BO5" s="624">
        <v>89.7</v>
      </c>
      <c r="BP5" s="624"/>
      <c r="BQ5" s="624"/>
      <c r="BR5" s="624"/>
      <c r="BS5" s="625">
        <v>1411965</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1328966</v>
      </c>
      <c r="S6" s="622"/>
      <c r="T6" s="622"/>
      <c r="U6" s="622"/>
      <c r="V6" s="622"/>
      <c r="W6" s="622"/>
      <c r="X6" s="622"/>
      <c r="Y6" s="623"/>
      <c r="Z6" s="624">
        <v>0.8</v>
      </c>
      <c r="AA6" s="624"/>
      <c r="AB6" s="624"/>
      <c r="AC6" s="624"/>
      <c r="AD6" s="625">
        <v>1328966</v>
      </c>
      <c r="AE6" s="625"/>
      <c r="AF6" s="625"/>
      <c r="AG6" s="625"/>
      <c r="AH6" s="625"/>
      <c r="AI6" s="625"/>
      <c r="AJ6" s="625"/>
      <c r="AK6" s="625"/>
      <c r="AL6" s="626">
        <v>1.4</v>
      </c>
      <c r="AM6" s="627"/>
      <c r="AN6" s="627"/>
      <c r="AO6" s="628"/>
      <c r="AP6" s="618" t="s">
        <v>226</v>
      </c>
      <c r="AQ6" s="619"/>
      <c r="AR6" s="619"/>
      <c r="AS6" s="619"/>
      <c r="AT6" s="619"/>
      <c r="AU6" s="619"/>
      <c r="AV6" s="619"/>
      <c r="AW6" s="619"/>
      <c r="AX6" s="619"/>
      <c r="AY6" s="619"/>
      <c r="AZ6" s="619"/>
      <c r="BA6" s="619"/>
      <c r="BB6" s="619"/>
      <c r="BC6" s="619"/>
      <c r="BD6" s="619"/>
      <c r="BE6" s="619"/>
      <c r="BF6" s="620"/>
      <c r="BG6" s="621">
        <v>65805062</v>
      </c>
      <c r="BH6" s="622"/>
      <c r="BI6" s="622"/>
      <c r="BJ6" s="622"/>
      <c r="BK6" s="622"/>
      <c r="BL6" s="622"/>
      <c r="BM6" s="622"/>
      <c r="BN6" s="623"/>
      <c r="BO6" s="624">
        <v>89.7</v>
      </c>
      <c r="BP6" s="624"/>
      <c r="BQ6" s="624"/>
      <c r="BR6" s="624"/>
      <c r="BS6" s="625">
        <v>1411965</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811793</v>
      </c>
      <c r="CS6" s="622"/>
      <c r="CT6" s="622"/>
      <c r="CU6" s="622"/>
      <c r="CV6" s="622"/>
      <c r="CW6" s="622"/>
      <c r="CX6" s="622"/>
      <c r="CY6" s="623"/>
      <c r="CZ6" s="615">
        <v>0.5</v>
      </c>
      <c r="DA6" s="616"/>
      <c r="DB6" s="616"/>
      <c r="DC6" s="635"/>
      <c r="DD6" s="630" t="s">
        <v>228</v>
      </c>
      <c r="DE6" s="622"/>
      <c r="DF6" s="622"/>
      <c r="DG6" s="622"/>
      <c r="DH6" s="622"/>
      <c r="DI6" s="622"/>
      <c r="DJ6" s="622"/>
      <c r="DK6" s="622"/>
      <c r="DL6" s="622"/>
      <c r="DM6" s="622"/>
      <c r="DN6" s="622"/>
      <c r="DO6" s="622"/>
      <c r="DP6" s="623"/>
      <c r="DQ6" s="630">
        <v>793349</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139578</v>
      </c>
      <c r="S7" s="622"/>
      <c r="T7" s="622"/>
      <c r="U7" s="622"/>
      <c r="V7" s="622"/>
      <c r="W7" s="622"/>
      <c r="X7" s="622"/>
      <c r="Y7" s="623"/>
      <c r="Z7" s="624">
        <v>0.1</v>
      </c>
      <c r="AA7" s="624"/>
      <c r="AB7" s="624"/>
      <c r="AC7" s="624"/>
      <c r="AD7" s="625">
        <v>139578</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31415207</v>
      </c>
      <c r="BH7" s="622"/>
      <c r="BI7" s="622"/>
      <c r="BJ7" s="622"/>
      <c r="BK7" s="622"/>
      <c r="BL7" s="622"/>
      <c r="BM7" s="622"/>
      <c r="BN7" s="623"/>
      <c r="BO7" s="624">
        <v>42.8</v>
      </c>
      <c r="BP7" s="624"/>
      <c r="BQ7" s="624"/>
      <c r="BR7" s="624"/>
      <c r="BS7" s="625">
        <v>1411965</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14941073</v>
      </c>
      <c r="CS7" s="622"/>
      <c r="CT7" s="622"/>
      <c r="CU7" s="622"/>
      <c r="CV7" s="622"/>
      <c r="CW7" s="622"/>
      <c r="CX7" s="622"/>
      <c r="CY7" s="623"/>
      <c r="CZ7" s="624">
        <v>9.3000000000000007</v>
      </c>
      <c r="DA7" s="624"/>
      <c r="DB7" s="624"/>
      <c r="DC7" s="624"/>
      <c r="DD7" s="630">
        <v>368205</v>
      </c>
      <c r="DE7" s="622"/>
      <c r="DF7" s="622"/>
      <c r="DG7" s="622"/>
      <c r="DH7" s="622"/>
      <c r="DI7" s="622"/>
      <c r="DJ7" s="622"/>
      <c r="DK7" s="622"/>
      <c r="DL7" s="622"/>
      <c r="DM7" s="622"/>
      <c r="DN7" s="622"/>
      <c r="DO7" s="622"/>
      <c r="DP7" s="623"/>
      <c r="DQ7" s="630">
        <v>13082054</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332764</v>
      </c>
      <c r="S8" s="622"/>
      <c r="T8" s="622"/>
      <c r="U8" s="622"/>
      <c r="V8" s="622"/>
      <c r="W8" s="622"/>
      <c r="X8" s="622"/>
      <c r="Y8" s="623"/>
      <c r="Z8" s="624">
        <v>0.2</v>
      </c>
      <c r="AA8" s="624"/>
      <c r="AB8" s="624"/>
      <c r="AC8" s="624"/>
      <c r="AD8" s="625">
        <v>332764</v>
      </c>
      <c r="AE8" s="625"/>
      <c r="AF8" s="625"/>
      <c r="AG8" s="625"/>
      <c r="AH8" s="625"/>
      <c r="AI8" s="625"/>
      <c r="AJ8" s="625"/>
      <c r="AK8" s="625"/>
      <c r="AL8" s="626">
        <v>0.3</v>
      </c>
      <c r="AM8" s="627"/>
      <c r="AN8" s="627"/>
      <c r="AO8" s="628"/>
      <c r="AP8" s="618" t="s">
        <v>233</v>
      </c>
      <c r="AQ8" s="619"/>
      <c r="AR8" s="619"/>
      <c r="AS8" s="619"/>
      <c r="AT8" s="619"/>
      <c r="AU8" s="619"/>
      <c r="AV8" s="619"/>
      <c r="AW8" s="619"/>
      <c r="AX8" s="619"/>
      <c r="AY8" s="619"/>
      <c r="AZ8" s="619"/>
      <c r="BA8" s="619"/>
      <c r="BB8" s="619"/>
      <c r="BC8" s="619"/>
      <c r="BD8" s="619"/>
      <c r="BE8" s="619"/>
      <c r="BF8" s="620"/>
      <c r="BG8" s="621">
        <v>761449</v>
      </c>
      <c r="BH8" s="622"/>
      <c r="BI8" s="622"/>
      <c r="BJ8" s="622"/>
      <c r="BK8" s="622"/>
      <c r="BL8" s="622"/>
      <c r="BM8" s="622"/>
      <c r="BN8" s="623"/>
      <c r="BO8" s="624">
        <v>1</v>
      </c>
      <c r="BP8" s="624"/>
      <c r="BQ8" s="624"/>
      <c r="BR8" s="624"/>
      <c r="BS8" s="630" t="s">
        <v>228</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56112205</v>
      </c>
      <c r="CS8" s="622"/>
      <c r="CT8" s="622"/>
      <c r="CU8" s="622"/>
      <c r="CV8" s="622"/>
      <c r="CW8" s="622"/>
      <c r="CX8" s="622"/>
      <c r="CY8" s="623"/>
      <c r="CZ8" s="624">
        <v>34.9</v>
      </c>
      <c r="DA8" s="624"/>
      <c r="DB8" s="624"/>
      <c r="DC8" s="624"/>
      <c r="DD8" s="630">
        <v>1585354</v>
      </c>
      <c r="DE8" s="622"/>
      <c r="DF8" s="622"/>
      <c r="DG8" s="622"/>
      <c r="DH8" s="622"/>
      <c r="DI8" s="622"/>
      <c r="DJ8" s="622"/>
      <c r="DK8" s="622"/>
      <c r="DL8" s="622"/>
      <c r="DM8" s="622"/>
      <c r="DN8" s="622"/>
      <c r="DO8" s="622"/>
      <c r="DP8" s="623"/>
      <c r="DQ8" s="630">
        <v>29972411</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336712</v>
      </c>
      <c r="S9" s="622"/>
      <c r="T9" s="622"/>
      <c r="U9" s="622"/>
      <c r="V9" s="622"/>
      <c r="W9" s="622"/>
      <c r="X9" s="622"/>
      <c r="Y9" s="623"/>
      <c r="Z9" s="624">
        <v>0.2</v>
      </c>
      <c r="AA9" s="624"/>
      <c r="AB9" s="624"/>
      <c r="AC9" s="624"/>
      <c r="AD9" s="625">
        <v>336712</v>
      </c>
      <c r="AE9" s="625"/>
      <c r="AF9" s="625"/>
      <c r="AG9" s="625"/>
      <c r="AH9" s="625"/>
      <c r="AI9" s="625"/>
      <c r="AJ9" s="625"/>
      <c r="AK9" s="625"/>
      <c r="AL9" s="626">
        <v>0.4</v>
      </c>
      <c r="AM9" s="627"/>
      <c r="AN9" s="627"/>
      <c r="AO9" s="628"/>
      <c r="AP9" s="618" t="s">
        <v>236</v>
      </c>
      <c r="AQ9" s="619"/>
      <c r="AR9" s="619"/>
      <c r="AS9" s="619"/>
      <c r="AT9" s="619"/>
      <c r="AU9" s="619"/>
      <c r="AV9" s="619"/>
      <c r="AW9" s="619"/>
      <c r="AX9" s="619"/>
      <c r="AY9" s="619"/>
      <c r="AZ9" s="619"/>
      <c r="BA9" s="619"/>
      <c r="BB9" s="619"/>
      <c r="BC9" s="619"/>
      <c r="BD9" s="619"/>
      <c r="BE9" s="619"/>
      <c r="BF9" s="620"/>
      <c r="BG9" s="621">
        <v>23241925</v>
      </c>
      <c r="BH9" s="622"/>
      <c r="BI9" s="622"/>
      <c r="BJ9" s="622"/>
      <c r="BK9" s="622"/>
      <c r="BL9" s="622"/>
      <c r="BM9" s="622"/>
      <c r="BN9" s="623"/>
      <c r="BO9" s="624">
        <v>31.7</v>
      </c>
      <c r="BP9" s="624"/>
      <c r="BQ9" s="624"/>
      <c r="BR9" s="624"/>
      <c r="BS9" s="630" t="s">
        <v>177</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9904676</v>
      </c>
      <c r="CS9" s="622"/>
      <c r="CT9" s="622"/>
      <c r="CU9" s="622"/>
      <c r="CV9" s="622"/>
      <c r="CW9" s="622"/>
      <c r="CX9" s="622"/>
      <c r="CY9" s="623"/>
      <c r="CZ9" s="624">
        <v>6.2</v>
      </c>
      <c r="DA9" s="624"/>
      <c r="DB9" s="624"/>
      <c r="DC9" s="624"/>
      <c r="DD9" s="630">
        <v>798030</v>
      </c>
      <c r="DE9" s="622"/>
      <c r="DF9" s="622"/>
      <c r="DG9" s="622"/>
      <c r="DH9" s="622"/>
      <c r="DI9" s="622"/>
      <c r="DJ9" s="622"/>
      <c r="DK9" s="622"/>
      <c r="DL9" s="622"/>
      <c r="DM9" s="622"/>
      <c r="DN9" s="622"/>
      <c r="DO9" s="622"/>
      <c r="DP9" s="623"/>
      <c r="DQ9" s="630">
        <v>8532578</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124</v>
      </c>
      <c r="S10" s="622"/>
      <c r="T10" s="622"/>
      <c r="U10" s="622"/>
      <c r="V10" s="622"/>
      <c r="W10" s="622"/>
      <c r="X10" s="622"/>
      <c r="Y10" s="623"/>
      <c r="Z10" s="624" t="s">
        <v>228</v>
      </c>
      <c r="AA10" s="624"/>
      <c r="AB10" s="624"/>
      <c r="AC10" s="624"/>
      <c r="AD10" s="625" t="s">
        <v>228</v>
      </c>
      <c r="AE10" s="625"/>
      <c r="AF10" s="625"/>
      <c r="AG10" s="625"/>
      <c r="AH10" s="625"/>
      <c r="AI10" s="625"/>
      <c r="AJ10" s="625"/>
      <c r="AK10" s="625"/>
      <c r="AL10" s="626" t="s">
        <v>124</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1737939</v>
      </c>
      <c r="BH10" s="622"/>
      <c r="BI10" s="622"/>
      <c r="BJ10" s="622"/>
      <c r="BK10" s="622"/>
      <c r="BL10" s="622"/>
      <c r="BM10" s="622"/>
      <c r="BN10" s="623"/>
      <c r="BO10" s="624">
        <v>2.4</v>
      </c>
      <c r="BP10" s="624"/>
      <c r="BQ10" s="624"/>
      <c r="BR10" s="624"/>
      <c r="BS10" s="630">
        <v>287777</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749378</v>
      </c>
      <c r="CS10" s="622"/>
      <c r="CT10" s="622"/>
      <c r="CU10" s="622"/>
      <c r="CV10" s="622"/>
      <c r="CW10" s="622"/>
      <c r="CX10" s="622"/>
      <c r="CY10" s="623"/>
      <c r="CZ10" s="624">
        <v>0.5</v>
      </c>
      <c r="DA10" s="624"/>
      <c r="DB10" s="624"/>
      <c r="DC10" s="624"/>
      <c r="DD10" s="630">
        <v>38165</v>
      </c>
      <c r="DE10" s="622"/>
      <c r="DF10" s="622"/>
      <c r="DG10" s="622"/>
      <c r="DH10" s="622"/>
      <c r="DI10" s="622"/>
      <c r="DJ10" s="622"/>
      <c r="DK10" s="622"/>
      <c r="DL10" s="622"/>
      <c r="DM10" s="622"/>
      <c r="DN10" s="622"/>
      <c r="DO10" s="622"/>
      <c r="DP10" s="623"/>
      <c r="DQ10" s="630">
        <v>174704</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177</v>
      </c>
      <c r="S11" s="622"/>
      <c r="T11" s="622"/>
      <c r="U11" s="622"/>
      <c r="V11" s="622"/>
      <c r="W11" s="622"/>
      <c r="X11" s="622"/>
      <c r="Y11" s="623"/>
      <c r="Z11" s="624" t="s">
        <v>124</v>
      </c>
      <c r="AA11" s="624"/>
      <c r="AB11" s="624"/>
      <c r="AC11" s="624"/>
      <c r="AD11" s="625" t="s">
        <v>177</v>
      </c>
      <c r="AE11" s="625"/>
      <c r="AF11" s="625"/>
      <c r="AG11" s="625"/>
      <c r="AH11" s="625"/>
      <c r="AI11" s="625"/>
      <c r="AJ11" s="625"/>
      <c r="AK11" s="625"/>
      <c r="AL11" s="626" t="s">
        <v>124</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5673894</v>
      </c>
      <c r="BH11" s="622"/>
      <c r="BI11" s="622"/>
      <c r="BJ11" s="622"/>
      <c r="BK11" s="622"/>
      <c r="BL11" s="622"/>
      <c r="BM11" s="622"/>
      <c r="BN11" s="623"/>
      <c r="BO11" s="624">
        <v>7.7</v>
      </c>
      <c r="BP11" s="624"/>
      <c r="BQ11" s="624"/>
      <c r="BR11" s="624"/>
      <c r="BS11" s="630">
        <v>1124188</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4040526</v>
      </c>
      <c r="CS11" s="622"/>
      <c r="CT11" s="622"/>
      <c r="CU11" s="622"/>
      <c r="CV11" s="622"/>
      <c r="CW11" s="622"/>
      <c r="CX11" s="622"/>
      <c r="CY11" s="623"/>
      <c r="CZ11" s="624">
        <v>2.5</v>
      </c>
      <c r="DA11" s="624"/>
      <c r="DB11" s="624"/>
      <c r="DC11" s="624"/>
      <c r="DD11" s="630">
        <v>820708</v>
      </c>
      <c r="DE11" s="622"/>
      <c r="DF11" s="622"/>
      <c r="DG11" s="622"/>
      <c r="DH11" s="622"/>
      <c r="DI11" s="622"/>
      <c r="DJ11" s="622"/>
      <c r="DK11" s="622"/>
      <c r="DL11" s="622"/>
      <c r="DM11" s="622"/>
      <c r="DN11" s="622"/>
      <c r="DO11" s="622"/>
      <c r="DP11" s="623"/>
      <c r="DQ11" s="630">
        <v>2628993</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8070582</v>
      </c>
      <c r="S12" s="622"/>
      <c r="T12" s="622"/>
      <c r="U12" s="622"/>
      <c r="V12" s="622"/>
      <c r="W12" s="622"/>
      <c r="X12" s="622"/>
      <c r="Y12" s="623"/>
      <c r="Z12" s="624">
        <v>4.9000000000000004</v>
      </c>
      <c r="AA12" s="624"/>
      <c r="AB12" s="624"/>
      <c r="AC12" s="624"/>
      <c r="AD12" s="625">
        <v>8070582</v>
      </c>
      <c r="AE12" s="625"/>
      <c r="AF12" s="625"/>
      <c r="AG12" s="625"/>
      <c r="AH12" s="625"/>
      <c r="AI12" s="625"/>
      <c r="AJ12" s="625"/>
      <c r="AK12" s="625"/>
      <c r="AL12" s="626">
        <v>8.4</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30662981</v>
      </c>
      <c r="BH12" s="622"/>
      <c r="BI12" s="622"/>
      <c r="BJ12" s="622"/>
      <c r="BK12" s="622"/>
      <c r="BL12" s="622"/>
      <c r="BM12" s="622"/>
      <c r="BN12" s="623"/>
      <c r="BO12" s="624">
        <v>41.8</v>
      </c>
      <c r="BP12" s="624"/>
      <c r="BQ12" s="624"/>
      <c r="BR12" s="624"/>
      <c r="BS12" s="630" t="s">
        <v>177</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3976107</v>
      </c>
      <c r="CS12" s="622"/>
      <c r="CT12" s="622"/>
      <c r="CU12" s="622"/>
      <c r="CV12" s="622"/>
      <c r="CW12" s="622"/>
      <c r="CX12" s="622"/>
      <c r="CY12" s="623"/>
      <c r="CZ12" s="624">
        <v>2.5</v>
      </c>
      <c r="DA12" s="624"/>
      <c r="DB12" s="624"/>
      <c r="DC12" s="624"/>
      <c r="DD12" s="630">
        <v>1056527</v>
      </c>
      <c r="DE12" s="622"/>
      <c r="DF12" s="622"/>
      <c r="DG12" s="622"/>
      <c r="DH12" s="622"/>
      <c r="DI12" s="622"/>
      <c r="DJ12" s="622"/>
      <c r="DK12" s="622"/>
      <c r="DL12" s="622"/>
      <c r="DM12" s="622"/>
      <c r="DN12" s="622"/>
      <c r="DO12" s="622"/>
      <c r="DP12" s="623"/>
      <c r="DQ12" s="630">
        <v>2775800</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v>73396</v>
      </c>
      <c r="S13" s="622"/>
      <c r="T13" s="622"/>
      <c r="U13" s="622"/>
      <c r="V13" s="622"/>
      <c r="W13" s="622"/>
      <c r="X13" s="622"/>
      <c r="Y13" s="623"/>
      <c r="Z13" s="624">
        <v>0</v>
      </c>
      <c r="AA13" s="624"/>
      <c r="AB13" s="624"/>
      <c r="AC13" s="624"/>
      <c r="AD13" s="625">
        <v>73396</v>
      </c>
      <c r="AE13" s="625"/>
      <c r="AF13" s="625"/>
      <c r="AG13" s="625"/>
      <c r="AH13" s="625"/>
      <c r="AI13" s="625"/>
      <c r="AJ13" s="625"/>
      <c r="AK13" s="625"/>
      <c r="AL13" s="626">
        <v>0.1</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30453494</v>
      </c>
      <c r="BH13" s="622"/>
      <c r="BI13" s="622"/>
      <c r="BJ13" s="622"/>
      <c r="BK13" s="622"/>
      <c r="BL13" s="622"/>
      <c r="BM13" s="622"/>
      <c r="BN13" s="623"/>
      <c r="BO13" s="624">
        <v>41.5</v>
      </c>
      <c r="BP13" s="624"/>
      <c r="BQ13" s="624"/>
      <c r="BR13" s="624"/>
      <c r="BS13" s="630" t="s">
        <v>177</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24939594</v>
      </c>
      <c r="CS13" s="622"/>
      <c r="CT13" s="622"/>
      <c r="CU13" s="622"/>
      <c r="CV13" s="622"/>
      <c r="CW13" s="622"/>
      <c r="CX13" s="622"/>
      <c r="CY13" s="623"/>
      <c r="CZ13" s="624">
        <v>15.5</v>
      </c>
      <c r="DA13" s="624"/>
      <c r="DB13" s="624"/>
      <c r="DC13" s="624"/>
      <c r="DD13" s="630">
        <v>9355025</v>
      </c>
      <c r="DE13" s="622"/>
      <c r="DF13" s="622"/>
      <c r="DG13" s="622"/>
      <c r="DH13" s="622"/>
      <c r="DI13" s="622"/>
      <c r="DJ13" s="622"/>
      <c r="DK13" s="622"/>
      <c r="DL13" s="622"/>
      <c r="DM13" s="622"/>
      <c r="DN13" s="622"/>
      <c r="DO13" s="622"/>
      <c r="DP13" s="623"/>
      <c r="DQ13" s="630">
        <v>14732379</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177</v>
      </c>
      <c r="S14" s="622"/>
      <c r="T14" s="622"/>
      <c r="U14" s="622"/>
      <c r="V14" s="622"/>
      <c r="W14" s="622"/>
      <c r="X14" s="622"/>
      <c r="Y14" s="623"/>
      <c r="Z14" s="624" t="s">
        <v>177</v>
      </c>
      <c r="AA14" s="624"/>
      <c r="AB14" s="624"/>
      <c r="AC14" s="624"/>
      <c r="AD14" s="625" t="s">
        <v>228</v>
      </c>
      <c r="AE14" s="625"/>
      <c r="AF14" s="625"/>
      <c r="AG14" s="625"/>
      <c r="AH14" s="625"/>
      <c r="AI14" s="625"/>
      <c r="AJ14" s="625"/>
      <c r="AK14" s="625"/>
      <c r="AL14" s="626" t="s">
        <v>177</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1006280</v>
      </c>
      <c r="BH14" s="622"/>
      <c r="BI14" s="622"/>
      <c r="BJ14" s="622"/>
      <c r="BK14" s="622"/>
      <c r="BL14" s="622"/>
      <c r="BM14" s="622"/>
      <c r="BN14" s="623"/>
      <c r="BO14" s="624">
        <v>1.4</v>
      </c>
      <c r="BP14" s="624"/>
      <c r="BQ14" s="624"/>
      <c r="BR14" s="624"/>
      <c r="BS14" s="630" t="s">
        <v>124</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5018519</v>
      </c>
      <c r="CS14" s="622"/>
      <c r="CT14" s="622"/>
      <c r="CU14" s="622"/>
      <c r="CV14" s="622"/>
      <c r="CW14" s="622"/>
      <c r="CX14" s="622"/>
      <c r="CY14" s="623"/>
      <c r="CZ14" s="624">
        <v>3.1</v>
      </c>
      <c r="DA14" s="624"/>
      <c r="DB14" s="624"/>
      <c r="DC14" s="624"/>
      <c r="DD14" s="630">
        <v>823374</v>
      </c>
      <c r="DE14" s="622"/>
      <c r="DF14" s="622"/>
      <c r="DG14" s="622"/>
      <c r="DH14" s="622"/>
      <c r="DI14" s="622"/>
      <c r="DJ14" s="622"/>
      <c r="DK14" s="622"/>
      <c r="DL14" s="622"/>
      <c r="DM14" s="622"/>
      <c r="DN14" s="622"/>
      <c r="DO14" s="622"/>
      <c r="DP14" s="623"/>
      <c r="DQ14" s="630">
        <v>4173716</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373820</v>
      </c>
      <c r="S15" s="622"/>
      <c r="T15" s="622"/>
      <c r="U15" s="622"/>
      <c r="V15" s="622"/>
      <c r="W15" s="622"/>
      <c r="X15" s="622"/>
      <c r="Y15" s="623"/>
      <c r="Z15" s="624">
        <v>0.2</v>
      </c>
      <c r="AA15" s="624"/>
      <c r="AB15" s="624"/>
      <c r="AC15" s="624"/>
      <c r="AD15" s="625">
        <v>373820</v>
      </c>
      <c r="AE15" s="625"/>
      <c r="AF15" s="625"/>
      <c r="AG15" s="625"/>
      <c r="AH15" s="625"/>
      <c r="AI15" s="625"/>
      <c r="AJ15" s="625"/>
      <c r="AK15" s="625"/>
      <c r="AL15" s="626">
        <v>0.4</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2720594</v>
      </c>
      <c r="BH15" s="622"/>
      <c r="BI15" s="622"/>
      <c r="BJ15" s="622"/>
      <c r="BK15" s="622"/>
      <c r="BL15" s="622"/>
      <c r="BM15" s="622"/>
      <c r="BN15" s="623"/>
      <c r="BO15" s="624">
        <v>3.7</v>
      </c>
      <c r="BP15" s="624"/>
      <c r="BQ15" s="624"/>
      <c r="BR15" s="624"/>
      <c r="BS15" s="630" t="s">
        <v>177</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17547114</v>
      </c>
      <c r="CS15" s="622"/>
      <c r="CT15" s="622"/>
      <c r="CU15" s="622"/>
      <c r="CV15" s="622"/>
      <c r="CW15" s="622"/>
      <c r="CX15" s="622"/>
      <c r="CY15" s="623"/>
      <c r="CZ15" s="624">
        <v>10.9</v>
      </c>
      <c r="DA15" s="624"/>
      <c r="DB15" s="624"/>
      <c r="DC15" s="624"/>
      <c r="DD15" s="630">
        <v>5530135</v>
      </c>
      <c r="DE15" s="622"/>
      <c r="DF15" s="622"/>
      <c r="DG15" s="622"/>
      <c r="DH15" s="622"/>
      <c r="DI15" s="622"/>
      <c r="DJ15" s="622"/>
      <c r="DK15" s="622"/>
      <c r="DL15" s="622"/>
      <c r="DM15" s="622"/>
      <c r="DN15" s="622"/>
      <c r="DO15" s="622"/>
      <c r="DP15" s="623"/>
      <c r="DQ15" s="630">
        <v>12229769</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177</v>
      </c>
      <c r="S16" s="622"/>
      <c r="T16" s="622"/>
      <c r="U16" s="622"/>
      <c r="V16" s="622"/>
      <c r="W16" s="622"/>
      <c r="X16" s="622"/>
      <c r="Y16" s="623"/>
      <c r="Z16" s="624" t="s">
        <v>228</v>
      </c>
      <c r="AA16" s="624"/>
      <c r="AB16" s="624"/>
      <c r="AC16" s="624"/>
      <c r="AD16" s="625" t="s">
        <v>124</v>
      </c>
      <c r="AE16" s="625"/>
      <c r="AF16" s="625"/>
      <c r="AG16" s="625"/>
      <c r="AH16" s="625"/>
      <c r="AI16" s="625"/>
      <c r="AJ16" s="625"/>
      <c r="AK16" s="625"/>
      <c r="AL16" s="626" t="s">
        <v>177</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124</v>
      </c>
      <c r="BH16" s="622"/>
      <c r="BI16" s="622"/>
      <c r="BJ16" s="622"/>
      <c r="BK16" s="622"/>
      <c r="BL16" s="622"/>
      <c r="BM16" s="622"/>
      <c r="BN16" s="623"/>
      <c r="BO16" s="624" t="s">
        <v>124</v>
      </c>
      <c r="BP16" s="624"/>
      <c r="BQ16" s="624"/>
      <c r="BR16" s="624"/>
      <c r="BS16" s="630" t="s">
        <v>177</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104343</v>
      </c>
      <c r="CS16" s="622"/>
      <c r="CT16" s="622"/>
      <c r="CU16" s="622"/>
      <c r="CV16" s="622"/>
      <c r="CW16" s="622"/>
      <c r="CX16" s="622"/>
      <c r="CY16" s="623"/>
      <c r="CZ16" s="624">
        <v>0.1</v>
      </c>
      <c r="DA16" s="624"/>
      <c r="DB16" s="624"/>
      <c r="DC16" s="624"/>
      <c r="DD16" s="630" t="s">
        <v>177</v>
      </c>
      <c r="DE16" s="622"/>
      <c r="DF16" s="622"/>
      <c r="DG16" s="622"/>
      <c r="DH16" s="622"/>
      <c r="DI16" s="622"/>
      <c r="DJ16" s="622"/>
      <c r="DK16" s="622"/>
      <c r="DL16" s="622"/>
      <c r="DM16" s="622"/>
      <c r="DN16" s="622"/>
      <c r="DO16" s="622"/>
      <c r="DP16" s="623"/>
      <c r="DQ16" s="630">
        <v>35994</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256966</v>
      </c>
      <c r="S17" s="622"/>
      <c r="T17" s="622"/>
      <c r="U17" s="622"/>
      <c r="V17" s="622"/>
      <c r="W17" s="622"/>
      <c r="X17" s="622"/>
      <c r="Y17" s="623"/>
      <c r="Z17" s="624">
        <v>0.2</v>
      </c>
      <c r="AA17" s="624"/>
      <c r="AB17" s="624"/>
      <c r="AC17" s="624"/>
      <c r="AD17" s="625">
        <v>256966</v>
      </c>
      <c r="AE17" s="625"/>
      <c r="AF17" s="625"/>
      <c r="AG17" s="625"/>
      <c r="AH17" s="625"/>
      <c r="AI17" s="625"/>
      <c r="AJ17" s="625"/>
      <c r="AK17" s="625"/>
      <c r="AL17" s="626">
        <v>0.3</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177</v>
      </c>
      <c r="BH17" s="622"/>
      <c r="BI17" s="622"/>
      <c r="BJ17" s="622"/>
      <c r="BK17" s="622"/>
      <c r="BL17" s="622"/>
      <c r="BM17" s="622"/>
      <c r="BN17" s="623"/>
      <c r="BO17" s="624" t="s">
        <v>177</v>
      </c>
      <c r="BP17" s="624"/>
      <c r="BQ17" s="624"/>
      <c r="BR17" s="624"/>
      <c r="BS17" s="630" t="s">
        <v>124</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22719885</v>
      </c>
      <c r="CS17" s="622"/>
      <c r="CT17" s="622"/>
      <c r="CU17" s="622"/>
      <c r="CV17" s="622"/>
      <c r="CW17" s="622"/>
      <c r="CX17" s="622"/>
      <c r="CY17" s="623"/>
      <c r="CZ17" s="624">
        <v>14.1</v>
      </c>
      <c r="DA17" s="624"/>
      <c r="DB17" s="624"/>
      <c r="DC17" s="624"/>
      <c r="DD17" s="630" t="s">
        <v>228</v>
      </c>
      <c r="DE17" s="622"/>
      <c r="DF17" s="622"/>
      <c r="DG17" s="622"/>
      <c r="DH17" s="622"/>
      <c r="DI17" s="622"/>
      <c r="DJ17" s="622"/>
      <c r="DK17" s="622"/>
      <c r="DL17" s="622"/>
      <c r="DM17" s="622"/>
      <c r="DN17" s="622"/>
      <c r="DO17" s="622"/>
      <c r="DP17" s="623"/>
      <c r="DQ17" s="630">
        <v>21320729</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17655333</v>
      </c>
      <c r="S18" s="622"/>
      <c r="T18" s="622"/>
      <c r="U18" s="622"/>
      <c r="V18" s="622"/>
      <c r="W18" s="622"/>
      <c r="X18" s="622"/>
      <c r="Y18" s="623"/>
      <c r="Z18" s="624">
        <v>10.8</v>
      </c>
      <c r="AA18" s="624"/>
      <c r="AB18" s="624"/>
      <c r="AC18" s="624"/>
      <c r="AD18" s="625">
        <v>15697502</v>
      </c>
      <c r="AE18" s="625"/>
      <c r="AF18" s="625"/>
      <c r="AG18" s="625"/>
      <c r="AH18" s="625"/>
      <c r="AI18" s="625"/>
      <c r="AJ18" s="625"/>
      <c r="AK18" s="625"/>
      <c r="AL18" s="626">
        <v>16.3</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124</v>
      </c>
      <c r="BH18" s="622"/>
      <c r="BI18" s="622"/>
      <c r="BJ18" s="622"/>
      <c r="BK18" s="622"/>
      <c r="BL18" s="622"/>
      <c r="BM18" s="622"/>
      <c r="BN18" s="623"/>
      <c r="BO18" s="624" t="s">
        <v>124</v>
      </c>
      <c r="BP18" s="624"/>
      <c r="BQ18" s="624"/>
      <c r="BR18" s="624"/>
      <c r="BS18" s="630" t="s">
        <v>124</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177</v>
      </c>
      <c r="DA18" s="624"/>
      <c r="DB18" s="624"/>
      <c r="DC18" s="624"/>
      <c r="DD18" s="630" t="s">
        <v>124</v>
      </c>
      <c r="DE18" s="622"/>
      <c r="DF18" s="622"/>
      <c r="DG18" s="622"/>
      <c r="DH18" s="622"/>
      <c r="DI18" s="622"/>
      <c r="DJ18" s="622"/>
      <c r="DK18" s="622"/>
      <c r="DL18" s="622"/>
      <c r="DM18" s="622"/>
      <c r="DN18" s="622"/>
      <c r="DO18" s="622"/>
      <c r="DP18" s="623"/>
      <c r="DQ18" s="630" t="s">
        <v>228</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15697502</v>
      </c>
      <c r="S19" s="622"/>
      <c r="T19" s="622"/>
      <c r="U19" s="622"/>
      <c r="V19" s="622"/>
      <c r="W19" s="622"/>
      <c r="X19" s="622"/>
      <c r="Y19" s="623"/>
      <c r="Z19" s="624">
        <v>9.6</v>
      </c>
      <c r="AA19" s="624"/>
      <c r="AB19" s="624"/>
      <c r="AC19" s="624"/>
      <c r="AD19" s="625">
        <v>15697502</v>
      </c>
      <c r="AE19" s="625"/>
      <c r="AF19" s="625"/>
      <c r="AG19" s="625"/>
      <c r="AH19" s="625"/>
      <c r="AI19" s="625"/>
      <c r="AJ19" s="625"/>
      <c r="AK19" s="625"/>
      <c r="AL19" s="626">
        <v>16.3</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7574190</v>
      </c>
      <c r="BH19" s="622"/>
      <c r="BI19" s="622"/>
      <c r="BJ19" s="622"/>
      <c r="BK19" s="622"/>
      <c r="BL19" s="622"/>
      <c r="BM19" s="622"/>
      <c r="BN19" s="623"/>
      <c r="BO19" s="624">
        <v>10.3</v>
      </c>
      <c r="BP19" s="624"/>
      <c r="BQ19" s="624"/>
      <c r="BR19" s="624"/>
      <c r="BS19" s="630" t="s">
        <v>228</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124</v>
      </c>
      <c r="CS19" s="622"/>
      <c r="CT19" s="622"/>
      <c r="CU19" s="622"/>
      <c r="CV19" s="622"/>
      <c r="CW19" s="622"/>
      <c r="CX19" s="622"/>
      <c r="CY19" s="623"/>
      <c r="CZ19" s="624" t="s">
        <v>124</v>
      </c>
      <c r="DA19" s="624"/>
      <c r="DB19" s="624"/>
      <c r="DC19" s="624"/>
      <c r="DD19" s="630" t="s">
        <v>177</v>
      </c>
      <c r="DE19" s="622"/>
      <c r="DF19" s="622"/>
      <c r="DG19" s="622"/>
      <c r="DH19" s="622"/>
      <c r="DI19" s="622"/>
      <c r="DJ19" s="622"/>
      <c r="DK19" s="622"/>
      <c r="DL19" s="622"/>
      <c r="DM19" s="622"/>
      <c r="DN19" s="622"/>
      <c r="DO19" s="622"/>
      <c r="DP19" s="623"/>
      <c r="DQ19" s="630" t="s">
        <v>124</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1957831</v>
      </c>
      <c r="S20" s="622"/>
      <c r="T20" s="622"/>
      <c r="U20" s="622"/>
      <c r="V20" s="622"/>
      <c r="W20" s="622"/>
      <c r="X20" s="622"/>
      <c r="Y20" s="623"/>
      <c r="Z20" s="624">
        <v>1.2</v>
      </c>
      <c r="AA20" s="624"/>
      <c r="AB20" s="624"/>
      <c r="AC20" s="624"/>
      <c r="AD20" s="625" t="s">
        <v>228</v>
      </c>
      <c r="AE20" s="625"/>
      <c r="AF20" s="625"/>
      <c r="AG20" s="625"/>
      <c r="AH20" s="625"/>
      <c r="AI20" s="625"/>
      <c r="AJ20" s="625"/>
      <c r="AK20" s="625"/>
      <c r="AL20" s="626" t="s">
        <v>177</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7574190</v>
      </c>
      <c r="BH20" s="622"/>
      <c r="BI20" s="622"/>
      <c r="BJ20" s="622"/>
      <c r="BK20" s="622"/>
      <c r="BL20" s="622"/>
      <c r="BM20" s="622"/>
      <c r="BN20" s="623"/>
      <c r="BO20" s="624">
        <v>10.3</v>
      </c>
      <c r="BP20" s="624"/>
      <c r="BQ20" s="624"/>
      <c r="BR20" s="624"/>
      <c r="BS20" s="630" t="s">
        <v>124</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160865213</v>
      </c>
      <c r="CS20" s="622"/>
      <c r="CT20" s="622"/>
      <c r="CU20" s="622"/>
      <c r="CV20" s="622"/>
      <c r="CW20" s="622"/>
      <c r="CX20" s="622"/>
      <c r="CY20" s="623"/>
      <c r="CZ20" s="624">
        <v>100</v>
      </c>
      <c r="DA20" s="624"/>
      <c r="DB20" s="624"/>
      <c r="DC20" s="624"/>
      <c r="DD20" s="630">
        <v>20375523</v>
      </c>
      <c r="DE20" s="622"/>
      <c r="DF20" s="622"/>
      <c r="DG20" s="622"/>
      <c r="DH20" s="622"/>
      <c r="DI20" s="622"/>
      <c r="DJ20" s="622"/>
      <c r="DK20" s="622"/>
      <c r="DL20" s="622"/>
      <c r="DM20" s="622"/>
      <c r="DN20" s="622"/>
      <c r="DO20" s="622"/>
      <c r="DP20" s="623"/>
      <c r="DQ20" s="630">
        <v>110452476</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124</v>
      </c>
      <c r="S21" s="622"/>
      <c r="T21" s="622"/>
      <c r="U21" s="622"/>
      <c r="V21" s="622"/>
      <c r="W21" s="622"/>
      <c r="X21" s="622"/>
      <c r="Y21" s="623"/>
      <c r="Z21" s="624" t="s">
        <v>177</v>
      </c>
      <c r="AA21" s="624"/>
      <c r="AB21" s="624"/>
      <c r="AC21" s="624"/>
      <c r="AD21" s="625" t="s">
        <v>124</v>
      </c>
      <c r="AE21" s="625"/>
      <c r="AF21" s="625"/>
      <c r="AG21" s="625"/>
      <c r="AH21" s="625"/>
      <c r="AI21" s="625"/>
      <c r="AJ21" s="625"/>
      <c r="AK21" s="625"/>
      <c r="AL21" s="626" t="s">
        <v>124</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106179</v>
      </c>
      <c r="BH21" s="622"/>
      <c r="BI21" s="622"/>
      <c r="BJ21" s="622"/>
      <c r="BK21" s="622"/>
      <c r="BL21" s="622"/>
      <c r="BM21" s="622"/>
      <c r="BN21" s="623"/>
      <c r="BO21" s="624">
        <v>0.1</v>
      </c>
      <c r="BP21" s="624"/>
      <c r="BQ21" s="624"/>
      <c r="BR21" s="624"/>
      <c r="BS21" s="630" t="s">
        <v>228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101947369</v>
      </c>
      <c r="S22" s="622"/>
      <c r="T22" s="622"/>
      <c r="U22" s="622"/>
      <c r="V22" s="622"/>
      <c r="W22" s="622"/>
      <c r="X22" s="622"/>
      <c r="Y22" s="623"/>
      <c r="Z22" s="624">
        <v>62.1</v>
      </c>
      <c r="AA22" s="624"/>
      <c r="AB22" s="624"/>
      <c r="AC22" s="624"/>
      <c r="AD22" s="625">
        <v>96029358</v>
      </c>
      <c r="AE22" s="625"/>
      <c r="AF22" s="625"/>
      <c r="AG22" s="625"/>
      <c r="AH22" s="625"/>
      <c r="AI22" s="625"/>
      <c r="AJ22" s="625"/>
      <c r="AK22" s="625"/>
      <c r="AL22" s="626">
        <v>99.9</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v>3507831</v>
      </c>
      <c r="BH22" s="622"/>
      <c r="BI22" s="622"/>
      <c r="BJ22" s="622"/>
      <c r="BK22" s="622"/>
      <c r="BL22" s="622"/>
      <c r="BM22" s="622"/>
      <c r="BN22" s="623"/>
      <c r="BO22" s="624">
        <v>4.8</v>
      </c>
      <c r="BP22" s="624"/>
      <c r="BQ22" s="624"/>
      <c r="BR22" s="624"/>
      <c r="BS22" s="630" t="s">
        <v>177</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67572</v>
      </c>
      <c r="S23" s="622"/>
      <c r="T23" s="622"/>
      <c r="U23" s="622"/>
      <c r="V23" s="622"/>
      <c r="W23" s="622"/>
      <c r="X23" s="622"/>
      <c r="Y23" s="623"/>
      <c r="Z23" s="624">
        <v>0</v>
      </c>
      <c r="AA23" s="624"/>
      <c r="AB23" s="624"/>
      <c r="AC23" s="624"/>
      <c r="AD23" s="625">
        <v>67572</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3960180</v>
      </c>
      <c r="BH23" s="622"/>
      <c r="BI23" s="622"/>
      <c r="BJ23" s="622"/>
      <c r="BK23" s="622"/>
      <c r="BL23" s="622"/>
      <c r="BM23" s="622"/>
      <c r="BN23" s="623"/>
      <c r="BO23" s="624">
        <v>5.4</v>
      </c>
      <c r="BP23" s="624"/>
      <c r="BQ23" s="624"/>
      <c r="BR23" s="624"/>
      <c r="BS23" s="630" t="s">
        <v>177</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218403</v>
      </c>
      <c r="S24" s="622"/>
      <c r="T24" s="622"/>
      <c r="U24" s="622"/>
      <c r="V24" s="622"/>
      <c r="W24" s="622"/>
      <c r="X24" s="622"/>
      <c r="Y24" s="623"/>
      <c r="Z24" s="624">
        <v>0.1</v>
      </c>
      <c r="AA24" s="624"/>
      <c r="AB24" s="624"/>
      <c r="AC24" s="624"/>
      <c r="AD24" s="625" t="s">
        <v>177</v>
      </c>
      <c r="AE24" s="625"/>
      <c r="AF24" s="625"/>
      <c r="AG24" s="625"/>
      <c r="AH24" s="625"/>
      <c r="AI24" s="625"/>
      <c r="AJ24" s="625"/>
      <c r="AK24" s="625"/>
      <c r="AL24" s="626" t="s">
        <v>124</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177</v>
      </c>
      <c r="BH24" s="622"/>
      <c r="BI24" s="622"/>
      <c r="BJ24" s="622"/>
      <c r="BK24" s="622"/>
      <c r="BL24" s="622"/>
      <c r="BM24" s="622"/>
      <c r="BN24" s="623"/>
      <c r="BO24" s="624" t="s">
        <v>124</v>
      </c>
      <c r="BP24" s="624"/>
      <c r="BQ24" s="624"/>
      <c r="BR24" s="624"/>
      <c r="BS24" s="630" t="s">
        <v>124</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78527136</v>
      </c>
      <c r="CS24" s="611"/>
      <c r="CT24" s="611"/>
      <c r="CU24" s="611"/>
      <c r="CV24" s="611"/>
      <c r="CW24" s="611"/>
      <c r="CX24" s="611"/>
      <c r="CY24" s="612"/>
      <c r="CZ24" s="615">
        <v>48.8</v>
      </c>
      <c r="DA24" s="616"/>
      <c r="DB24" s="616"/>
      <c r="DC24" s="635"/>
      <c r="DD24" s="654">
        <v>54125430</v>
      </c>
      <c r="DE24" s="611"/>
      <c r="DF24" s="611"/>
      <c r="DG24" s="611"/>
      <c r="DH24" s="611"/>
      <c r="DI24" s="611"/>
      <c r="DJ24" s="611"/>
      <c r="DK24" s="612"/>
      <c r="DL24" s="654">
        <v>53852103</v>
      </c>
      <c r="DM24" s="611"/>
      <c r="DN24" s="611"/>
      <c r="DO24" s="611"/>
      <c r="DP24" s="611"/>
      <c r="DQ24" s="611"/>
      <c r="DR24" s="611"/>
      <c r="DS24" s="611"/>
      <c r="DT24" s="611"/>
      <c r="DU24" s="611"/>
      <c r="DV24" s="612"/>
      <c r="DW24" s="615">
        <v>52.5</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3185429</v>
      </c>
      <c r="S25" s="622"/>
      <c r="T25" s="622"/>
      <c r="U25" s="622"/>
      <c r="V25" s="622"/>
      <c r="W25" s="622"/>
      <c r="X25" s="622"/>
      <c r="Y25" s="623"/>
      <c r="Z25" s="624">
        <v>1.9</v>
      </c>
      <c r="AA25" s="624"/>
      <c r="AB25" s="624"/>
      <c r="AC25" s="624"/>
      <c r="AD25" s="625">
        <v>6365</v>
      </c>
      <c r="AE25" s="625"/>
      <c r="AF25" s="625"/>
      <c r="AG25" s="625"/>
      <c r="AH25" s="625"/>
      <c r="AI25" s="625"/>
      <c r="AJ25" s="625"/>
      <c r="AK25" s="625"/>
      <c r="AL25" s="626">
        <v>0</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228</v>
      </c>
      <c r="BH25" s="622"/>
      <c r="BI25" s="622"/>
      <c r="BJ25" s="622"/>
      <c r="BK25" s="622"/>
      <c r="BL25" s="622"/>
      <c r="BM25" s="622"/>
      <c r="BN25" s="623"/>
      <c r="BO25" s="624" t="s">
        <v>124</v>
      </c>
      <c r="BP25" s="624"/>
      <c r="BQ25" s="624"/>
      <c r="BR25" s="624"/>
      <c r="BS25" s="630" t="s">
        <v>177</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23671571</v>
      </c>
      <c r="CS25" s="657"/>
      <c r="CT25" s="657"/>
      <c r="CU25" s="657"/>
      <c r="CV25" s="657"/>
      <c r="CW25" s="657"/>
      <c r="CX25" s="657"/>
      <c r="CY25" s="658"/>
      <c r="CZ25" s="626">
        <v>14.7</v>
      </c>
      <c r="DA25" s="655"/>
      <c r="DB25" s="655"/>
      <c r="DC25" s="659"/>
      <c r="DD25" s="630">
        <v>21613551</v>
      </c>
      <c r="DE25" s="657"/>
      <c r="DF25" s="657"/>
      <c r="DG25" s="657"/>
      <c r="DH25" s="657"/>
      <c r="DI25" s="657"/>
      <c r="DJ25" s="657"/>
      <c r="DK25" s="658"/>
      <c r="DL25" s="630">
        <v>21344753</v>
      </c>
      <c r="DM25" s="657"/>
      <c r="DN25" s="657"/>
      <c r="DO25" s="657"/>
      <c r="DP25" s="657"/>
      <c r="DQ25" s="657"/>
      <c r="DR25" s="657"/>
      <c r="DS25" s="657"/>
      <c r="DT25" s="657"/>
      <c r="DU25" s="657"/>
      <c r="DV25" s="658"/>
      <c r="DW25" s="626">
        <v>20.8</v>
      </c>
      <c r="DX25" s="655"/>
      <c r="DY25" s="655"/>
      <c r="DZ25" s="655"/>
      <c r="EA25" s="655"/>
      <c r="EB25" s="655"/>
      <c r="EC25" s="656"/>
    </row>
    <row r="26" spans="2:133" ht="11.25" customHeight="1" x14ac:dyDescent="0.15">
      <c r="B26" s="618" t="s">
        <v>289</v>
      </c>
      <c r="C26" s="619"/>
      <c r="D26" s="619"/>
      <c r="E26" s="619"/>
      <c r="F26" s="619"/>
      <c r="G26" s="619"/>
      <c r="H26" s="619"/>
      <c r="I26" s="619"/>
      <c r="J26" s="619"/>
      <c r="K26" s="619"/>
      <c r="L26" s="619"/>
      <c r="M26" s="619"/>
      <c r="N26" s="619"/>
      <c r="O26" s="619"/>
      <c r="P26" s="619"/>
      <c r="Q26" s="620"/>
      <c r="R26" s="621">
        <v>366869</v>
      </c>
      <c r="S26" s="622"/>
      <c r="T26" s="622"/>
      <c r="U26" s="622"/>
      <c r="V26" s="622"/>
      <c r="W26" s="622"/>
      <c r="X26" s="622"/>
      <c r="Y26" s="623"/>
      <c r="Z26" s="624">
        <v>0.2</v>
      </c>
      <c r="AA26" s="624"/>
      <c r="AB26" s="624"/>
      <c r="AC26" s="624"/>
      <c r="AD26" s="625" t="s">
        <v>124</v>
      </c>
      <c r="AE26" s="625"/>
      <c r="AF26" s="625"/>
      <c r="AG26" s="625"/>
      <c r="AH26" s="625"/>
      <c r="AI26" s="625"/>
      <c r="AJ26" s="625"/>
      <c r="AK26" s="625"/>
      <c r="AL26" s="626" t="s">
        <v>177</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177</v>
      </c>
      <c r="BH26" s="622"/>
      <c r="BI26" s="622"/>
      <c r="BJ26" s="622"/>
      <c r="BK26" s="622"/>
      <c r="BL26" s="622"/>
      <c r="BM26" s="622"/>
      <c r="BN26" s="623"/>
      <c r="BO26" s="624" t="s">
        <v>228</v>
      </c>
      <c r="BP26" s="624"/>
      <c r="BQ26" s="624"/>
      <c r="BR26" s="624"/>
      <c r="BS26" s="630" t="s">
        <v>124</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17032830</v>
      </c>
      <c r="CS26" s="622"/>
      <c r="CT26" s="622"/>
      <c r="CU26" s="622"/>
      <c r="CV26" s="622"/>
      <c r="CW26" s="622"/>
      <c r="CX26" s="622"/>
      <c r="CY26" s="623"/>
      <c r="CZ26" s="626">
        <v>10.6</v>
      </c>
      <c r="DA26" s="655"/>
      <c r="DB26" s="655"/>
      <c r="DC26" s="659"/>
      <c r="DD26" s="630">
        <v>15303634</v>
      </c>
      <c r="DE26" s="622"/>
      <c r="DF26" s="622"/>
      <c r="DG26" s="622"/>
      <c r="DH26" s="622"/>
      <c r="DI26" s="622"/>
      <c r="DJ26" s="622"/>
      <c r="DK26" s="623"/>
      <c r="DL26" s="630" t="s">
        <v>177</v>
      </c>
      <c r="DM26" s="622"/>
      <c r="DN26" s="622"/>
      <c r="DO26" s="622"/>
      <c r="DP26" s="622"/>
      <c r="DQ26" s="622"/>
      <c r="DR26" s="622"/>
      <c r="DS26" s="622"/>
      <c r="DT26" s="622"/>
      <c r="DU26" s="622"/>
      <c r="DV26" s="623"/>
      <c r="DW26" s="626" t="s">
        <v>177</v>
      </c>
      <c r="DX26" s="655"/>
      <c r="DY26" s="655"/>
      <c r="DZ26" s="655"/>
      <c r="EA26" s="655"/>
      <c r="EB26" s="655"/>
      <c r="EC26" s="656"/>
    </row>
    <row r="27" spans="2:133" ht="11.25" customHeight="1" x14ac:dyDescent="0.15">
      <c r="B27" s="618" t="s">
        <v>292</v>
      </c>
      <c r="C27" s="619"/>
      <c r="D27" s="619"/>
      <c r="E27" s="619"/>
      <c r="F27" s="619"/>
      <c r="G27" s="619"/>
      <c r="H27" s="619"/>
      <c r="I27" s="619"/>
      <c r="J27" s="619"/>
      <c r="K27" s="619"/>
      <c r="L27" s="619"/>
      <c r="M27" s="619"/>
      <c r="N27" s="619"/>
      <c r="O27" s="619"/>
      <c r="P27" s="619"/>
      <c r="Q27" s="620"/>
      <c r="R27" s="621">
        <v>21944369</v>
      </c>
      <c r="S27" s="622"/>
      <c r="T27" s="622"/>
      <c r="U27" s="622"/>
      <c r="V27" s="622"/>
      <c r="W27" s="622"/>
      <c r="X27" s="622"/>
      <c r="Y27" s="623"/>
      <c r="Z27" s="624">
        <v>13.4</v>
      </c>
      <c r="AA27" s="624"/>
      <c r="AB27" s="624"/>
      <c r="AC27" s="624"/>
      <c r="AD27" s="625" t="s">
        <v>177</v>
      </c>
      <c r="AE27" s="625"/>
      <c r="AF27" s="625"/>
      <c r="AG27" s="625"/>
      <c r="AH27" s="625"/>
      <c r="AI27" s="625"/>
      <c r="AJ27" s="625"/>
      <c r="AK27" s="625"/>
      <c r="AL27" s="626" t="s">
        <v>177</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73379252</v>
      </c>
      <c r="BH27" s="622"/>
      <c r="BI27" s="622"/>
      <c r="BJ27" s="622"/>
      <c r="BK27" s="622"/>
      <c r="BL27" s="622"/>
      <c r="BM27" s="622"/>
      <c r="BN27" s="623"/>
      <c r="BO27" s="624">
        <v>100</v>
      </c>
      <c r="BP27" s="624"/>
      <c r="BQ27" s="624"/>
      <c r="BR27" s="624"/>
      <c r="BS27" s="630">
        <v>1411965</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32135680</v>
      </c>
      <c r="CS27" s="657"/>
      <c r="CT27" s="657"/>
      <c r="CU27" s="657"/>
      <c r="CV27" s="657"/>
      <c r="CW27" s="657"/>
      <c r="CX27" s="657"/>
      <c r="CY27" s="658"/>
      <c r="CZ27" s="626">
        <v>20</v>
      </c>
      <c r="DA27" s="655"/>
      <c r="DB27" s="655"/>
      <c r="DC27" s="659"/>
      <c r="DD27" s="630">
        <v>11191150</v>
      </c>
      <c r="DE27" s="657"/>
      <c r="DF27" s="657"/>
      <c r="DG27" s="657"/>
      <c r="DH27" s="657"/>
      <c r="DI27" s="657"/>
      <c r="DJ27" s="657"/>
      <c r="DK27" s="658"/>
      <c r="DL27" s="630">
        <v>11186621</v>
      </c>
      <c r="DM27" s="657"/>
      <c r="DN27" s="657"/>
      <c r="DO27" s="657"/>
      <c r="DP27" s="657"/>
      <c r="DQ27" s="657"/>
      <c r="DR27" s="657"/>
      <c r="DS27" s="657"/>
      <c r="DT27" s="657"/>
      <c r="DU27" s="657"/>
      <c r="DV27" s="658"/>
      <c r="DW27" s="626">
        <v>10.9</v>
      </c>
      <c r="DX27" s="655"/>
      <c r="DY27" s="655"/>
      <c r="DZ27" s="655"/>
      <c r="EA27" s="655"/>
      <c r="EB27" s="655"/>
      <c r="EC27" s="656"/>
    </row>
    <row r="28" spans="2:133" ht="11.25" customHeight="1" x14ac:dyDescent="0.15">
      <c r="B28" s="663" t="s">
        <v>295</v>
      </c>
      <c r="C28" s="664"/>
      <c r="D28" s="664"/>
      <c r="E28" s="664"/>
      <c r="F28" s="664"/>
      <c r="G28" s="664"/>
      <c r="H28" s="664"/>
      <c r="I28" s="664"/>
      <c r="J28" s="664"/>
      <c r="K28" s="664"/>
      <c r="L28" s="664"/>
      <c r="M28" s="664"/>
      <c r="N28" s="664"/>
      <c r="O28" s="664"/>
      <c r="P28" s="664"/>
      <c r="Q28" s="665"/>
      <c r="R28" s="621" t="s">
        <v>177</v>
      </c>
      <c r="S28" s="622"/>
      <c r="T28" s="622"/>
      <c r="U28" s="622"/>
      <c r="V28" s="622"/>
      <c r="W28" s="622"/>
      <c r="X28" s="622"/>
      <c r="Y28" s="623"/>
      <c r="Z28" s="624" t="s">
        <v>228</v>
      </c>
      <c r="AA28" s="624"/>
      <c r="AB28" s="624"/>
      <c r="AC28" s="624"/>
      <c r="AD28" s="625" t="s">
        <v>124</v>
      </c>
      <c r="AE28" s="625"/>
      <c r="AF28" s="625"/>
      <c r="AG28" s="625"/>
      <c r="AH28" s="625"/>
      <c r="AI28" s="625"/>
      <c r="AJ28" s="625"/>
      <c r="AK28" s="625"/>
      <c r="AL28" s="626" t="s">
        <v>177</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22719885</v>
      </c>
      <c r="CS28" s="622"/>
      <c r="CT28" s="622"/>
      <c r="CU28" s="622"/>
      <c r="CV28" s="622"/>
      <c r="CW28" s="622"/>
      <c r="CX28" s="622"/>
      <c r="CY28" s="623"/>
      <c r="CZ28" s="626">
        <v>14.1</v>
      </c>
      <c r="DA28" s="655"/>
      <c r="DB28" s="655"/>
      <c r="DC28" s="659"/>
      <c r="DD28" s="630">
        <v>21320729</v>
      </c>
      <c r="DE28" s="622"/>
      <c r="DF28" s="622"/>
      <c r="DG28" s="622"/>
      <c r="DH28" s="622"/>
      <c r="DI28" s="622"/>
      <c r="DJ28" s="622"/>
      <c r="DK28" s="623"/>
      <c r="DL28" s="630">
        <v>21320729</v>
      </c>
      <c r="DM28" s="622"/>
      <c r="DN28" s="622"/>
      <c r="DO28" s="622"/>
      <c r="DP28" s="622"/>
      <c r="DQ28" s="622"/>
      <c r="DR28" s="622"/>
      <c r="DS28" s="622"/>
      <c r="DT28" s="622"/>
      <c r="DU28" s="622"/>
      <c r="DV28" s="623"/>
      <c r="DW28" s="626">
        <v>20.8</v>
      </c>
      <c r="DX28" s="655"/>
      <c r="DY28" s="655"/>
      <c r="DZ28" s="655"/>
      <c r="EA28" s="655"/>
      <c r="EB28" s="655"/>
      <c r="EC28" s="656"/>
    </row>
    <row r="29" spans="2:133" ht="11.25" customHeight="1" x14ac:dyDescent="0.15">
      <c r="B29" s="618" t="s">
        <v>297</v>
      </c>
      <c r="C29" s="619"/>
      <c r="D29" s="619"/>
      <c r="E29" s="619"/>
      <c r="F29" s="619"/>
      <c r="G29" s="619"/>
      <c r="H29" s="619"/>
      <c r="I29" s="619"/>
      <c r="J29" s="619"/>
      <c r="K29" s="619"/>
      <c r="L29" s="619"/>
      <c r="M29" s="619"/>
      <c r="N29" s="619"/>
      <c r="O29" s="619"/>
      <c r="P29" s="619"/>
      <c r="Q29" s="620"/>
      <c r="R29" s="621">
        <v>10794500</v>
      </c>
      <c r="S29" s="622"/>
      <c r="T29" s="622"/>
      <c r="U29" s="622"/>
      <c r="V29" s="622"/>
      <c r="W29" s="622"/>
      <c r="X29" s="622"/>
      <c r="Y29" s="623"/>
      <c r="Z29" s="624">
        <v>6.6</v>
      </c>
      <c r="AA29" s="624"/>
      <c r="AB29" s="624"/>
      <c r="AC29" s="624"/>
      <c r="AD29" s="625" t="s">
        <v>124</v>
      </c>
      <c r="AE29" s="625"/>
      <c r="AF29" s="625"/>
      <c r="AG29" s="625"/>
      <c r="AH29" s="625"/>
      <c r="AI29" s="625"/>
      <c r="AJ29" s="625"/>
      <c r="AK29" s="625"/>
      <c r="AL29" s="626" t="s">
        <v>124</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64</v>
      </c>
      <c r="CG29" s="637"/>
      <c r="CH29" s="637"/>
      <c r="CI29" s="637"/>
      <c r="CJ29" s="637"/>
      <c r="CK29" s="637"/>
      <c r="CL29" s="637"/>
      <c r="CM29" s="637"/>
      <c r="CN29" s="637"/>
      <c r="CO29" s="637"/>
      <c r="CP29" s="637"/>
      <c r="CQ29" s="638"/>
      <c r="CR29" s="621">
        <v>22719108</v>
      </c>
      <c r="CS29" s="657"/>
      <c r="CT29" s="657"/>
      <c r="CU29" s="657"/>
      <c r="CV29" s="657"/>
      <c r="CW29" s="657"/>
      <c r="CX29" s="657"/>
      <c r="CY29" s="658"/>
      <c r="CZ29" s="626">
        <v>14.1</v>
      </c>
      <c r="DA29" s="655"/>
      <c r="DB29" s="655"/>
      <c r="DC29" s="659"/>
      <c r="DD29" s="630">
        <v>21319952</v>
      </c>
      <c r="DE29" s="657"/>
      <c r="DF29" s="657"/>
      <c r="DG29" s="657"/>
      <c r="DH29" s="657"/>
      <c r="DI29" s="657"/>
      <c r="DJ29" s="657"/>
      <c r="DK29" s="658"/>
      <c r="DL29" s="630">
        <v>21319952</v>
      </c>
      <c r="DM29" s="657"/>
      <c r="DN29" s="657"/>
      <c r="DO29" s="657"/>
      <c r="DP29" s="657"/>
      <c r="DQ29" s="657"/>
      <c r="DR29" s="657"/>
      <c r="DS29" s="657"/>
      <c r="DT29" s="657"/>
      <c r="DU29" s="657"/>
      <c r="DV29" s="658"/>
      <c r="DW29" s="626">
        <v>20.8</v>
      </c>
      <c r="DX29" s="655"/>
      <c r="DY29" s="655"/>
      <c r="DZ29" s="655"/>
      <c r="EA29" s="655"/>
      <c r="EB29" s="655"/>
      <c r="EC29" s="656"/>
    </row>
    <row r="30" spans="2:133" ht="11.25" customHeight="1" x14ac:dyDescent="0.15">
      <c r="B30" s="618" t="s">
        <v>301</v>
      </c>
      <c r="C30" s="619"/>
      <c r="D30" s="619"/>
      <c r="E30" s="619"/>
      <c r="F30" s="619"/>
      <c r="G30" s="619"/>
      <c r="H30" s="619"/>
      <c r="I30" s="619"/>
      <c r="J30" s="619"/>
      <c r="K30" s="619"/>
      <c r="L30" s="619"/>
      <c r="M30" s="619"/>
      <c r="N30" s="619"/>
      <c r="O30" s="619"/>
      <c r="P30" s="619"/>
      <c r="Q30" s="620"/>
      <c r="R30" s="621">
        <v>410326</v>
      </c>
      <c r="S30" s="622"/>
      <c r="T30" s="622"/>
      <c r="U30" s="622"/>
      <c r="V30" s="622"/>
      <c r="W30" s="622"/>
      <c r="X30" s="622"/>
      <c r="Y30" s="623"/>
      <c r="Z30" s="624">
        <v>0.3</v>
      </c>
      <c r="AA30" s="624"/>
      <c r="AB30" s="624"/>
      <c r="AC30" s="624"/>
      <c r="AD30" s="625">
        <v>13419</v>
      </c>
      <c r="AE30" s="625"/>
      <c r="AF30" s="625"/>
      <c r="AG30" s="625"/>
      <c r="AH30" s="625"/>
      <c r="AI30" s="625"/>
      <c r="AJ30" s="625"/>
      <c r="AK30" s="625"/>
      <c r="AL30" s="626">
        <v>0</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99</v>
      </c>
      <c r="BH30" s="682"/>
      <c r="BI30" s="682"/>
      <c r="BJ30" s="682"/>
      <c r="BK30" s="682"/>
      <c r="BL30" s="682"/>
      <c r="BM30" s="616">
        <v>94.9</v>
      </c>
      <c r="BN30" s="682"/>
      <c r="BO30" s="682"/>
      <c r="BP30" s="682"/>
      <c r="BQ30" s="683"/>
      <c r="BR30" s="681">
        <v>98.9</v>
      </c>
      <c r="BS30" s="682"/>
      <c r="BT30" s="682"/>
      <c r="BU30" s="682"/>
      <c r="BV30" s="682"/>
      <c r="BW30" s="682"/>
      <c r="BX30" s="616">
        <v>94.3</v>
      </c>
      <c r="BY30" s="682"/>
      <c r="BZ30" s="682"/>
      <c r="CA30" s="682"/>
      <c r="CB30" s="683"/>
      <c r="CD30" s="686"/>
      <c r="CE30" s="687"/>
      <c r="CF30" s="636" t="s">
        <v>304</v>
      </c>
      <c r="CG30" s="637"/>
      <c r="CH30" s="637"/>
      <c r="CI30" s="637"/>
      <c r="CJ30" s="637"/>
      <c r="CK30" s="637"/>
      <c r="CL30" s="637"/>
      <c r="CM30" s="637"/>
      <c r="CN30" s="637"/>
      <c r="CO30" s="637"/>
      <c r="CP30" s="637"/>
      <c r="CQ30" s="638"/>
      <c r="CR30" s="621">
        <v>20584869</v>
      </c>
      <c r="CS30" s="622"/>
      <c r="CT30" s="622"/>
      <c r="CU30" s="622"/>
      <c r="CV30" s="622"/>
      <c r="CW30" s="622"/>
      <c r="CX30" s="622"/>
      <c r="CY30" s="623"/>
      <c r="CZ30" s="626">
        <v>12.8</v>
      </c>
      <c r="DA30" s="655"/>
      <c r="DB30" s="655"/>
      <c r="DC30" s="659"/>
      <c r="DD30" s="630">
        <v>19280550</v>
      </c>
      <c r="DE30" s="622"/>
      <c r="DF30" s="622"/>
      <c r="DG30" s="622"/>
      <c r="DH30" s="622"/>
      <c r="DI30" s="622"/>
      <c r="DJ30" s="622"/>
      <c r="DK30" s="623"/>
      <c r="DL30" s="630">
        <v>19280550</v>
      </c>
      <c r="DM30" s="622"/>
      <c r="DN30" s="622"/>
      <c r="DO30" s="622"/>
      <c r="DP30" s="622"/>
      <c r="DQ30" s="622"/>
      <c r="DR30" s="622"/>
      <c r="DS30" s="622"/>
      <c r="DT30" s="622"/>
      <c r="DU30" s="622"/>
      <c r="DV30" s="623"/>
      <c r="DW30" s="626">
        <v>18.8</v>
      </c>
      <c r="DX30" s="655"/>
      <c r="DY30" s="655"/>
      <c r="DZ30" s="655"/>
      <c r="EA30" s="655"/>
      <c r="EB30" s="655"/>
      <c r="EC30" s="656"/>
    </row>
    <row r="31" spans="2:133" ht="11.25" customHeight="1" x14ac:dyDescent="0.15">
      <c r="B31" s="618" t="s">
        <v>305</v>
      </c>
      <c r="C31" s="619"/>
      <c r="D31" s="619"/>
      <c r="E31" s="619"/>
      <c r="F31" s="619"/>
      <c r="G31" s="619"/>
      <c r="H31" s="619"/>
      <c r="I31" s="619"/>
      <c r="J31" s="619"/>
      <c r="K31" s="619"/>
      <c r="L31" s="619"/>
      <c r="M31" s="619"/>
      <c r="N31" s="619"/>
      <c r="O31" s="619"/>
      <c r="P31" s="619"/>
      <c r="Q31" s="620"/>
      <c r="R31" s="621">
        <v>10933</v>
      </c>
      <c r="S31" s="622"/>
      <c r="T31" s="622"/>
      <c r="U31" s="622"/>
      <c r="V31" s="622"/>
      <c r="W31" s="622"/>
      <c r="X31" s="622"/>
      <c r="Y31" s="623"/>
      <c r="Z31" s="624">
        <v>0</v>
      </c>
      <c r="AA31" s="624"/>
      <c r="AB31" s="624"/>
      <c r="AC31" s="624"/>
      <c r="AD31" s="625" t="s">
        <v>124</v>
      </c>
      <c r="AE31" s="625"/>
      <c r="AF31" s="625"/>
      <c r="AG31" s="625"/>
      <c r="AH31" s="625"/>
      <c r="AI31" s="625"/>
      <c r="AJ31" s="625"/>
      <c r="AK31" s="625"/>
      <c r="AL31" s="626" t="s">
        <v>228</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99.1</v>
      </c>
      <c r="BH31" s="657"/>
      <c r="BI31" s="657"/>
      <c r="BJ31" s="657"/>
      <c r="BK31" s="657"/>
      <c r="BL31" s="657"/>
      <c r="BM31" s="627">
        <v>95.5</v>
      </c>
      <c r="BN31" s="679"/>
      <c r="BO31" s="679"/>
      <c r="BP31" s="679"/>
      <c r="BQ31" s="680"/>
      <c r="BR31" s="678">
        <v>98.9</v>
      </c>
      <c r="BS31" s="657"/>
      <c r="BT31" s="657"/>
      <c r="BU31" s="657"/>
      <c r="BV31" s="657"/>
      <c r="BW31" s="657"/>
      <c r="BX31" s="627">
        <v>95.1</v>
      </c>
      <c r="BY31" s="679"/>
      <c r="BZ31" s="679"/>
      <c r="CA31" s="679"/>
      <c r="CB31" s="680"/>
      <c r="CD31" s="686"/>
      <c r="CE31" s="687"/>
      <c r="CF31" s="636" t="s">
        <v>308</v>
      </c>
      <c r="CG31" s="637"/>
      <c r="CH31" s="637"/>
      <c r="CI31" s="637"/>
      <c r="CJ31" s="637"/>
      <c r="CK31" s="637"/>
      <c r="CL31" s="637"/>
      <c r="CM31" s="637"/>
      <c r="CN31" s="637"/>
      <c r="CO31" s="637"/>
      <c r="CP31" s="637"/>
      <c r="CQ31" s="638"/>
      <c r="CR31" s="621">
        <v>2134239</v>
      </c>
      <c r="CS31" s="657"/>
      <c r="CT31" s="657"/>
      <c r="CU31" s="657"/>
      <c r="CV31" s="657"/>
      <c r="CW31" s="657"/>
      <c r="CX31" s="657"/>
      <c r="CY31" s="658"/>
      <c r="CZ31" s="626">
        <v>1.3</v>
      </c>
      <c r="DA31" s="655"/>
      <c r="DB31" s="655"/>
      <c r="DC31" s="659"/>
      <c r="DD31" s="630">
        <v>2039402</v>
      </c>
      <c r="DE31" s="657"/>
      <c r="DF31" s="657"/>
      <c r="DG31" s="657"/>
      <c r="DH31" s="657"/>
      <c r="DI31" s="657"/>
      <c r="DJ31" s="657"/>
      <c r="DK31" s="658"/>
      <c r="DL31" s="630">
        <v>2039402</v>
      </c>
      <c r="DM31" s="657"/>
      <c r="DN31" s="657"/>
      <c r="DO31" s="657"/>
      <c r="DP31" s="657"/>
      <c r="DQ31" s="657"/>
      <c r="DR31" s="657"/>
      <c r="DS31" s="657"/>
      <c r="DT31" s="657"/>
      <c r="DU31" s="657"/>
      <c r="DV31" s="658"/>
      <c r="DW31" s="626">
        <v>2</v>
      </c>
      <c r="DX31" s="655"/>
      <c r="DY31" s="655"/>
      <c r="DZ31" s="655"/>
      <c r="EA31" s="655"/>
      <c r="EB31" s="655"/>
      <c r="EC31" s="656"/>
    </row>
    <row r="32" spans="2:133" ht="11.25" customHeight="1" x14ac:dyDescent="0.15">
      <c r="B32" s="618" t="s">
        <v>309</v>
      </c>
      <c r="C32" s="619"/>
      <c r="D32" s="619"/>
      <c r="E32" s="619"/>
      <c r="F32" s="619"/>
      <c r="G32" s="619"/>
      <c r="H32" s="619"/>
      <c r="I32" s="619"/>
      <c r="J32" s="619"/>
      <c r="K32" s="619"/>
      <c r="L32" s="619"/>
      <c r="M32" s="619"/>
      <c r="N32" s="619"/>
      <c r="O32" s="619"/>
      <c r="P32" s="619"/>
      <c r="Q32" s="620"/>
      <c r="R32" s="621">
        <v>2052128</v>
      </c>
      <c r="S32" s="622"/>
      <c r="T32" s="622"/>
      <c r="U32" s="622"/>
      <c r="V32" s="622"/>
      <c r="W32" s="622"/>
      <c r="X32" s="622"/>
      <c r="Y32" s="623"/>
      <c r="Z32" s="624">
        <v>1.3</v>
      </c>
      <c r="AA32" s="624"/>
      <c r="AB32" s="624"/>
      <c r="AC32" s="624"/>
      <c r="AD32" s="625" t="s">
        <v>177</v>
      </c>
      <c r="AE32" s="625"/>
      <c r="AF32" s="625"/>
      <c r="AG32" s="625"/>
      <c r="AH32" s="625"/>
      <c r="AI32" s="625"/>
      <c r="AJ32" s="625"/>
      <c r="AK32" s="625"/>
      <c r="AL32" s="626" t="s">
        <v>177</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98.9</v>
      </c>
      <c r="BH32" s="691"/>
      <c r="BI32" s="691"/>
      <c r="BJ32" s="691"/>
      <c r="BK32" s="691"/>
      <c r="BL32" s="691"/>
      <c r="BM32" s="692">
        <v>93.7</v>
      </c>
      <c r="BN32" s="691"/>
      <c r="BO32" s="691"/>
      <c r="BP32" s="691"/>
      <c r="BQ32" s="693"/>
      <c r="BR32" s="690">
        <v>98.8</v>
      </c>
      <c r="BS32" s="691"/>
      <c r="BT32" s="691"/>
      <c r="BU32" s="691"/>
      <c r="BV32" s="691"/>
      <c r="BW32" s="691"/>
      <c r="BX32" s="692">
        <v>92.6</v>
      </c>
      <c r="BY32" s="691"/>
      <c r="BZ32" s="691"/>
      <c r="CA32" s="691"/>
      <c r="CB32" s="693"/>
      <c r="CD32" s="688"/>
      <c r="CE32" s="689"/>
      <c r="CF32" s="636" t="s">
        <v>311</v>
      </c>
      <c r="CG32" s="637"/>
      <c r="CH32" s="637"/>
      <c r="CI32" s="637"/>
      <c r="CJ32" s="637"/>
      <c r="CK32" s="637"/>
      <c r="CL32" s="637"/>
      <c r="CM32" s="637"/>
      <c r="CN32" s="637"/>
      <c r="CO32" s="637"/>
      <c r="CP32" s="637"/>
      <c r="CQ32" s="638"/>
      <c r="CR32" s="621">
        <v>777</v>
      </c>
      <c r="CS32" s="622"/>
      <c r="CT32" s="622"/>
      <c r="CU32" s="622"/>
      <c r="CV32" s="622"/>
      <c r="CW32" s="622"/>
      <c r="CX32" s="622"/>
      <c r="CY32" s="623"/>
      <c r="CZ32" s="626">
        <v>0</v>
      </c>
      <c r="DA32" s="655"/>
      <c r="DB32" s="655"/>
      <c r="DC32" s="659"/>
      <c r="DD32" s="630">
        <v>777</v>
      </c>
      <c r="DE32" s="622"/>
      <c r="DF32" s="622"/>
      <c r="DG32" s="622"/>
      <c r="DH32" s="622"/>
      <c r="DI32" s="622"/>
      <c r="DJ32" s="622"/>
      <c r="DK32" s="623"/>
      <c r="DL32" s="630">
        <v>777</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312</v>
      </c>
      <c r="C33" s="619"/>
      <c r="D33" s="619"/>
      <c r="E33" s="619"/>
      <c r="F33" s="619"/>
      <c r="G33" s="619"/>
      <c r="H33" s="619"/>
      <c r="I33" s="619"/>
      <c r="J33" s="619"/>
      <c r="K33" s="619"/>
      <c r="L33" s="619"/>
      <c r="M33" s="619"/>
      <c r="N33" s="619"/>
      <c r="O33" s="619"/>
      <c r="P33" s="619"/>
      <c r="Q33" s="620"/>
      <c r="R33" s="621">
        <v>3288467</v>
      </c>
      <c r="S33" s="622"/>
      <c r="T33" s="622"/>
      <c r="U33" s="622"/>
      <c r="V33" s="622"/>
      <c r="W33" s="622"/>
      <c r="X33" s="622"/>
      <c r="Y33" s="623"/>
      <c r="Z33" s="624">
        <v>2</v>
      </c>
      <c r="AA33" s="624"/>
      <c r="AB33" s="624"/>
      <c r="AC33" s="624"/>
      <c r="AD33" s="625" t="s">
        <v>177</v>
      </c>
      <c r="AE33" s="625"/>
      <c r="AF33" s="625"/>
      <c r="AG33" s="625"/>
      <c r="AH33" s="625"/>
      <c r="AI33" s="625"/>
      <c r="AJ33" s="625"/>
      <c r="AK33" s="625"/>
      <c r="AL33" s="626" t="s">
        <v>228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61858211</v>
      </c>
      <c r="CS33" s="657"/>
      <c r="CT33" s="657"/>
      <c r="CU33" s="657"/>
      <c r="CV33" s="657"/>
      <c r="CW33" s="657"/>
      <c r="CX33" s="657"/>
      <c r="CY33" s="658"/>
      <c r="CZ33" s="626">
        <v>38.5</v>
      </c>
      <c r="DA33" s="655"/>
      <c r="DB33" s="655"/>
      <c r="DC33" s="659"/>
      <c r="DD33" s="630">
        <v>52735533</v>
      </c>
      <c r="DE33" s="657"/>
      <c r="DF33" s="657"/>
      <c r="DG33" s="657"/>
      <c r="DH33" s="657"/>
      <c r="DI33" s="657"/>
      <c r="DJ33" s="657"/>
      <c r="DK33" s="658"/>
      <c r="DL33" s="630">
        <v>40716715</v>
      </c>
      <c r="DM33" s="657"/>
      <c r="DN33" s="657"/>
      <c r="DO33" s="657"/>
      <c r="DP33" s="657"/>
      <c r="DQ33" s="657"/>
      <c r="DR33" s="657"/>
      <c r="DS33" s="657"/>
      <c r="DT33" s="657"/>
      <c r="DU33" s="657"/>
      <c r="DV33" s="658"/>
      <c r="DW33" s="626">
        <v>39.700000000000003</v>
      </c>
      <c r="DX33" s="655"/>
      <c r="DY33" s="655"/>
      <c r="DZ33" s="655"/>
      <c r="EA33" s="655"/>
      <c r="EB33" s="655"/>
      <c r="EC33" s="656"/>
    </row>
    <row r="34" spans="2:133" ht="11.25" customHeight="1" x14ac:dyDescent="0.15">
      <c r="B34" s="618" t="s">
        <v>314</v>
      </c>
      <c r="C34" s="619"/>
      <c r="D34" s="619"/>
      <c r="E34" s="619"/>
      <c r="F34" s="619"/>
      <c r="G34" s="619"/>
      <c r="H34" s="619"/>
      <c r="I34" s="619"/>
      <c r="J34" s="619"/>
      <c r="K34" s="619"/>
      <c r="L34" s="619"/>
      <c r="M34" s="619"/>
      <c r="N34" s="619"/>
      <c r="O34" s="619"/>
      <c r="P34" s="619"/>
      <c r="Q34" s="620"/>
      <c r="R34" s="621">
        <v>3398973</v>
      </c>
      <c r="S34" s="622"/>
      <c r="T34" s="622"/>
      <c r="U34" s="622"/>
      <c r="V34" s="622"/>
      <c r="W34" s="622"/>
      <c r="X34" s="622"/>
      <c r="Y34" s="623"/>
      <c r="Z34" s="624">
        <v>2.1</v>
      </c>
      <c r="AA34" s="624"/>
      <c r="AB34" s="624"/>
      <c r="AC34" s="624"/>
      <c r="AD34" s="625">
        <v>5943</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19905473</v>
      </c>
      <c r="CS34" s="622"/>
      <c r="CT34" s="622"/>
      <c r="CU34" s="622"/>
      <c r="CV34" s="622"/>
      <c r="CW34" s="622"/>
      <c r="CX34" s="622"/>
      <c r="CY34" s="623"/>
      <c r="CZ34" s="626">
        <v>12.4</v>
      </c>
      <c r="DA34" s="655"/>
      <c r="DB34" s="655"/>
      <c r="DC34" s="659"/>
      <c r="DD34" s="630">
        <v>17319914</v>
      </c>
      <c r="DE34" s="622"/>
      <c r="DF34" s="622"/>
      <c r="DG34" s="622"/>
      <c r="DH34" s="622"/>
      <c r="DI34" s="622"/>
      <c r="DJ34" s="622"/>
      <c r="DK34" s="623"/>
      <c r="DL34" s="630">
        <v>14911161</v>
      </c>
      <c r="DM34" s="622"/>
      <c r="DN34" s="622"/>
      <c r="DO34" s="622"/>
      <c r="DP34" s="622"/>
      <c r="DQ34" s="622"/>
      <c r="DR34" s="622"/>
      <c r="DS34" s="622"/>
      <c r="DT34" s="622"/>
      <c r="DU34" s="622"/>
      <c r="DV34" s="623"/>
      <c r="DW34" s="626">
        <v>14.5</v>
      </c>
      <c r="DX34" s="655"/>
      <c r="DY34" s="655"/>
      <c r="DZ34" s="655"/>
      <c r="EA34" s="655"/>
      <c r="EB34" s="655"/>
      <c r="EC34" s="656"/>
    </row>
    <row r="35" spans="2:133" ht="11.25" customHeight="1" x14ac:dyDescent="0.15">
      <c r="B35" s="618" t="s">
        <v>318</v>
      </c>
      <c r="C35" s="619"/>
      <c r="D35" s="619"/>
      <c r="E35" s="619"/>
      <c r="F35" s="619"/>
      <c r="G35" s="619"/>
      <c r="H35" s="619"/>
      <c r="I35" s="619"/>
      <c r="J35" s="619"/>
      <c r="K35" s="619"/>
      <c r="L35" s="619"/>
      <c r="M35" s="619"/>
      <c r="N35" s="619"/>
      <c r="O35" s="619"/>
      <c r="P35" s="619"/>
      <c r="Q35" s="620"/>
      <c r="R35" s="621">
        <v>16409117</v>
      </c>
      <c r="S35" s="622"/>
      <c r="T35" s="622"/>
      <c r="U35" s="622"/>
      <c r="V35" s="622"/>
      <c r="W35" s="622"/>
      <c r="X35" s="622"/>
      <c r="Y35" s="623"/>
      <c r="Z35" s="624">
        <v>10</v>
      </c>
      <c r="AA35" s="624"/>
      <c r="AB35" s="624"/>
      <c r="AC35" s="624"/>
      <c r="AD35" s="625" t="s">
        <v>177</v>
      </c>
      <c r="AE35" s="625"/>
      <c r="AF35" s="625"/>
      <c r="AG35" s="625"/>
      <c r="AH35" s="625"/>
      <c r="AI35" s="625"/>
      <c r="AJ35" s="625"/>
      <c r="AK35" s="625"/>
      <c r="AL35" s="626" t="s">
        <v>124</v>
      </c>
      <c r="AM35" s="627"/>
      <c r="AN35" s="627"/>
      <c r="AO35" s="628"/>
      <c r="AP35" s="214"/>
      <c r="AQ35" s="694" t="s">
        <v>319</v>
      </c>
      <c r="AR35" s="695"/>
      <c r="AS35" s="695"/>
      <c r="AT35" s="695"/>
      <c r="AU35" s="695"/>
      <c r="AV35" s="695"/>
      <c r="AW35" s="695"/>
      <c r="AX35" s="695"/>
      <c r="AY35" s="696"/>
      <c r="AZ35" s="610">
        <v>24177005</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1132937</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3594139</v>
      </c>
      <c r="CS35" s="657"/>
      <c r="CT35" s="657"/>
      <c r="CU35" s="657"/>
      <c r="CV35" s="657"/>
      <c r="CW35" s="657"/>
      <c r="CX35" s="657"/>
      <c r="CY35" s="658"/>
      <c r="CZ35" s="626">
        <v>2.2000000000000002</v>
      </c>
      <c r="DA35" s="655"/>
      <c r="DB35" s="655"/>
      <c r="DC35" s="659"/>
      <c r="DD35" s="630">
        <v>2795707</v>
      </c>
      <c r="DE35" s="657"/>
      <c r="DF35" s="657"/>
      <c r="DG35" s="657"/>
      <c r="DH35" s="657"/>
      <c r="DI35" s="657"/>
      <c r="DJ35" s="657"/>
      <c r="DK35" s="658"/>
      <c r="DL35" s="630">
        <v>2760958</v>
      </c>
      <c r="DM35" s="657"/>
      <c r="DN35" s="657"/>
      <c r="DO35" s="657"/>
      <c r="DP35" s="657"/>
      <c r="DQ35" s="657"/>
      <c r="DR35" s="657"/>
      <c r="DS35" s="657"/>
      <c r="DT35" s="657"/>
      <c r="DU35" s="657"/>
      <c r="DV35" s="658"/>
      <c r="DW35" s="626">
        <v>2.7</v>
      </c>
      <c r="DX35" s="655"/>
      <c r="DY35" s="655"/>
      <c r="DZ35" s="655"/>
      <c r="EA35" s="655"/>
      <c r="EB35" s="655"/>
      <c r="EC35" s="656"/>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228</v>
      </c>
      <c r="AA36" s="624"/>
      <c r="AB36" s="624"/>
      <c r="AC36" s="624"/>
      <c r="AD36" s="625" t="s">
        <v>228</v>
      </c>
      <c r="AE36" s="625"/>
      <c r="AF36" s="625"/>
      <c r="AG36" s="625"/>
      <c r="AH36" s="625"/>
      <c r="AI36" s="625"/>
      <c r="AJ36" s="625"/>
      <c r="AK36" s="625"/>
      <c r="AL36" s="626" t="s">
        <v>228</v>
      </c>
      <c r="AM36" s="627"/>
      <c r="AN36" s="627"/>
      <c r="AO36" s="628"/>
      <c r="AQ36" s="698" t="s">
        <v>323</v>
      </c>
      <c r="AR36" s="699"/>
      <c r="AS36" s="699"/>
      <c r="AT36" s="699"/>
      <c r="AU36" s="699"/>
      <c r="AV36" s="699"/>
      <c r="AW36" s="699"/>
      <c r="AX36" s="699"/>
      <c r="AY36" s="700"/>
      <c r="AZ36" s="621">
        <v>8412730</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895201</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17635059</v>
      </c>
      <c r="CS36" s="622"/>
      <c r="CT36" s="622"/>
      <c r="CU36" s="622"/>
      <c r="CV36" s="622"/>
      <c r="CW36" s="622"/>
      <c r="CX36" s="622"/>
      <c r="CY36" s="623"/>
      <c r="CZ36" s="626">
        <v>11</v>
      </c>
      <c r="DA36" s="655"/>
      <c r="DB36" s="655"/>
      <c r="DC36" s="659"/>
      <c r="DD36" s="630">
        <v>15305526</v>
      </c>
      <c r="DE36" s="622"/>
      <c r="DF36" s="622"/>
      <c r="DG36" s="622"/>
      <c r="DH36" s="622"/>
      <c r="DI36" s="622"/>
      <c r="DJ36" s="622"/>
      <c r="DK36" s="623"/>
      <c r="DL36" s="630">
        <v>10466403</v>
      </c>
      <c r="DM36" s="622"/>
      <c r="DN36" s="622"/>
      <c r="DO36" s="622"/>
      <c r="DP36" s="622"/>
      <c r="DQ36" s="622"/>
      <c r="DR36" s="622"/>
      <c r="DS36" s="622"/>
      <c r="DT36" s="622"/>
      <c r="DU36" s="622"/>
      <c r="DV36" s="623"/>
      <c r="DW36" s="626">
        <v>10.199999999999999</v>
      </c>
      <c r="DX36" s="655"/>
      <c r="DY36" s="655"/>
      <c r="DZ36" s="655"/>
      <c r="EA36" s="655"/>
      <c r="EB36" s="655"/>
      <c r="EC36" s="656"/>
    </row>
    <row r="37" spans="2:133" ht="11.25" customHeight="1" x14ac:dyDescent="0.15">
      <c r="B37" s="618" t="s">
        <v>326</v>
      </c>
      <c r="C37" s="619"/>
      <c r="D37" s="619"/>
      <c r="E37" s="619"/>
      <c r="F37" s="619"/>
      <c r="G37" s="619"/>
      <c r="H37" s="619"/>
      <c r="I37" s="619"/>
      <c r="J37" s="619"/>
      <c r="K37" s="619"/>
      <c r="L37" s="619"/>
      <c r="M37" s="619"/>
      <c r="N37" s="619"/>
      <c r="O37" s="619"/>
      <c r="P37" s="619"/>
      <c r="Q37" s="620"/>
      <c r="R37" s="621">
        <v>6432717</v>
      </c>
      <c r="S37" s="622"/>
      <c r="T37" s="622"/>
      <c r="U37" s="622"/>
      <c r="V37" s="622"/>
      <c r="W37" s="622"/>
      <c r="X37" s="622"/>
      <c r="Y37" s="623"/>
      <c r="Z37" s="624">
        <v>3.9</v>
      </c>
      <c r="AA37" s="624"/>
      <c r="AB37" s="624"/>
      <c r="AC37" s="624"/>
      <c r="AD37" s="625" t="s">
        <v>177</v>
      </c>
      <c r="AE37" s="625"/>
      <c r="AF37" s="625"/>
      <c r="AG37" s="625"/>
      <c r="AH37" s="625"/>
      <c r="AI37" s="625"/>
      <c r="AJ37" s="625"/>
      <c r="AK37" s="625"/>
      <c r="AL37" s="626" t="s">
        <v>124</v>
      </c>
      <c r="AM37" s="627"/>
      <c r="AN37" s="627"/>
      <c r="AO37" s="628"/>
      <c r="AQ37" s="698" t="s">
        <v>327</v>
      </c>
      <c r="AR37" s="699"/>
      <c r="AS37" s="699"/>
      <c r="AT37" s="699"/>
      <c r="AU37" s="699"/>
      <c r="AV37" s="699"/>
      <c r="AW37" s="699"/>
      <c r="AX37" s="699"/>
      <c r="AY37" s="700"/>
      <c r="AZ37" s="621">
        <v>1050417</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50868</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1465520</v>
      </c>
      <c r="CS37" s="657"/>
      <c r="CT37" s="657"/>
      <c r="CU37" s="657"/>
      <c r="CV37" s="657"/>
      <c r="CW37" s="657"/>
      <c r="CX37" s="657"/>
      <c r="CY37" s="658"/>
      <c r="CZ37" s="626">
        <v>0.9</v>
      </c>
      <c r="DA37" s="655"/>
      <c r="DB37" s="655"/>
      <c r="DC37" s="659"/>
      <c r="DD37" s="630">
        <v>1437626</v>
      </c>
      <c r="DE37" s="657"/>
      <c r="DF37" s="657"/>
      <c r="DG37" s="657"/>
      <c r="DH37" s="657"/>
      <c r="DI37" s="657"/>
      <c r="DJ37" s="657"/>
      <c r="DK37" s="658"/>
      <c r="DL37" s="630">
        <v>737061</v>
      </c>
      <c r="DM37" s="657"/>
      <c r="DN37" s="657"/>
      <c r="DO37" s="657"/>
      <c r="DP37" s="657"/>
      <c r="DQ37" s="657"/>
      <c r="DR37" s="657"/>
      <c r="DS37" s="657"/>
      <c r="DT37" s="657"/>
      <c r="DU37" s="657"/>
      <c r="DV37" s="658"/>
      <c r="DW37" s="626">
        <v>0.7</v>
      </c>
      <c r="DX37" s="655"/>
      <c r="DY37" s="655"/>
      <c r="DZ37" s="655"/>
      <c r="EA37" s="655"/>
      <c r="EB37" s="655"/>
      <c r="EC37" s="656"/>
    </row>
    <row r="38" spans="2:133" ht="11.25" customHeight="1" x14ac:dyDescent="0.15">
      <c r="B38" s="666" t="s">
        <v>330</v>
      </c>
      <c r="C38" s="667"/>
      <c r="D38" s="667"/>
      <c r="E38" s="667"/>
      <c r="F38" s="667"/>
      <c r="G38" s="667"/>
      <c r="H38" s="667"/>
      <c r="I38" s="667"/>
      <c r="J38" s="667"/>
      <c r="K38" s="667"/>
      <c r="L38" s="667"/>
      <c r="M38" s="667"/>
      <c r="N38" s="667"/>
      <c r="O38" s="667"/>
      <c r="P38" s="667"/>
      <c r="Q38" s="668"/>
      <c r="R38" s="701">
        <v>164094455</v>
      </c>
      <c r="S38" s="702"/>
      <c r="T38" s="702"/>
      <c r="U38" s="702"/>
      <c r="V38" s="702"/>
      <c r="W38" s="702"/>
      <c r="X38" s="702"/>
      <c r="Y38" s="703"/>
      <c r="Z38" s="704">
        <v>100</v>
      </c>
      <c r="AA38" s="704"/>
      <c r="AB38" s="704"/>
      <c r="AC38" s="704"/>
      <c r="AD38" s="705">
        <v>96122657</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268471</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76604</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15562015</v>
      </c>
      <c r="CS38" s="622"/>
      <c r="CT38" s="622"/>
      <c r="CU38" s="622"/>
      <c r="CV38" s="622"/>
      <c r="CW38" s="622"/>
      <c r="CX38" s="622"/>
      <c r="CY38" s="623"/>
      <c r="CZ38" s="626">
        <v>9.6999999999999993</v>
      </c>
      <c r="DA38" s="655"/>
      <c r="DB38" s="655"/>
      <c r="DC38" s="659"/>
      <c r="DD38" s="630">
        <v>13401906</v>
      </c>
      <c r="DE38" s="622"/>
      <c r="DF38" s="622"/>
      <c r="DG38" s="622"/>
      <c r="DH38" s="622"/>
      <c r="DI38" s="622"/>
      <c r="DJ38" s="622"/>
      <c r="DK38" s="623"/>
      <c r="DL38" s="630">
        <v>12576177</v>
      </c>
      <c r="DM38" s="622"/>
      <c r="DN38" s="622"/>
      <c r="DO38" s="622"/>
      <c r="DP38" s="622"/>
      <c r="DQ38" s="622"/>
      <c r="DR38" s="622"/>
      <c r="DS38" s="622"/>
      <c r="DT38" s="622"/>
      <c r="DU38" s="622"/>
      <c r="DV38" s="623"/>
      <c r="DW38" s="626">
        <v>12.3</v>
      </c>
      <c r="DX38" s="655"/>
      <c r="DY38" s="655"/>
      <c r="DZ38" s="655"/>
      <c r="EA38" s="655"/>
      <c r="EB38" s="655"/>
      <c r="EC38" s="656"/>
    </row>
    <row r="39" spans="2:133" ht="11.25" customHeight="1" x14ac:dyDescent="0.15">
      <c r="AQ39" s="698" t="s">
        <v>334</v>
      </c>
      <c r="AR39" s="699"/>
      <c r="AS39" s="699"/>
      <c r="AT39" s="699"/>
      <c r="AU39" s="699"/>
      <c r="AV39" s="699"/>
      <c r="AW39" s="699"/>
      <c r="AX39" s="699"/>
      <c r="AY39" s="700"/>
      <c r="AZ39" s="621">
        <v>168725</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96</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1910171</v>
      </c>
      <c r="CS39" s="657"/>
      <c r="CT39" s="657"/>
      <c r="CU39" s="657"/>
      <c r="CV39" s="657"/>
      <c r="CW39" s="657"/>
      <c r="CX39" s="657"/>
      <c r="CY39" s="658"/>
      <c r="CZ39" s="626">
        <v>1.2</v>
      </c>
      <c r="DA39" s="655"/>
      <c r="DB39" s="655"/>
      <c r="DC39" s="659"/>
      <c r="DD39" s="630">
        <v>1900003</v>
      </c>
      <c r="DE39" s="657"/>
      <c r="DF39" s="657"/>
      <c r="DG39" s="657"/>
      <c r="DH39" s="657"/>
      <c r="DI39" s="657"/>
      <c r="DJ39" s="657"/>
      <c r="DK39" s="658"/>
      <c r="DL39" s="630" t="s">
        <v>177</v>
      </c>
      <c r="DM39" s="657"/>
      <c r="DN39" s="657"/>
      <c r="DO39" s="657"/>
      <c r="DP39" s="657"/>
      <c r="DQ39" s="657"/>
      <c r="DR39" s="657"/>
      <c r="DS39" s="657"/>
      <c r="DT39" s="657"/>
      <c r="DU39" s="657"/>
      <c r="DV39" s="658"/>
      <c r="DW39" s="626" t="s">
        <v>177</v>
      </c>
      <c r="DX39" s="655"/>
      <c r="DY39" s="655"/>
      <c r="DZ39" s="655"/>
      <c r="EA39" s="655"/>
      <c r="EB39" s="655"/>
      <c r="EC39" s="656"/>
    </row>
    <row r="40" spans="2:133" ht="11.25" customHeight="1" x14ac:dyDescent="0.15">
      <c r="AQ40" s="698" t="s">
        <v>338</v>
      </c>
      <c r="AR40" s="699"/>
      <c r="AS40" s="699"/>
      <c r="AT40" s="699"/>
      <c r="AU40" s="699"/>
      <c r="AV40" s="699"/>
      <c r="AW40" s="699"/>
      <c r="AX40" s="699"/>
      <c r="AY40" s="700"/>
      <c r="AZ40" s="621">
        <v>2707162</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101</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3251354</v>
      </c>
      <c r="CS40" s="622"/>
      <c r="CT40" s="622"/>
      <c r="CU40" s="622"/>
      <c r="CV40" s="622"/>
      <c r="CW40" s="622"/>
      <c r="CX40" s="622"/>
      <c r="CY40" s="623"/>
      <c r="CZ40" s="626">
        <v>2</v>
      </c>
      <c r="DA40" s="655"/>
      <c r="DB40" s="655"/>
      <c r="DC40" s="659"/>
      <c r="DD40" s="630">
        <v>2012477</v>
      </c>
      <c r="DE40" s="622"/>
      <c r="DF40" s="622"/>
      <c r="DG40" s="622"/>
      <c r="DH40" s="622"/>
      <c r="DI40" s="622"/>
      <c r="DJ40" s="622"/>
      <c r="DK40" s="623"/>
      <c r="DL40" s="630">
        <v>2016</v>
      </c>
      <c r="DM40" s="622"/>
      <c r="DN40" s="622"/>
      <c r="DO40" s="622"/>
      <c r="DP40" s="622"/>
      <c r="DQ40" s="622"/>
      <c r="DR40" s="622"/>
      <c r="DS40" s="622"/>
      <c r="DT40" s="622"/>
      <c r="DU40" s="622"/>
      <c r="DV40" s="623"/>
      <c r="DW40" s="626">
        <v>0</v>
      </c>
      <c r="DX40" s="655"/>
      <c r="DY40" s="655"/>
      <c r="DZ40" s="655"/>
      <c r="EA40" s="655"/>
      <c r="EB40" s="655"/>
      <c r="EC40" s="656"/>
    </row>
    <row r="41" spans="2:133" ht="11.25" customHeight="1" x14ac:dyDescent="0.15">
      <c r="AQ41" s="708" t="s">
        <v>341</v>
      </c>
      <c r="AR41" s="709"/>
      <c r="AS41" s="709"/>
      <c r="AT41" s="709"/>
      <c r="AU41" s="709"/>
      <c r="AV41" s="709"/>
      <c r="AW41" s="709"/>
      <c r="AX41" s="709"/>
      <c r="AY41" s="710"/>
      <c r="AZ41" s="701">
        <v>11569500</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332</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124</v>
      </c>
      <c r="CS41" s="657"/>
      <c r="CT41" s="657"/>
      <c r="CU41" s="657"/>
      <c r="CV41" s="657"/>
      <c r="CW41" s="657"/>
      <c r="CX41" s="657"/>
      <c r="CY41" s="658"/>
      <c r="CZ41" s="626" t="s">
        <v>177</v>
      </c>
      <c r="DA41" s="655"/>
      <c r="DB41" s="655"/>
      <c r="DC41" s="659"/>
      <c r="DD41" s="630" t="s">
        <v>124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20479866</v>
      </c>
      <c r="CS42" s="622"/>
      <c r="CT42" s="622"/>
      <c r="CU42" s="622"/>
      <c r="CV42" s="622"/>
      <c r="CW42" s="622"/>
      <c r="CX42" s="622"/>
      <c r="CY42" s="623"/>
      <c r="CZ42" s="626">
        <v>12.7</v>
      </c>
      <c r="DA42" s="627"/>
      <c r="DB42" s="627"/>
      <c r="DC42" s="722"/>
      <c r="DD42" s="630">
        <v>3591513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310018</v>
      </c>
      <c r="CS43" s="657"/>
      <c r="CT43" s="657"/>
      <c r="CU43" s="657"/>
      <c r="CV43" s="657"/>
      <c r="CW43" s="657"/>
      <c r="CX43" s="657"/>
      <c r="CY43" s="658"/>
      <c r="CZ43" s="626">
        <v>0.2</v>
      </c>
      <c r="DA43" s="655"/>
      <c r="DB43" s="655"/>
      <c r="DC43" s="659"/>
      <c r="DD43" s="630">
        <v>310018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300</v>
      </c>
      <c r="CE44" s="734"/>
      <c r="CF44" s="618" t="s">
        <v>349</v>
      </c>
      <c r="CG44" s="619"/>
      <c r="CH44" s="619"/>
      <c r="CI44" s="619"/>
      <c r="CJ44" s="619"/>
      <c r="CK44" s="619"/>
      <c r="CL44" s="619"/>
      <c r="CM44" s="619"/>
      <c r="CN44" s="619"/>
      <c r="CO44" s="619"/>
      <c r="CP44" s="619"/>
      <c r="CQ44" s="620"/>
      <c r="CR44" s="621">
        <v>20375523</v>
      </c>
      <c r="CS44" s="622"/>
      <c r="CT44" s="622"/>
      <c r="CU44" s="622"/>
      <c r="CV44" s="622"/>
      <c r="CW44" s="622"/>
      <c r="CX44" s="622"/>
      <c r="CY44" s="623"/>
      <c r="CZ44" s="626">
        <v>12.7</v>
      </c>
      <c r="DA44" s="627"/>
      <c r="DB44" s="627"/>
      <c r="DC44" s="722"/>
      <c r="DD44" s="630">
        <v>3555519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10677300</v>
      </c>
      <c r="CS45" s="657"/>
      <c r="CT45" s="657"/>
      <c r="CU45" s="657"/>
      <c r="CV45" s="657"/>
      <c r="CW45" s="657"/>
      <c r="CX45" s="657"/>
      <c r="CY45" s="658"/>
      <c r="CZ45" s="626">
        <v>6.6</v>
      </c>
      <c r="DA45" s="655"/>
      <c r="DB45" s="655"/>
      <c r="DC45" s="659"/>
      <c r="DD45" s="630">
        <v>195517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8628051</v>
      </c>
      <c r="CS46" s="622"/>
      <c r="CT46" s="622"/>
      <c r="CU46" s="622"/>
      <c r="CV46" s="622"/>
      <c r="CW46" s="622"/>
      <c r="CX46" s="622"/>
      <c r="CY46" s="623"/>
      <c r="CZ46" s="626">
        <v>5.4</v>
      </c>
      <c r="DA46" s="627"/>
      <c r="DB46" s="627"/>
      <c r="DC46" s="722"/>
      <c r="DD46" s="630">
        <v>3250040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v>104343</v>
      </c>
      <c r="CS47" s="657"/>
      <c r="CT47" s="657"/>
      <c r="CU47" s="657"/>
      <c r="CV47" s="657"/>
      <c r="CW47" s="657"/>
      <c r="CX47" s="657"/>
      <c r="CY47" s="658"/>
      <c r="CZ47" s="626">
        <v>0.1</v>
      </c>
      <c r="DA47" s="655"/>
      <c r="DB47" s="655"/>
      <c r="DC47" s="659"/>
      <c r="DD47" s="630">
        <v>35994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228</v>
      </c>
      <c r="CS48" s="622"/>
      <c r="CT48" s="622"/>
      <c r="CU48" s="622"/>
      <c r="CV48" s="622"/>
      <c r="CW48" s="622"/>
      <c r="CX48" s="622"/>
      <c r="CY48" s="623"/>
      <c r="CZ48" s="626" t="s">
        <v>124</v>
      </c>
      <c r="DA48" s="627"/>
      <c r="DB48" s="627"/>
      <c r="DC48" s="722"/>
      <c r="DD48" s="630" t="s">
        <v>124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160865213</v>
      </c>
      <c r="CS49" s="691"/>
      <c r="CT49" s="691"/>
      <c r="CU49" s="691"/>
      <c r="CV49" s="691"/>
      <c r="CW49" s="691"/>
      <c r="CX49" s="691"/>
      <c r="CY49" s="723"/>
      <c r="CZ49" s="706">
        <v>100</v>
      </c>
      <c r="DA49" s="724"/>
      <c r="DB49" s="724"/>
      <c r="DC49" s="725"/>
      <c r="DD49" s="726">
        <v>110452476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1/nnqpE+AkEpMKhyMtCtnicoXnu72V1uWLhF8FIN2FXGSxoUUA0IkKYOKT0eng/YsiBjcGJ94EU6HIIe1E8tzg==" saltValue="4SGk5mKLLivcVOarOXpy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163920</v>
      </c>
      <c r="R7" s="757"/>
      <c r="S7" s="757"/>
      <c r="T7" s="757"/>
      <c r="U7" s="757"/>
      <c r="V7" s="757">
        <v>160715</v>
      </c>
      <c r="W7" s="757"/>
      <c r="X7" s="757"/>
      <c r="Y7" s="757"/>
      <c r="Z7" s="757"/>
      <c r="AA7" s="757">
        <v>3205</v>
      </c>
      <c r="AB7" s="757"/>
      <c r="AC7" s="757"/>
      <c r="AD7" s="757"/>
      <c r="AE7" s="758"/>
      <c r="AF7" s="759">
        <v>2094</v>
      </c>
      <c r="AG7" s="760"/>
      <c r="AH7" s="760"/>
      <c r="AI7" s="760"/>
      <c r="AJ7" s="761"/>
      <c r="AK7" s="796">
        <v>455</v>
      </c>
      <c r="AL7" s="797"/>
      <c r="AM7" s="797"/>
      <c r="AN7" s="797"/>
      <c r="AO7" s="797"/>
      <c r="AP7" s="797">
        <v>237407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597</v>
      </c>
      <c r="BT7" s="801"/>
      <c r="BU7" s="801"/>
      <c r="BV7" s="801"/>
      <c r="BW7" s="801"/>
      <c r="BX7" s="801"/>
      <c r="BY7" s="801"/>
      <c r="BZ7" s="801"/>
      <c r="CA7" s="801"/>
      <c r="CB7" s="801"/>
      <c r="CC7" s="801"/>
      <c r="CD7" s="801"/>
      <c r="CE7" s="801"/>
      <c r="CF7" s="801"/>
      <c r="CG7" s="802"/>
      <c r="CH7" s="793">
        <v>23</v>
      </c>
      <c r="CI7" s="794"/>
      <c r="CJ7" s="794"/>
      <c r="CK7" s="794"/>
      <c r="CL7" s="795"/>
      <c r="CM7" s="793">
        <v>4072</v>
      </c>
      <c r="CN7" s="794"/>
      <c r="CO7" s="794"/>
      <c r="CP7" s="794"/>
      <c r="CQ7" s="795"/>
      <c r="CR7" s="793">
        <v>1887</v>
      </c>
      <c r="CS7" s="794"/>
      <c r="CT7" s="794"/>
      <c r="CU7" s="794"/>
      <c r="CV7" s="795"/>
      <c r="CW7" s="793">
        <v>5</v>
      </c>
      <c r="CX7" s="794"/>
      <c r="CY7" s="794"/>
      <c r="CZ7" s="794"/>
      <c r="DA7" s="795"/>
      <c r="DB7" s="793" t="s">
        <v>527</v>
      </c>
      <c r="DC7" s="794"/>
      <c r="DD7" s="794"/>
      <c r="DE7" s="794"/>
      <c r="DF7" s="795"/>
      <c r="DG7" s="793" t="s">
        <v>527</v>
      </c>
      <c r="DH7" s="794"/>
      <c r="DI7" s="794"/>
      <c r="DJ7" s="794"/>
      <c r="DK7" s="795"/>
      <c r="DL7" s="793" t="s">
        <v>527</v>
      </c>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t="s">
        <v>378</v>
      </c>
      <c r="C8" s="778"/>
      <c r="D8" s="778"/>
      <c r="E8" s="778"/>
      <c r="F8" s="778"/>
      <c r="G8" s="778"/>
      <c r="H8" s="778"/>
      <c r="I8" s="778"/>
      <c r="J8" s="778"/>
      <c r="K8" s="778"/>
      <c r="L8" s="778"/>
      <c r="M8" s="778"/>
      <c r="N8" s="778"/>
      <c r="O8" s="778"/>
      <c r="P8" s="779"/>
      <c r="Q8" s="780">
        <v>30091</v>
      </c>
      <c r="R8" s="781"/>
      <c r="S8" s="781"/>
      <c r="T8" s="781"/>
      <c r="U8" s="781"/>
      <c r="V8" s="781">
        <v>30091</v>
      </c>
      <c r="W8" s="781"/>
      <c r="X8" s="781"/>
      <c r="Y8" s="781"/>
      <c r="Z8" s="781"/>
      <c r="AA8" s="781" t="s">
        <v>527</v>
      </c>
      <c r="AB8" s="781"/>
      <c r="AC8" s="781"/>
      <c r="AD8" s="781"/>
      <c r="AE8" s="782"/>
      <c r="AF8" s="783" t="s">
        <v>379</v>
      </c>
      <c r="AG8" s="784"/>
      <c r="AH8" s="784"/>
      <c r="AI8" s="784"/>
      <c r="AJ8" s="785"/>
      <c r="AK8" s="786">
        <v>22638</v>
      </c>
      <c r="AL8" s="787"/>
      <c r="AM8" s="787"/>
      <c r="AN8" s="787"/>
      <c r="AO8" s="787"/>
      <c r="AP8" s="787" t="s">
        <v>527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598</v>
      </c>
      <c r="BT8" s="791"/>
      <c r="BU8" s="791"/>
      <c r="BV8" s="791"/>
      <c r="BW8" s="791"/>
      <c r="BX8" s="791"/>
      <c r="BY8" s="791"/>
      <c r="BZ8" s="791"/>
      <c r="CA8" s="791"/>
      <c r="CB8" s="791"/>
      <c r="CC8" s="791"/>
      <c r="CD8" s="791"/>
      <c r="CE8" s="791"/>
      <c r="CF8" s="791"/>
      <c r="CG8" s="792"/>
      <c r="CH8" s="803">
        <v>-1</v>
      </c>
      <c r="CI8" s="804"/>
      <c r="CJ8" s="804"/>
      <c r="CK8" s="804"/>
      <c r="CL8" s="805"/>
      <c r="CM8" s="803">
        <v>111</v>
      </c>
      <c r="CN8" s="804"/>
      <c r="CO8" s="804"/>
      <c r="CP8" s="804"/>
      <c r="CQ8" s="805"/>
      <c r="CR8" s="803">
        <v>31</v>
      </c>
      <c r="CS8" s="804"/>
      <c r="CT8" s="804"/>
      <c r="CU8" s="804"/>
      <c r="CV8" s="805"/>
      <c r="CW8" s="803">
        <v>183</v>
      </c>
      <c r="CX8" s="804"/>
      <c r="CY8" s="804"/>
      <c r="CZ8" s="804"/>
      <c r="DA8" s="805"/>
      <c r="DB8" s="803" t="s">
        <v>527</v>
      </c>
      <c r="DC8" s="804"/>
      <c r="DD8" s="804"/>
      <c r="DE8" s="804"/>
      <c r="DF8" s="805"/>
      <c r="DG8" s="803" t="s">
        <v>527</v>
      </c>
      <c r="DH8" s="804"/>
      <c r="DI8" s="804"/>
      <c r="DJ8" s="804"/>
      <c r="DK8" s="805"/>
      <c r="DL8" s="803" t="s">
        <v>527</v>
      </c>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t="s">
        <v>380</v>
      </c>
      <c r="C9" s="778"/>
      <c r="D9" s="778"/>
      <c r="E9" s="778"/>
      <c r="F9" s="778"/>
      <c r="G9" s="778"/>
      <c r="H9" s="778"/>
      <c r="I9" s="778"/>
      <c r="J9" s="778"/>
      <c r="K9" s="778"/>
      <c r="L9" s="778"/>
      <c r="M9" s="778"/>
      <c r="N9" s="778"/>
      <c r="O9" s="778"/>
      <c r="P9" s="779"/>
      <c r="Q9" s="780">
        <v>41</v>
      </c>
      <c r="R9" s="781"/>
      <c r="S9" s="781"/>
      <c r="T9" s="781"/>
      <c r="U9" s="781"/>
      <c r="V9" s="781">
        <v>30</v>
      </c>
      <c r="W9" s="781"/>
      <c r="X9" s="781"/>
      <c r="Y9" s="781"/>
      <c r="Z9" s="781"/>
      <c r="AA9" s="781">
        <v>11</v>
      </c>
      <c r="AB9" s="781"/>
      <c r="AC9" s="781"/>
      <c r="AD9" s="781"/>
      <c r="AE9" s="782"/>
      <c r="AF9" s="783">
        <v>5</v>
      </c>
      <c r="AG9" s="784"/>
      <c r="AH9" s="784"/>
      <c r="AI9" s="784"/>
      <c r="AJ9" s="785"/>
      <c r="AK9" s="786">
        <v>7</v>
      </c>
      <c r="AL9" s="787"/>
      <c r="AM9" s="787"/>
      <c r="AN9" s="787"/>
      <c r="AO9" s="787"/>
      <c r="AP9" s="787">
        <v>90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599</v>
      </c>
      <c r="BT9" s="791"/>
      <c r="BU9" s="791"/>
      <c r="BV9" s="791"/>
      <c r="BW9" s="791"/>
      <c r="BX9" s="791"/>
      <c r="BY9" s="791"/>
      <c r="BZ9" s="791"/>
      <c r="CA9" s="791"/>
      <c r="CB9" s="791"/>
      <c r="CC9" s="791"/>
      <c r="CD9" s="791"/>
      <c r="CE9" s="791"/>
      <c r="CF9" s="791"/>
      <c r="CG9" s="792"/>
      <c r="CH9" s="803">
        <v>-9</v>
      </c>
      <c r="CI9" s="804"/>
      <c r="CJ9" s="804"/>
      <c r="CK9" s="804"/>
      <c r="CL9" s="805"/>
      <c r="CM9" s="803">
        <v>90</v>
      </c>
      <c r="CN9" s="804"/>
      <c r="CO9" s="804"/>
      <c r="CP9" s="804"/>
      <c r="CQ9" s="805"/>
      <c r="CR9" s="803">
        <v>10</v>
      </c>
      <c r="CS9" s="804"/>
      <c r="CT9" s="804"/>
      <c r="CU9" s="804"/>
      <c r="CV9" s="805"/>
      <c r="CW9" s="803">
        <v>65</v>
      </c>
      <c r="CX9" s="804"/>
      <c r="CY9" s="804"/>
      <c r="CZ9" s="804"/>
      <c r="DA9" s="805"/>
      <c r="DB9" s="803" t="s">
        <v>527</v>
      </c>
      <c r="DC9" s="804"/>
      <c r="DD9" s="804"/>
      <c r="DE9" s="804"/>
      <c r="DF9" s="805"/>
      <c r="DG9" s="803" t="s">
        <v>527</v>
      </c>
      <c r="DH9" s="804"/>
      <c r="DI9" s="804"/>
      <c r="DJ9" s="804"/>
      <c r="DK9" s="805"/>
      <c r="DL9" s="803" t="s">
        <v>527</v>
      </c>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t="s">
        <v>381</v>
      </c>
      <c r="C10" s="778"/>
      <c r="D10" s="778"/>
      <c r="E10" s="778"/>
      <c r="F10" s="778"/>
      <c r="G10" s="778"/>
      <c r="H10" s="778"/>
      <c r="I10" s="778"/>
      <c r="J10" s="778"/>
      <c r="K10" s="778"/>
      <c r="L10" s="778"/>
      <c r="M10" s="778"/>
      <c r="N10" s="778"/>
      <c r="O10" s="778"/>
      <c r="P10" s="779"/>
      <c r="Q10" s="780">
        <v>111</v>
      </c>
      <c r="R10" s="781"/>
      <c r="S10" s="781"/>
      <c r="T10" s="781"/>
      <c r="U10" s="781"/>
      <c r="V10" s="781">
        <v>111</v>
      </c>
      <c r="W10" s="781"/>
      <c r="X10" s="781"/>
      <c r="Y10" s="781"/>
      <c r="Z10" s="781"/>
      <c r="AA10" s="781" t="s">
        <v>527</v>
      </c>
      <c r="AB10" s="781"/>
      <c r="AC10" s="781"/>
      <c r="AD10" s="781"/>
      <c r="AE10" s="782"/>
      <c r="AF10" s="783" t="s">
        <v>382</v>
      </c>
      <c r="AG10" s="784"/>
      <c r="AH10" s="784"/>
      <c r="AI10" s="784"/>
      <c r="AJ10" s="785"/>
      <c r="AK10" s="786">
        <v>91</v>
      </c>
      <c r="AL10" s="787"/>
      <c r="AM10" s="787"/>
      <c r="AN10" s="787"/>
      <c r="AO10" s="787"/>
      <c r="AP10" s="787" t="s">
        <v>527</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600</v>
      </c>
      <c r="BT10" s="791"/>
      <c r="BU10" s="791"/>
      <c r="BV10" s="791"/>
      <c r="BW10" s="791"/>
      <c r="BX10" s="791"/>
      <c r="BY10" s="791"/>
      <c r="BZ10" s="791"/>
      <c r="CA10" s="791"/>
      <c r="CB10" s="791"/>
      <c r="CC10" s="791"/>
      <c r="CD10" s="791"/>
      <c r="CE10" s="791"/>
      <c r="CF10" s="791"/>
      <c r="CG10" s="792"/>
      <c r="CH10" s="803">
        <v>23</v>
      </c>
      <c r="CI10" s="804"/>
      <c r="CJ10" s="804"/>
      <c r="CK10" s="804"/>
      <c r="CL10" s="805"/>
      <c r="CM10" s="803">
        <v>430</v>
      </c>
      <c r="CN10" s="804"/>
      <c r="CO10" s="804"/>
      <c r="CP10" s="804"/>
      <c r="CQ10" s="805"/>
      <c r="CR10" s="803">
        <v>55</v>
      </c>
      <c r="CS10" s="804"/>
      <c r="CT10" s="804"/>
      <c r="CU10" s="804"/>
      <c r="CV10" s="805"/>
      <c r="CW10" s="803">
        <v>141</v>
      </c>
      <c r="CX10" s="804"/>
      <c r="CY10" s="804"/>
      <c r="CZ10" s="804"/>
      <c r="DA10" s="805"/>
      <c r="DB10" s="803" t="s">
        <v>527</v>
      </c>
      <c r="DC10" s="804"/>
      <c r="DD10" s="804"/>
      <c r="DE10" s="804"/>
      <c r="DF10" s="805"/>
      <c r="DG10" s="803" t="s">
        <v>527</v>
      </c>
      <c r="DH10" s="804"/>
      <c r="DI10" s="804"/>
      <c r="DJ10" s="804"/>
      <c r="DK10" s="805"/>
      <c r="DL10" s="803" t="s">
        <v>527</v>
      </c>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t="s">
        <v>383</v>
      </c>
      <c r="C11" s="778"/>
      <c r="D11" s="778"/>
      <c r="E11" s="778"/>
      <c r="F11" s="778"/>
      <c r="G11" s="778"/>
      <c r="H11" s="778"/>
      <c r="I11" s="778"/>
      <c r="J11" s="778"/>
      <c r="K11" s="778"/>
      <c r="L11" s="778"/>
      <c r="M11" s="778"/>
      <c r="N11" s="778"/>
      <c r="O11" s="778"/>
      <c r="P11" s="779"/>
      <c r="Q11" s="780">
        <v>72</v>
      </c>
      <c r="R11" s="781"/>
      <c r="S11" s="781"/>
      <c r="T11" s="781"/>
      <c r="U11" s="781"/>
      <c r="V11" s="781">
        <v>72</v>
      </c>
      <c r="W11" s="781"/>
      <c r="X11" s="781"/>
      <c r="Y11" s="781"/>
      <c r="Z11" s="781"/>
      <c r="AA11" s="781" t="s">
        <v>527</v>
      </c>
      <c r="AB11" s="781"/>
      <c r="AC11" s="781"/>
      <c r="AD11" s="781"/>
      <c r="AE11" s="782"/>
      <c r="AF11" s="783" t="s">
        <v>379</v>
      </c>
      <c r="AG11" s="784"/>
      <c r="AH11" s="784"/>
      <c r="AI11" s="784"/>
      <c r="AJ11" s="785"/>
      <c r="AK11" s="786">
        <v>72</v>
      </c>
      <c r="AL11" s="787"/>
      <c r="AM11" s="787"/>
      <c r="AN11" s="787"/>
      <c r="AO11" s="787"/>
      <c r="AP11" s="787" t="s">
        <v>527</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601</v>
      </c>
      <c r="BT11" s="791"/>
      <c r="BU11" s="791"/>
      <c r="BV11" s="791"/>
      <c r="BW11" s="791"/>
      <c r="BX11" s="791"/>
      <c r="BY11" s="791"/>
      <c r="BZ11" s="791"/>
      <c r="CA11" s="791"/>
      <c r="CB11" s="791"/>
      <c r="CC11" s="791"/>
      <c r="CD11" s="791"/>
      <c r="CE11" s="791"/>
      <c r="CF11" s="791"/>
      <c r="CG11" s="792"/>
      <c r="CH11" s="803">
        <v>-1</v>
      </c>
      <c r="CI11" s="804"/>
      <c r="CJ11" s="804"/>
      <c r="CK11" s="804"/>
      <c r="CL11" s="805"/>
      <c r="CM11" s="803">
        <v>76</v>
      </c>
      <c r="CN11" s="804"/>
      <c r="CO11" s="804"/>
      <c r="CP11" s="804"/>
      <c r="CQ11" s="805"/>
      <c r="CR11" s="803">
        <v>30</v>
      </c>
      <c r="CS11" s="804"/>
      <c r="CT11" s="804"/>
      <c r="CU11" s="804"/>
      <c r="CV11" s="805"/>
      <c r="CW11" s="803">
        <v>15</v>
      </c>
      <c r="CX11" s="804"/>
      <c r="CY11" s="804"/>
      <c r="CZ11" s="804"/>
      <c r="DA11" s="805"/>
      <c r="DB11" s="803" t="s">
        <v>527</v>
      </c>
      <c r="DC11" s="804"/>
      <c r="DD11" s="804"/>
      <c r="DE11" s="804"/>
      <c r="DF11" s="805"/>
      <c r="DG11" s="803" t="s">
        <v>527</v>
      </c>
      <c r="DH11" s="804"/>
      <c r="DI11" s="804"/>
      <c r="DJ11" s="804"/>
      <c r="DK11" s="805"/>
      <c r="DL11" s="803" t="s">
        <v>527</v>
      </c>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t="s">
        <v>384</v>
      </c>
      <c r="C12" s="778"/>
      <c r="D12" s="778"/>
      <c r="E12" s="778"/>
      <c r="F12" s="778"/>
      <c r="G12" s="778"/>
      <c r="H12" s="778"/>
      <c r="I12" s="778"/>
      <c r="J12" s="778"/>
      <c r="K12" s="778"/>
      <c r="L12" s="778"/>
      <c r="M12" s="778"/>
      <c r="N12" s="778"/>
      <c r="O12" s="778"/>
      <c r="P12" s="779"/>
      <c r="Q12" s="780">
        <v>32</v>
      </c>
      <c r="R12" s="781"/>
      <c r="S12" s="781"/>
      <c r="T12" s="781"/>
      <c r="U12" s="781"/>
      <c r="V12" s="781">
        <v>19</v>
      </c>
      <c r="W12" s="781"/>
      <c r="X12" s="781"/>
      <c r="Y12" s="781"/>
      <c r="Z12" s="781"/>
      <c r="AA12" s="781">
        <v>13</v>
      </c>
      <c r="AB12" s="781"/>
      <c r="AC12" s="781"/>
      <c r="AD12" s="781"/>
      <c r="AE12" s="782"/>
      <c r="AF12" s="783">
        <v>13</v>
      </c>
      <c r="AG12" s="784"/>
      <c r="AH12" s="784"/>
      <c r="AI12" s="784"/>
      <c r="AJ12" s="785"/>
      <c r="AK12" s="786" t="s">
        <v>527</v>
      </c>
      <c r="AL12" s="787"/>
      <c r="AM12" s="787"/>
      <c r="AN12" s="787"/>
      <c r="AO12" s="787"/>
      <c r="AP12" s="787" t="s">
        <v>527</v>
      </c>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602</v>
      </c>
      <c r="BT12" s="791"/>
      <c r="BU12" s="791"/>
      <c r="BV12" s="791"/>
      <c r="BW12" s="791"/>
      <c r="BX12" s="791"/>
      <c r="BY12" s="791"/>
      <c r="BZ12" s="791"/>
      <c r="CA12" s="791"/>
      <c r="CB12" s="791"/>
      <c r="CC12" s="791"/>
      <c r="CD12" s="791"/>
      <c r="CE12" s="791"/>
      <c r="CF12" s="791"/>
      <c r="CG12" s="792"/>
      <c r="CH12" s="803">
        <v>8</v>
      </c>
      <c r="CI12" s="804"/>
      <c r="CJ12" s="804"/>
      <c r="CK12" s="804"/>
      <c r="CL12" s="805"/>
      <c r="CM12" s="803">
        <v>123</v>
      </c>
      <c r="CN12" s="804"/>
      <c r="CO12" s="804"/>
      <c r="CP12" s="804"/>
      <c r="CQ12" s="805"/>
      <c r="CR12" s="803">
        <v>30</v>
      </c>
      <c r="CS12" s="804"/>
      <c r="CT12" s="804"/>
      <c r="CU12" s="804"/>
      <c r="CV12" s="805"/>
      <c r="CW12" s="803">
        <v>93</v>
      </c>
      <c r="CX12" s="804"/>
      <c r="CY12" s="804"/>
      <c r="CZ12" s="804"/>
      <c r="DA12" s="805"/>
      <c r="DB12" s="803" t="s">
        <v>527</v>
      </c>
      <c r="DC12" s="804"/>
      <c r="DD12" s="804"/>
      <c r="DE12" s="804"/>
      <c r="DF12" s="805"/>
      <c r="DG12" s="803" t="s">
        <v>527</v>
      </c>
      <c r="DH12" s="804"/>
      <c r="DI12" s="804"/>
      <c r="DJ12" s="804"/>
      <c r="DK12" s="805"/>
      <c r="DL12" s="803" t="s">
        <v>527</v>
      </c>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t="s">
        <v>385</v>
      </c>
      <c r="C13" s="778"/>
      <c r="D13" s="778"/>
      <c r="E13" s="778"/>
      <c r="F13" s="778"/>
      <c r="G13" s="778"/>
      <c r="H13" s="778"/>
      <c r="I13" s="778"/>
      <c r="J13" s="778"/>
      <c r="K13" s="778"/>
      <c r="L13" s="778"/>
      <c r="M13" s="778"/>
      <c r="N13" s="778"/>
      <c r="O13" s="778"/>
      <c r="P13" s="779"/>
      <c r="Q13" s="780">
        <v>177</v>
      </c>
      <c r="R13" s="781"/>
      <c r="S13" s="781"/>
      <c r="T13" s="781"/>
      <c r="U13" s="781"/>
      <c r="V13" s="781">
        <v>177</v>
      </c>
      <c r="W13" s="781"/>
      <c r="X13" s="781"/>
      <c r="Y13" s="781"/>
      <c r="Z13" s="781"/>
      <c r="AA13" s="781" t="s">
        <v>527</v>
      </c>
      <c r="AB13" s="781"/>
      <c r="AC13" s="781"/>
      <c r="AD13" s="781"/>
      <c r="AE13" s="782"/>
      <c r="AF13" s="783" t="s">
        <v>386</v>
      </c>
      <c r="AG13" s="784"/>
      <c r="AH13" s="784"/>
      <c r="AI13" s="784"/>
      <c r="AJ13" s="785"/>
      <c r="AK13" s="786" t="s">
        <v>527</v>
      </c>
      <c r="AL13" s="787"/>
      <c r="AM13" s="787"/>
      <c r="AN13" s="787"/>
      <c r="AO13" s="787"/>
      <c r="AP13" s="787">
        <v>598</v>
      </c>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603</v>
      </c>
      <c r="BT13" s="791"/>
      <c r="BU13" s="791"/>
      <c r="BV13" s="791"/>
      <c r="BW13" s="791"/>
      <c r="BX13" s="791"/>
      <c r="BY13" s="791"/>
      <c r="BZ13" s="791"/>
      <c r="CA13" s="791"/>
      <c r="CB13" s="791"/>
      <c r="CC13" s="791"/>
      <c r="CD13" s="791"/>
      <c r="CE13" s="791"/>
      <c r="CF13" s="791"/>
      <c r="CG13" s="792"/>
      <c r="CH13" s="803">
        <v>4</v>
      </c>
      <c r="CI13" s="804"/>
      <c r="CJ13" s="804"/>
      <c r="CK13" s="804"/>
      <c r="CL13" s="805"/>
      <c r="CM13" s="803">
        <v>280</v>
      </c>
      <c r="CN13" s="804"/>
      <c r="CO13" s="804"/>
      <c r="CP13" s="804"/>
      <c r="CQ13" s="805"/>
      <c r="CR13" s="803">
        <v>30</v>
      </c>
      <c r="CS13" s="804"/>
      <c r="CT13" s="804"/>
      <c r="CU13" s="804"/>
      <c r="CV13" s="805"/>
      <c r="CW13" s="803">
        <v>47</v>
      </c>
      <c r="CX13" s="804"/>
      <c r="CY13" s="804"/>
      <c r="CZ13" s="804"/>
      <c r="DA13" s="805"/>
      <c r="DB13" s="803" t="s">
        <v>527</v>
      </c>
      <c r="DC13" s="804"/>
      <c r="DD13" s="804"/>
      <c r="DE13" s="804"/>
      <c r="DF13" s="805"/>
      <c r="DG13" s="803" t="s">
        <v>527</v>
      </c>
      <c r="DH13" s="804"/>
      <c r="DI13" s="804"/>
      <c r="DJ13" s="804"/>
      <c r="DK13" s="805"/>
      <c r="DL13" s="803" t="s">
        <v>527</v>
      </c>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604</v>
      </c>
      <c r="BT14" s="791"/>
      <c r="BU14" s="791"/>
      <c r="BV14" s="791"/>
      <c r="BW14" s="791"/>
      <c r="BX14" s="791"/>
      <c r="BY14" s="791"/>
      <c r="BZ14" s="791"/>
      <c r="CA14" s="791"/>
      <c r="CB14" s="791"/>
      <c r="CC14" s="791"/>
      <c r="CD14" s="791"/>
      <c r="CE14" s="791"/>
      <c r="CF14" s="791"/>
      <c r="CG14" s="792"/>
      <c r="CH14" s="803">
        <v>-6</v>
      </c>
      <c r="CI14" s="804"/>
      <c r="CJ14" s="804"/>
      <c r="CK14" s="804"/>
      <c r="CL14" s="805"/>
      <c r="CM14" s="803">
        <v>41</v>
      </c>
      <c r="CN14" s="804"/>
      <c r="CO14" s="804"/>
      <c r="CP14" s="804"/>
      <c r="CQ14" s="805"/>
      <c r="CR14" s="803">
        <v>15</v>
      </c>
      <c r="CS14" s="804"/>
      <c r="CT14" s="804"/>
      <c r="CU14" s="804"/>
      <c r="CV14" s="805"/>
      <c r="CW14" s="803">
        <v>103</v>
      </c>
      <c r="CX14" s="804"/>
      <c r="CY14" s="804"/>
      <c r="CZ14" s="804"/>
      <c r="DA14" s="805"/>
      <c r="DB14" s="803" t="s">
        <v>527</v>
      </c>
      <c r="DC14" s="804"/>
      <c r="DD14" s="804"/>
      <c r="DE14" s="804"/>
      <c r="DF14" s="805"/>
      <c r="DG14" s="803" t="s">
        <v>527</v>
      </c>
      <c r="DH14" s="804"/>
      <c r="DI14" s="804"/>
      <c r="DJ14" s="804"/>
      <c r="DK14" s="805"/>
      <c r="DL14" s="803" t="s">
        <v>527</v>
      </c>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605</v>
      </c>
      <c r="BT15" s="791"/>
      <c r="BU15" s="791"/>
      <c r="BV15" s="791"/>
      <c r="BW15" s="791"/>
      <c r="BX15" s="791"/>
      <c r="BY15" s="791"/>
      <c r="BZ15" s="791"/>
      <c r="CA15" s="791"/>
      <c r="CB15" s="791"/>
      <c r="CC15" s="791"/>
      <c r="CD15" s="791"/>
      <c r="CE15" s="791"/>
      <c r="CF15" s="791"/>
      <c r="CG15" s="792"/>
      <c r="CH15" s="803">
        <v>21</v>
      </c>
      <c r="CI15" s="804"/>
      <c r="CJ15" s="804"/>
      <c r="CK15" s="804"/>
      <c r="CL15" s="805"/>
      <c r="CM15" s="803">
        <v>55</v>
      </c>
      <c r="CN15" s="804"/>
      <c r="CO15" s="804"/>
      <c r="CP15" s="804"/>
      <c r="CQ15" s="805"/>
      <c r="CR15" s="803">
        <v>30</v>
      </c>
      <c r="CS15" s="804"/>
      <c r="CT15" s="804"/>
      <c r="CU15" s="804"/>
      <c r="CV15" s="805"/>
      <c r="CW15" s="803">
        <v>267</v>
      </c>
      <c r="CX15" s="804"/>
      <c r="CY15" s="804"/>
      <c r="CZ15" s="804"/>
      <c r="DA15" s="805"/>
      <c r="DB15" s="803" t="s">
        <v>527</v>
      </c>
      <c r="DC15" s="804"/>
      <c r="DD15" s="804"/>
      <c r="DE15" s="804"/>
      <c r="DF15" s="805"/>
      <c r="DG15" s="803" t="s">
        <v>527</v>
      </c>
      <c r="DH15" s="804"/>
      <c r="DI15" s="804"/>
      <c r="DJ15" s="804"/>
      <c r="DK15" s="805"/>
      <c r="DL15" s="803" t="s">
        <v>527</v>
      </c>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606</v>
      </c>
      <c r="BT16" s="791"/>
      <c r="BU16" s="791"/>
      <c r="BV16" s="791"/>
      <c r="BW16" s="791"/>
      <c r="BX16" s="791"/>
      <c r="BY16" s="791"/>
      <c r="BZ16" s="791"/>
      <c r="CA16" s="791"/>
      <c r="CB16" s="791"/>
      <c r="CC16" s="791"/>
      <c r="CD16" s="791"/>
      <c r="CE16" s="791"/>
      <c r="CF16" s="791"/>
      <c r="CG16" s="792"/>
      <c r="CH16" s="803">
        <v>21</v>
      </c>
      <c r="CI16" s="804"/>
      <c r="CJ16" s="804"/>
      <c r="CK16" s="804"/>
      <c r="CL16" s="805"/>
      <c r="CM16" s="803">
        <v>498</v>
      </c>
      <c r="CN16" s="804"/>
      <c r="CO16" s="804"/>
      <c r="CP16" s="804"/>
      <c r="CQ16" s="805"/>
      <c r="CR16" s="803">
        <v>208</v>
      </c>
      <c r="CS16" s="804"/>
      <c r="CT16" s="804"/>
      <c r="CU16" s="804"/>
      <c r="CV16" s="805"/>
      <c r="CW16" s="803">
        <v>439</v>
      </c>
      <c r="CX16" s="804"/>
      <c r="CY16" s="804"/>
      <c r="CZ16" s="804"/>
      <c r="DA16" s="805"/>
      <c r="DB16" s="803" t="s">
        <v>527</v>
      </c>
      <c r="DC16" s="804"/>
      <c r="DD16" s="804"/>
      <c r="DE16" s="804"/>
      <c r="DF16" s="805"/>
      <c r="DG16" s="803" t="s">
        <v>527</v>
      </c>
      <c r="DH16" s="804"/>
      <c r="DI16" s="804"/>
      <c r="DJ16" s="804"/>
      <c r="DK16" s="805"/>
      <c r="DL16" s="803" t="s">
        <v>527</v>
      </c>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607</v>
      </c>
      <c r="BT17" s="791"/>
      <c r="BU17" s="791"/>
      <c r="BV17" s="791"/>
      <c r="BW17" s="791"/>
      <c r="BX17" s="791"/>
      <c r="BY17" s="791"/>
      <c r="BZ17" s="791"/>
      <c r="CA17" s="791"/>
      <c r="CB17" s="791"/>
      <c r="CC17" s="791"/>
      <c r="CD17" s="791"/>
      <c r="CE17" s="791"/>
      <c r="CF17" s="791"/>
      <c r="CG17" s="792"/>
      <c r="CH17" s="803">
        <v>0</v>
      </c>
      <c r="CI17" s="804"/>
      <c r="CJ17" s="804"/>
      <c r="CK17" s="804"/>
      <c r="CL17" s="805"/>
      <c r="CM17" s="803">
        <v>29</v>
      </c>
      <c r="CN17" s="804"/>
      <c r="CO17" s="804"/>
      <c r="CP17" s="804"/>
      <c r="CQ17" s="805"/>
      <c r="CR17" s="803">
        <v>10</v>
      </c>
      <c r="CS17" s="804"/>
      <c r="CT17" s="804"/>
      <c r="CU17" s="804"/>
      <c r="CV17" s="805"/>
      <c r="CW17" s="803">
        <v>39</v>
      </c>
      <c r="CX17" s="804"/>
      <c r="CY17" s="804"/>
      <c r="CZ17" s="804"/>
      <c r="DA17" s="805"/>
      <c r="DB17" s="803" t="s">
        <v>527</v>
      </c>
      <c r="DC17" s="804"/>
      <c r="DD17" s="804"/>
      <c r="DE17" s="804"/>
      <c r="DF17" s="805"/>
      <c r="DG17" s="803" t="s">
        <v>527</v>
      </c>
      <c r="DH17" s="804"/>
      <c r="DI17" s="804"/>
      <c r="DJ17" s="804"/>
      <c r="DK17" s="805"/>
      <c r="DL17" s="803" t="s">
        <v>527</v>
      </c>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t="s">
        <v>608</v>
      </c>
      <c r="BT18" s="791"/>
      <c r="BU18" s="791"/>
      <c r="BV18" s="791"/>
      <c r="BW18" s="791"/>
      <c r="BX18" s="791"/>
      <c r="BY18" s="791"/>
      <c r="BZ18" s="791"/>
      <c r="CA18" s="791"/>
      <c r="CB18" s="791"/>
      <c r="CC18" s="791"/>
      <c r="CD18" s="791"/>
      <c r="CE18" s="791"/>
      <c r="CF18" s="791"/>
      <c r="CG18" s="792"/>
      <c r="CH18" s="803">
        <v>-55</v>
      </c>
      <c r="CI18" s="804"/>
      <c r="CJ18" s="804"/>
      <c r="CK18" s="804"/>
      <c r="CL18" s="805"/>
      <c r="CM18" s="803">
        <v>1501</v>
      </c>
      <c r="CN18" s="804"/>
      <c r="CO18" s="804"/>
      <c r="CP18" s="804"/>
      <c r="CQ18" s="805"/>
      <c r="CR18" s="803">
        <v>600</v>
      </c>
      <c r="CS18" s="804"/>
      <c r="CT18" s="804"/>
      <c r="CU18" s="804"/>
      <c r="CV18" s="805"/>
      <c r="CW18" s="803">
        <v>26</v>
      </c>
      <c r="CX18" s="804"/>
      <c r="CY18" s="804"/>
      <c r="CZ18" s="804"/>
      <c r="DA18" s="805"/>
      <c r="DB18" s="803" t="s">
        <v>527</v>
      </c>
      <c r="DC18" s="804"/>
      <c r="DD18" s="804"/>
      <c r="DE18" s="804"/>
      <c r="DF18" s="805"/>
      <c r="DG18" s="803" t="s">
        <v>527</v>
      </c>
      <c r="DH18" s="804"/>
      <c r="DI18" s="804"/>
      <c r="DJ18" s="804"/>
      <c r="DK18" s="805"/>
      <c r="DL18" s="803" t="s">
        <v>527</v>
      </c>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t="s">
        <v>609</v>
      </c>
      <c r="BT19" s="791"/>
      <c r="BU19" s="791"/>
      <c r="BV19" s="791"/>
      <c r="BW19" s="791"/>
      <c r="BX19" s="791"/>
      <c r="BY19" s="791"/>
      <c r="BZ19" s="791"/>
      <c r="CA19" s="791"/>
      <c r="CB19" s="791"/>
      <c r="CC19" s="791"/>
      <c r="CD19" s="791"/>
      <c r="CE19" s="791"/>
      <c r="CF19" s="791"/>
      <c r="CG19" s="792"/>
      <c r="CH19" s="803">
        <v>0</v>
      </c>
      <c r="CI19" s="804"/>
      <c r="CJ19" s="804"/>
      <c r="CK19" s="804"/>
      <c r="CL19" s="805"/>
      <c r="CM19" s="803">
        <v>425</v>
      </c>
      <c r="CN19" s="804"/>
      <c r="CO19" s="804"/>
      <c r="CP19" s="804"/>
      <c r="CQ19" s="805"/>
      <c r="CR19" s="803">
        <v>122</v>
      </c>
      <c r="CS19" s="804"/>
      <c r="CT19" s="804"/>
      <c r="CU19" s="804"/>
      <c r="CV19" s="805"/>
      <c r="CW19" s="803" t="s">
        <v>527</v>
      </c>
      <c r="CX19" s="804"/>
      <c r="CY19" s="804"/>
      <c r="CZ19" s="804"/>
      <c r="DA19" s="805"/>
      <c r="DB19" s="803">
        <v>722</v>
      </c>
      <c r="DC19" s="804"/>
      <c r="DD19" s="804"/>
      <c r="DE19" s="804"/>
      <c r="DF19" s="805"/>
      <c r="DG19" s="803" t="s">
        <v>527</v>
      </c>
      <c r="DH19" s="804"/>
      <c r="DI19" s="804"/>
      <c r="DJ19" s="804"/>
      <c r="DK19" s="805"/>
      <c r="DL19" s="803" t="s">
        <v>527</v>
      </c>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t="s">
        <v>620</v>
      </c>
      <c r="BS20" s="790" t="s">
        <v>610</v>
      </c>
      <c r="BT20" s="791"/>
      <c r="BU20" s="791"/>
      <c r="BV20" s="791"/>
      <c r="BW20" s="791"/>
      <c r="BX20" s="791"/>
      <c r="BY20" s="791"/>
      <c r="BZ20" s="791"/>
      <c r="CA20" s="791"/>
      <c r="CB20" s="791"/>
      <c r="CC20" s="791"/>
      <c r="CD20" s="791"/>
      <c r="CE20" s="791"/>
      <c r="CF20" s="791"/>
      <c r="CG20" s="792"/>
      <c r="CH20" s="803">
        <v>13</v>
      </c>
      <c r="CI20" s="804"/>
      <c r="CJ20" s="804"/>
      <c r="CK20" s="804"/>
      <c r="CL20" s="805"/>
      <c r="CM20" s="803">
        <v>183</v>
      </c>
      <c r="CN20" s="804"/>
      <c r="CO20" s="804"/>
      <c r="CP20" s="804"/>
      <c r="CQ20" s="805"/>
      <c r="CR20" s="803">
        <v>15</v>
      </c>
      <c r="CS20" s="804"/>
      <c r="CT20" s="804"/>
      <c r="CU20" s="804"/>
      <c r="CV20" s="805"/>
      <c r="CW20" s="803">
        <v>3</v>
      </c>
      <c r="CX20" s="804"/>
      <c r="CY20" s="804"/>
      <c r="CZ20" s="804"/>
      <c r="DA20" s="805"/>
      <c r="DB20" s="803" t="s">
        <v>527</v>
      </c>
      <c r="DC20" s="804"/>
      <c r="DD20" s="804"/>
      <c r="DE20" s="804"/>
      <c r="DF20" s="805"/>
      <c r="DG20" s="803">
        <v>6612</v>
      </c>
      <c r="DH20" s="804"/>
      <c r="DI20" s="804"/>
      <c r="DJ20" s="804"/>
      <c r="DK20" s="805"/>
      <c r="DL20" s="803" t="s">
        <v>527</v>
      </c>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t="s">
        <v>611</v>
      </c>
      <c r="BT21" s="791"/>
      <c r="BU21" s="791"/>
      <c r="BV21" s="791"/>
      <c r="BW21" s="791"/>
      <c r="BX21" s="791"/>
      <c r="BY21" s="791"/>
      <c r="BZ21" s="791"/>
      <c r="CA21" s="791"/>
      <c r="CB21" s="791"/>
      <c r="CC21" s="791"/>
      <c r="CD21" s="791"/>
      <c r="CE21" s="791"/>
      <c r="CF21" s="791"/>
      <c r="CG21" s="792"/>
      <c r="CH21" s="803">
        <v>-12</v>
      </c>
      <c r="CI21" s="804"/>
      <c r="CJ21" s="804"/>
      <c r="CK21" s="804"/>
      <c r="CL21" s="805"/>
      <c r="CM21" s="803">
        <v>23</v>
      </c>
      <c r="CN21" s="804"/>
      <c r="CO21" s="804"/>
      <c r="CP21" s="804"/>
      <c r="CQ21" s="805"/>
      <c r="CR21" s="803">
        <v>4</v>
      </c>
      <c r="CS21" s="804"/>
      <c r="CT21" s="804"/>
      <c r="CU21" s="804"/>
      <c r="CV21" s="805"/>
      <c r="CW21" s="803" t="s">
        <v>527</v>
      </c>
      <c r="CX21" s="804"/>
      <c r="CY21" s="804"/>
      <c r="CZ21" s="804"/>
      <c r="DA21" s="805"/>
      <c r="DB21" s="803" t="s">
        <v>527</v>
      </c>
      <c r="DC21" s="804"/>
      <c r="DD21" s="804"/>
      <c r="DE21" s="804"/>
      <c r="DF21" s="805"/>
      <c r="DG21" s="803" t="s">
        <v>527</v>
      </c>
      <c r="DH21" s="804"/>
      <c r="DI21" s="804"/>
      <c r="DJ21" s="804"/>
      <c r="DK21" s="805"/>
      <c r="DL21" s="803" t="s">
        <v>527</v>
      </c>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387</v>
      </c>
      <c r="BA22" s="828"/>
      <c r="BB22" s="828"/>
      <c r="BC22" s="828"/>
      <c r="BD22" s="829"/>
      <c r="BE22" s="233"/>
      <c r="BF22" s="233"/>
      <c r="BG22" s="233"/>
      <c r="BH22" s="233"/>
      <c r="BI22" s="233"/>
      <c r="BJ22" s="233"/>
      <c r="BK22" s="233"/>
      <c r="BL22" s="233"/>
      <c r="BM22" s="233"/>
      <c r="BN22" s="233"/>
      <c r="BO22" s="233"/>
      <c r="BP22" s="233"/>
      <c r="BQ22" s="242">
        <v>16</v>
      </c>
      <c r="BR22" s="243"/>
      <c r="BS22" s="790" t="s">
        <v>612</v>
      </c>
      <c r="BT22" s="791"/>
      <c r="BU22" s="791"/>
      <c r="BV22" s="791"/>
      <c r="BW22" s="791"/>
      <c r="BX22" s="791"/>
      <c r="BY22" s="791"/>
      <c r="BZ22" s="791"/>
      <c r="CA22" s="791"/>
      <c r="CB22" s="791"/>
      <c r="CC22" s="791"/>
      <c r="CD22" s="791"/>
      <c r="CE22" s="791"/>
      <c r="CF22" s="791"/>
      <c r="CG22" s="792"/>
      <c r="CH22" s="803">
        <v>5</v>
      </c>
      <c r="CI22" s="804"/>
      <c r="CJ22" s="804"/>
      <c r="CK22" s="804"/>
      <c r="CL22" s="805"/>
      <c r="CM22" s="803">
        <v>10</v>
      </c>
      <c r="CN22" s="804"/>
      <c r="CO22" s="804"/>
      <c r="CP22" s="804"/>
      <c r="CQ22" s="805"/>
      <c r="CR22" s="803">
        <v>5</v>
      </c>
      <c r="CS22" s="804"/>
      <c r="CT22" s="804"/>
      <c r="CU22" s="804"/>
      <c r="CV22" s="805"/>
      <c r="CW22" s="803" t="s">
        <v>527</v>
      </c>
      <c r="CX22" s="804"/>
      <c r="CY22" s="804"/>
      <c r="CZ22" s="804"/>
      <c r="DA22" s="805"/>
      <c r="DB22" s="803" t="s">
        <v>527</v>
      </c>
      <c r="DC22" s="804"/>
      <c r="DD22" s="804"/>
      <c r="DE22" s="804"/>
      <c r="DF22" s="805"/>
      <c r="DG22" s="803" t="s">
        <v>527</v>
      </c>
      <c r="DH22" s="804"/>
      <c r="DI22" s="804"/>
      <c r="DJ22" s="804"/>
      <c r="DK22" s="805"/>
      <c r="DL22" s="803" t="s">
        <v>527</v>
      </c>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388</v>
      </c>
      <c r="B23" s="812" t="s">
        <v>389</v>
      </c>
      <c r="C23" s="813"/>
      <c r="D23" s="813"/>
      <c r="E23" s="813"/>
      <c r="F23" s="813"/>
      <c r="G23" s="813"/>
      <c r="H23" s="813"/>
      <c r="I23" s="813"/>
      <c r="J23" s="813"/>
      <c r="K23" s="813"/>
      <c r="L23" s="813"/>
      <c r="M23" s="813"/>
      <c r="N23" s="813"/>
      <c r="O23" s="813"/>
      <c r="P23" s="814"/>
      <c r="Q23" s="815">
        <v>164094</v>
      </c>
      <c r="R23" s="816"/>
      <c r="S23" s="816"/>
      <c r="T23" s="816"/>
      <c r="U23" s="816"/>
      <c r="V23" s="816">
        <v>160865</v>
      </c>
      <c r="W23" s="816"/>
      <c r="X23" s="816"/>
      <c r="Y23" s="816"/>
      <c r="Z23" s="816"/>
      <c r="AA23" s="816">
        <v>3229</v>
      </c>
      <c r="AB23" s="816"/>
      <c r="AC23" s="816"/>
      <c r="AD23" s="816"/>
      <c r="AE23" s="817"/>
      <c r="AF23" s="818">
        <v>2112</v>
      </c>
      <c r="AG23" s="816"/>
      <c r="AH23" s="816"/>
      <c r="AI23" s="816"/>
      <c r="AJ23" s="819"/>
      <c r="AK23" s="820"/>
      <c r="AL23" s="821"/>
      <c r="AM23" s="821"/>
      <c r="AN23" s="821"/>
      <c r="AO23" s="821"/>
      <c r="AP23" s="816">
        <v>238095</v>
      </c>
      <c r="AQ23" s="816"/>
      <c r="AR23" s="816"/>
      <c r="AS23" s="816"/>
      <c r="AT23" s="816"/>
      <c r="AU23" s="822"/>
      <c r="AV23" s="822"/>
      <c r="AW23" s="822"/>
      <c r="AX23" s="822"/>
      <c r="AY23" s="823"/>
      <c r="AZ23" s="831" t="s">
        <v>390</v>
      </c>
      <c r="BA23" s="832"/>
      <c r="BB23" s="832"/>
      <c r="BC23" s="832"/>
      <c r="BD23" s="833"/>
      <c r="BE23" s="233"/>
      <c r="BF23" s="233"/>
      <c r="BG23" s="233"/>
      <c r="BH23" s="233"/>
      <c r="BI23" s="233"/>
      <c r="BJ23" s="233"/>
      <c r="BK23" s="233"/>
      <c r="BL23" s="233"/>
      <c r="BM23" s="233"/>
      <c r="BN23" s="233"/>
      <c r="BO23" s="233"/>
      <c r="BP23" s="233"/>
      <c r="BQ23" s="242">
        <v>17</v>
      </c>
      <c r="BR23" s="243"/>
      <c r="BS23" s="790" t="s">
        <v>613</v>
      </c>
      <c r="BT23" s="791"/>
      <c r="BU23" s="791"/>
      <c r="BV23" s="791"/>
      <c r="BW23" s="791"/>
      <c r="BX23" s="791"/>
      <c r="BY23" s="791"/>
      <c r="BZ23" s="791"/>
      <c r="CA23" s="791"/>
      <c r="CB23" s="791"/>
      <c r="CC23" s="791"/>
      <c r="CD23" s="791"/>
      <c r="CE23" s="791"/>
      <c r="CF23" s="791"/>
      <c r="CG23" s="792"/>
      <c r="CH23" s="803">
        <v>-99</v>
      </c>
      <c r="CI23" s="804"/>
      <c r="CJ23" s="804"/>
      <c r="CK23" s="804"/>
      <c r="CL23" s="805"/>
      <c r="CM23" s="803">
        <v>491</v>
      </c>
      <c r="CN23" s="804"/>
      <c r="CO23" s="804"/>
      <c r="CP23" s="804"/>
      <c r="CQ23" s="805"/>
      <c r="CR23" s="803">
        <v>165</v>
      </c>
      <c r="CS23" s="804"/>
      <c r="CT23" s="804"/>
      <c r="CU23" s="804"/>
      <c r="CV23" s="805"/>
      <c r="CW23" s="803" t="s">
        <v>527</v>
      </c>
      <c r="CX23" s="804"/>
      <c r="CY23" s="804"/>
      <c r="CZ23" s="804"/>
      <c r="DA23" s="805"/>
      <c r="DB23" s="803" t="s">
        <v>527</v>
      </c>
      <c r="DC23" s="804"/>
      <c r="DD23" s="804"/>
      <c r="DE23" s="804"/>
      <c r="DF23" s="805"/>
      <c r="DG23" s="803" t="s">
        <v>527</v>
      </c>
      <c r="DH23" s="804"/>
      <c r="DI23" s="804"/>
      <c r="DJ23" s="804"/>
      <c r="DK23" s="805"/>
      <c r="DL23" s="803" t="s">
        <v>527</v>
      </c>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391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t="s">
        <v>614</v>
      </c>
      <c r="BT24" s="791"/>
      <c r="BU24" s="791"/>
      <c r="BV24" s="791"/>
      <c r="BW24" s="791"/>
      <c r="BX24" s="791"/>
      <c r="BY24" s="791"/>
      <c r="BZ24" s="791"/>
      <c r="CA24" s="791"/>
      <c r="CB24" s="791"/>
      <c r="CC24" s="791"/>
      <c r="CD24" s="791"/>
      <c r="CE24" s="791"/>
      <c r="CF24" s="791"/>
      <c r="CG24" s="792"/>
      <c r="CH24" s="803">
        <v>-3</v>
      </c>
      <c r="CI24" s="804"/>
      <c r="CJ24" s="804"/>
      <c r="CK24" s="804"/>
      <c r="CL24" s="805"/>
      <c r="CM24" s="803">
        <v>34</v>
      </c>
      <c r="CN24" s="804"/>
      <c r="CO24" s="804"/>
      <c r="CP24" s="804"/>
      <c r="CQ24" s="805"/>
      <c r="CR24" s="803">
        <v>30</v>
      </c>
      <c r="CS24" s="804"/>
      <c r="CT24" s="804"/>
      <c r="CU24" s="804"/>
      <c r="CV24" s="805"/>
      <c r="CW24" s="803">
        <v>57</v>
      </c>
      <c r="CX24" s="804"/>
      <c r="CY24" s="804"/>
      <c r="CZ24" s="804"/>
      <c r="DA24" s="805"/>
      <c r="DB24" s="803" t="s">
        <v>527</v>
      </c>
      <c r="DC24" s="804"/>
      <c r="DD24" s="804"/>
      <c r="DE24" s="804"/>
      <c r="DF24" s="805"/>
      <c r="DG24" s="803" t="s">
        <v>527</v>
      </c>
      <c r="DH24" s="804"/>
      <c r="DI24" s="804"/>
      <c r="DJ24" s="804"/>
      <c r="DK24" s="805"/>
      <c r="DL24" s="803" t="s">
        <v>527</v>
      </c>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392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t="s">
        <v>620</v>
      </c>
      <c r="BS25" s="790" t="s">
        <v>615</v>
      </c>
      <c r="BT25" s="791"/>
      <c r="BU25" s="791"/>
      <c r="BV25" s="791"/>
      <c r="BW25" s="791"/>
      <c r="BX25" s="791"/>
      <c r="BY25" s="791"/>
      <c r="BZ25" s="791"/>
      <c r="CA25" s="791"/>
      <c r="CB25" s="791"/>
      <c r="CC25" s="791"/>
      <c r="CD25" s="791"/>
      <c r="CE25" s="791"/>
      <c r="CF25" s="791"/>
      <c r="CG25" s="792"/>
      <c r="CH25" s="803">
        <v>1</v>
      </c>
      <c r="CI25" s="804"/>
      <c r="CJ25" s="804"/>
      <c r="CK25" s="804"/>
      <c r="CL25" s="805"/>
      <c r="CM25" s="803">
        <v>-442</v>
      </c>
      <c r="CN25" s="804"/>
      <c r="CO25" s="804"/>
      <c r="CP25" s="804"/>
      <c r="CQ25" s="805"/>
      <c r="CR25" s="803">
        <v>50</v>
      </c>
      <c r="CS25" s="804"/>
      <c r="CT25" s="804"/>
      <c r="CU25" s="804"/>
      <c r="CV25" s="805"/>
      <c r="CW25" s="803">
        <v>104</v>
      </c>
      <c r="CX25" s="804"/>
      <c r="CY25" s="804"/>
      <c r="CZ25" s="804"/>
      <c r="DA25" s="805"/>
      <c r="DB25" s="803" t="s">
        <v>527</v>
      </c>
      <c r="DC25" s="804"/>
      <c r="DD25" s="804"/>
      <c r="DE25" s="804"/>
      <c r="DF25" s="805"/>
      <c r="DG25" s="803" t="s">
        <v>527</v>
      </c>
      <c r="DH25" s="804"/>
      <c r="DI25" s="804"/>
      <c r="DJ25" s="804"/>
      <c r="DK25" s="805"/>
      <c r="DL25" s="803" t="s">
        <v>527</v>
      </c>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393</v>
      </c>
      <c r="R26" s="740"/>
      <c r="S26" s="740"/>
      <c r="T26" s="740"/>
      <c r="U26" s="741"/>
      <c r="V26" s="739" t="s">
        <v>394</v>
      </c>
      <c r="W26" s="740"/>
      <c r="X26" s="740"/>
      <c r="Y26" s="740"/>
      <c r="Z26" s="741"/>
      <c r="AA26" s="739" t="s">
        <v>395</v>
      </c>
      <c r="AB26" s="740"/>
      <c r="AC26" s="740"/>
      <c r="AD26" s="740"/>
      <c r="AE26" s="740"/>
      <c r="AF26" s="834" t="s">
        <v>396</v>
      </c>
      <c r="AG26" s="835"/>
      <c r="AH26" s="835"/>
      <c r="AI26" s="835"/>
      <c r="AJ26" s="836"/>
      <c r="AK26" s="740" t="s">
        <v>397</v>
      </c>
      <c r="AL26" s="740"/>
      <c r="AM26" s="740"/>
      <c r="AN26" s="740"/>
      <c r="AO26" s="741"/>
      <c r="AP26" s="739" t="s">
        <v>398</v>
      </c>
      <c r="AQ26" s="740"/>
      <c r="AR26" s="740"/>
      <c r="AS26" s="740"/>
      <c r="AT26" s="741"/>
      <c r="AU26" s="739" t="s">
        <v>399</v>
      </c>
      <c r="AV26" s="740"/>
      <c r="AW26" s="740"/>
      <c r="AX26" s="740"/>
      <c r="AY26" s="741"/>
      <c r="AZ26" s="739" t="s">
        <v>400</v>
      </c>
      <c r="BA26" s="740"/>
      <c r="BB26" s="740"/>
      <c r="BC26" s="740"/>
      <c r="BD26" s="741"/>
      <c r="BE26" s="739" t="s">
        <v>367</v>
      </c>
      <c r="BF26" s="740"/>
      <c r="BG26" s="740"/>
      <c r="BH26" s="740"/>
      <c r="BI26" s="751"/>
      <c r="BJ26" s="232"/>
      <c r="BK26" s="232"/>
      <c r="BL26" s="232"/>
      <c r="BM26" s="232"/>
      <c r="BN26" s="232"/>
      <c r="BO26" s="245"/>
      <c r="BP26" s="245"/>
      <c r="BQ26" s="242">
        <v>20</v>
      </c>
      <c r="BR26" s="243"/>
      <c r="BS26" s="790" t="s">
        <v>616</v>
      </c>
      <c r="BT26" s="791"/>
      <c r="BU26" s="791"/>
      <c r="BV26" s="791"/>
      <c r="BW26" s="791"/>
      <c r="BX26" s="791"/>
      <c r="BY26" s="791"/>
      <c r="BZ26" s="791"/>
      <c r="CA26" s="791"/>
      <c r="CB26" s="791"/>
      <c r="CC26" s="791"/>
      <c r="CD26" s="791"/>
      <c r="CE26" s="791"/>
      <c r="CF26" s="791"/>
      <c r="CG26" s="792"/>
      <c r="CH26" s="803">
        <v>2</v>
      </c>
      <c r="CI26" s="804"/>
      <c r="CJ26" s="804"/>
      <c r="CK26" s="804"/>
      <c r="CL26" s="805"/>
      <c r="CM26" s="803">
        <v>87</v>
      </c>
      <c r="CN26" s="804"/>
      <c r="CO26" s="804"/>
      <c r="CP26" s="804"/>
      <c r="CQ26" s="805"/>
      <c r="CR26" s="803">
        <v>77</v>
      </c>
      <c r="CS26" s="804"/>
      <c r="CT26" s="804"/>
      <c r="CU26" s="804"/>
      <c r="CV26" s="805"/>
      <c r="CW26" s="803">
        <v>88</v>
      </c>
      <c r="CX26" s="804"/>
      <c r="CY26" s="804"/>
      <c r="CZ26" s="804"/>
      <c r="DA26" s="805"/>
      <c r="DB26" s="803" t="s">
        <v>527</v>
      </c>
      <c r="DC26" s="804"/>
      <c r="DD26" s="804"/>
      <c r="DE26" s="804"/>
      <c r="DF26" s="805"/>
      <c r="DG26" s="803" t="s">
        <v>527</v>
      </c>
      <c r="DH26" s="804"/>
      <c r="DI26" s="804"/>
      <c r="DJ26" s="804"/>
      <c r="DK26" s="805"/>
      <c r="DL26" s="803" t="s">
        <v>527</v>
      </c>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t="s">
        <v>617</v>
      </c>
      <c r="BT27" s="791"/>
      <c r="BU27" s="791"/>
      <c r="BV27" s="791"/>
      <c r="BW27" s="791"/>
      <c r="BX27" s="791"/>
      <c r="BY27" s="791"/>
      <c r="BZ27" s="791"/>
      <c r="CA27" s="791"/>
      <c r="CB27" s="791"/>
      <c r="CC27" s="791"/>
      <c r="CD27" s="791"/>
      <c r="CE27" s="791"/>
      <c r="CF27" s="791"/>
      <c r="CG27" s="792"/>
      <c r="CH27" s="803">
        <v>0</v>
      </c>
      <c r="CI27" s="804"/>
      <c r="CJ27" s="804"/>
      <c r="CK27" s="804"/>
      <c r="CL27" s="805"/>
      <c r="CM27" s="803">
        <v>48</v>
      </c>
      <c r="CN27" s="804"/>
      <c r="CO27" s="804"/>
      <c r="CP27" s="804"/>
      <c r="CQ27" s="805"/>
      <c r="CR27" s="803">
        <v>35</v>
      </c>
      <c r="CS27" s="804"/>
      <c r="CT27" s="804"/>
      <c r="CU27" s="804"/>
      <c r="CV27" s="805"/>
      <c r="CW27" s="803">
        <v>17</v>
      </c>
      <c r="CX27" s="804"/>
      <c r="CY27" s="804"/>
      <c r="CZ27" s="804"/>
      <c r="DA27" s="805"/>
      <c r="DB27" s="803" t="s">
        <v>527</v>
      </c>
      <c r="DC27" s="804"/>
      <c r="DD27" s="804"/>
      <c r="DE27" s="804"/>
      <c r="DF27" s="805"/>
      <c r="DG27" s="803" t="s">
        <v>527</v>
      </c>
      <c r="DH27" s="804"/>
      <c r="DI27" s="804"/>
      <c r="DJ27" s="804"/>
      <c r="DK27" s="805"/>
      <c r="DL27" s="803" t="s">
        <v>527</v>
      </c>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401</v>
      </c>
      <c r="C28" s="754"/>
      <c r="D28" s="754"/>
      <c r="E28" s="754"/>
      <c r="F28" s="754"/>
      <c r="G28" s="754"/>
      <c r="H28" s="754"/>
      <c r="I28" s="754"/>
      <c r="J28" s="754"/>
      <c r="K28" s="754"/>
      <c r="L28" s="754"/>
      <c r="M28" s="754"/>
      <c r="N28" s="754"/>
      <c r="O28" s="754"/>
      <c r="P28" s="755"/>
      <c r="Q28" s="844">
        <v>400</v>
      </c>
      <c r="R28" s="845"/>
      <c r="S28" s="845"/>
      <c r="T28" s="845"/>
      <c r="U28" s="845"/>
      <c r="V28" s="845">
        <v>400</v>
      </c>
      <c r="W28" s="845"/>
      <c r="X28" s="845"/>
      <c r="Y28" s="845"/>
      <c r="Z28" s="845"/>
      <c r="AA28" s="845" t="s">
        <v>527</v>
      </c>
      <c r="AB28" s="845"/>
      <c r="AC28" s="845"/>
      <c r="AD28" s="845"/>
      <c r="AE28" s="846"/>
      <c r="AF28" s="847" t="s">
        <v>402</v>
      </c>
      <c r="AG28" s="845"/>
      <c r="AH28" s="845"/>
      <c r="AI28" s="845"/>
      <c r="AJ28" s="848"/>
      <c r="AK28" s="849" t="s">
        <v>527</v>
      </c>
      <c r="AL28" s="840"/>
      <c r="AM28" s="840"/>
      <c r="AN28" s="840"/>
      <c r="AO28" s="840"/>
      <c r="AP28" s="840" t="s">
        <v>527</v>
      </c>
      <c r="AQ28" s="840"/>
      <c r="AR28" s="840"/>
      <c r="AS28" s="840"/>
      <c r="AT28" s="840"/>
      <c r="AU28" s="840" t="s">
        <v>527</v>
      </c>
      <c r="AV28" s="840"/>
      <c r="AW28" s="840"/>
      <c r="AX28" s="840"/>
      <c r="AY28" s="840"/>
      <c r="AZ28" s="841" t="s">
        <v>527</v>
      </c>
      <c r="BA28" s="841"/>
      <c r="BB28" s="841"/>
      <c r="BC28" s="841"/>
      <c r="BD28" s="841"/>
      <c r="BE28" s="842"/>
      <c r="BF28" s="842"/>
      <c r="BG28" s="842"/>
      <c r="BH28" s="842"/>
      <c r="BI28" s="843"/>
      <c r="BJ28" s="232"/>
      <c r="BK28" s="232"/>
      <c r="BL28" s="232"/>
      <c r="BM28" s="232"/>
      <c r="BN28" s="232"/>
      <c r="BO28" s="245"/>
      <c r="BP28" s="245"/>
      <c r="BQ28" s="242">
        <v>22</v>
      </c>
      <c r="BR28" s="243"/>
      <c r="BS28" s="790" t="s">
        <v>618</v>
      </c>
      <c r="BT28" s="791"/>
      <c r="BU28" s="791"/>
      <c r="BV28" s="791"/>
      <c r="BW28" s="791"/>
      <c r="BX28" s="791"/>
      <c r="BY28" s="791"/>
      <c r="BZ28" s="791"/>
      <c r="CA28" s="791"/>
      <c r="CB28" s="791"/>
      <c r="CC28" s="791"/>
      <c r="CD28" s="791"/>
      <c r="CE28" s="791"/>
      <c r="CF28" s="791"/>
      <c r="CG28" s="792"/>
      <c r="CH28" s="803">
        <v>13</v>
      </c>
      <c r="CI28" s="804"/>
      <c r="CJ28" s="804"/>
      <c r="CK28" s="804"/>
      <c r="CL28" s="805"/>
      <c r="CM28" s="803">
        <v>119</v>
      </c>
      <c r="CN28" s="804"/>
      <c r="CO28" s="804"/>
      <c r="CP28" s="804"/>
      <c r="CQ28" s="805"/>
      <c r="CR28" s="803">
        <v>48</v>
      </c>
      <c r="CS28" s="804"/>
      <c r="CT28" s="804"/>
      <c r="CU28" s="804"/>
      <c r="CV28" s="805"/>
      <c r="CW28" s="803">
        <v>1</v>
      </c>
      <c r="CX28" s="804"/>
      <c r="CY28" s="804"/>
      <c r="CZ28" s="804"/>
      <c r="DA28" s="805"/>
      <c r="DB28" s="803" t="s">
        <v>527</v>
      </c>
      <c r="DC28" s="804"/>
      <c r="DD28" s="804"/>
      <c r="DE28" s="804"/>
      <c r="DF28" s="805"/>
      <c r="DG28" s="803" t="s">
        <v>527</v>
      </c>
      <c r="DH28" s="804"/>
      <c r="DI28" s="804"/>
      <c r="DJ28" s="804"/>
      <c r="DK28" s="805"/>
      <c r="DL28" s="803" t="s">
        <v>527</v>
      </c>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403</v>
      </c>
      <c r="C29" s="778"/>
      <c r="D29" s="778"/>
      <c r="E29" s="778"/>
      <c r="F29" s="778"/>
      <c r="G29" s="778"/>
      <c r="H29" s="778"/>
      <c r="I29" s="778"/>
      <c r="J29" s="778"/>
      <c r="K29" s="778"/>
      <c r="L29" s="778"/>
      <c r="M29" s="778"/>
      <c r="N29" s="778"/>
      <c r="O29" s="778"/>
      <c r="P29" s="779"/>
      <c r="Q29" s="780">
        <v>10136</v>
      </c>
      <c r="R29" s="781"/>
      <c r="S29" s="781"/>
      <c r="T29" s="781"/>
      <c r="U29" s="781"/>
      <c r="V29" s="781">
        <v>10123</v>
      </c>
      <c r="W29" s="781"/>
      <c r="X29" s="781"/>
      <c r="Y29" s="781"/>
      <c r="Z29" s="781"/>
      <c r="AA29" s="781">
        <v>13</v>
      </c>
      <c r="AB29" s="781"/>
      <c r="AC29" s="781"/>
      <c r="AD29" s="781"/>
      <c r="AE29" s="782"/>
      <c r="AF29" s="783">
        <v>13</v>
      </c>
      <c r="AG29" s="784"/>
      <c r="AH29" s="784"/>
      <c r="AI29" s="784"/>
      <c r="AJ29" s="785"/>
      <c r="AK29" s="852">
        <v>5855</v>
      </c>
      <c r="AL29" s="853"/>
      <c r="AM29" s="853"/>
      <c r="AN29" s="853"/>
      <c r="AO29" s="853"/>
      <c r="AP29" s="853" t="s">
        <v>527</v>
      </c>
      <c r="AQ29" s="853"/>
      <c r="AR29" s="853"/>
      <c r="AS29" s="853"/>
      <c r="AT29" s="853"/>
      <c r="AU29" s="853" t="s">
        <v>527</v>
      </c>
      <c r="AV29" s="853"/>
      <c r="AW29" s="853"/>
      <c r="AX29" s="853"/>
      <c r="AY29" s="853"/>
      <c r="AZ29" s="854" t="s">
        <v>527</v>
      </c>
      <c r="BA29" s="854"/>
      <c r="BB29" s="854"/>
      <c r="BC29" s="854"/>
      <c r="BD29" s="854"/>
      <c r="BE29" s="850"/>
      <c r="BF29" s="850"/>
      <c r="BG29" s="850"/>
      <c r="BH29" s="850"/>
      <c r="BI29" s="851"/>
      <c r="BJ29" s="232"/>
      <c r="BK29" s="232"/>
      <c r="BL29" s="232"/>
      <c r="BM29" s="232"/>
      <c r="BN29" s="232"/>
      <c r="BO29" s="245"/>
      <c r="BP29" s="245"/>
      <c r="BQ29" s="242">
        <v>23</v>
      </c>
      <c r="BR29" s="243" t="s">
        <v>620</v>
      </c>
      <c r="BS29" s="790" t="s">
        <v>619</v>
      </c>
      <c r="BT29" s="791"/>
      <c r="BU29" s="791"/>
      <c r="BV29" s="791"/>
      <c r="BW29" s="791"/>
      <c r="BX29" s="791"/>
      <c r="BY29" s="791"/>
      <c r="BZ29" s="791"/>
      <c r="CA29" s="791"/>
      <c r="CB29" s="791"/>
      <c r="CC29" s="791"/>
      <c r="CD29" s="791"/>
      <c r="CE29" s="791"/>
      <c r="CF29" s="791"/>
      <c r="CG29" s="792"/>
      <c r="CH29" s="803">
        <v>15</v>
      </c>
      <c r="CI29" s="804"/>
      <c r="CJ29" s="804"/>
      <c r="CK29" s="804"/>
      <c r="CL29" s="805"/>
      <c r="CM29" s="803">
        <v>1092</v>
      </c>
      <c r="CN29" s="804"/>
      <c r="CO29" s="804"/>
      <c r="CP29" s="804"/>
      <c r="CQ29" s="805"/>
      <c r="CR29" s="803">
        <v>19</v>
      </c>
      <c r="CS29" s="804"/>
      <c r="CT29" s="804"/>
      <c r="CU29" s="804"/>
      <c r="CV29" s="805"/>
      <c r="CW29" s="803">
        <v>50</v>
      </c>
      <c r="CX29" s="804"/>
      <c r="CY29" s="804"/>
      <c r="CZ29" s="804"/>
      <c r="DA29" s="805"/>
      <c r="DB29" s="803" t="s">
        <v>527</v>
      </c>
      <c r="DC29" s="804"/>
      <c r="DD29" s="804"/>
      <c r="DE29" s="804"/>
      <c r="DF29" s="805"/>
      <c r="DG29" s="803" t="s">
        <v>527</v>
      </c>
      <c r="DH29" s="804"/>
      <c r="DI29" s="804"/>
      <c r="DJ29" s="804"/>
      <c r="DK29" s="805"/>
      <c r="DL29" s="803" t="s">
        <v>527</v>
      </c>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404</v>
      </c>
      <c r="C30" s="778"/>
      <c r="D30" s="778"/>
      <c r="E30" s="778"/>
      <c r="F30" s="778"/>
      <c r="G30" s="778"/>
      <c r="H30" s="778"/>
      <c r="I30" s="778"/>
      <c r="J30" s="778"/>
      <c r="K30" s="778"/>
      <c r="L30" s="778"/>
      <c r="M30" s="778"/>
      <c r="N30" s="778"/>
      <c r="O30" s="778"/>
      <c r="P30" s="779"/>
      <c r="Q30" s="780">
        <v>41575</v>
      </c>
      <c r="R30" s="781"/>
      <c r="S30" s="781"/>
      <c r="T30" s="781"/>
      <c r="U30" s="781"/>
      <c r="V30" s="781">
        <v>40108</v>
      </c>
      <c r="W30" s="781"/>
      <c r="X30" s="781"/>
      <c r="Y30" s="781"/>
      <c r="Z30" s="781"/>
      <c r="AA30" s="781">
        <v>1467</v>
      </c>
      <c r="AB30" s="781"/>
      <c r="AC30" s="781"/>
      <c r="AD30" s="781"/>
      <c r="AE30" s="782"/>
      <c r="AF30" s="783">
        <v>1467</v>
      </c>
      <c r="AG30" s="784"/>
      <c r="AH30" s="784"/>
      <c r="AI30" s="784"/>
      <c r="AJ30" s="785"/>
      <c r="AK30" s="852">
        <v>5503</v>
      </c>
      <c r="AL30" s="853"/>
      <c r="AM30" s="853"/>
      <c r="AN30" s="853"/>
      <c r="AO30" s="853"/>
      <c r="AP30" s="853" t="s">
        <v>527</v>
      </c>
      <c r="AQ30" s="853"/>
      <c r="AR30" s="853"/>
      <c r="AS30" s="853"/>
      <c r="AT30" s="853"/>
      <c r="AU30" s="853" t="s">
        <v>527</v>
      </c>
      <c r="AV30" s="853"/>
      <c r="AW30" s="853"/>
      <c r="AX30" s="853"/>
      <c r="AY30" s="853"/>
      <c r="AZ30" s="854" t="s">
        <v>527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405</v>
      </c>
      <c r="C31" s="778"/>
      <c r="D31" s="778"/>
      <c r="E31" s="778"/>
      <c r="F31" s="778"/>
      <c r="G31" s="778"/>
      <c r="H31" s="778"/>
      <c r="I31" s="778"/>
      <c r="J31" s="778"/>
      <c r="K31" s="778"/>
      <c r="L31" s="778"/>
      <c r="M31" s="778"/>
      <c r="N31" s="778"/>
      <c r="O31" s="778"/>
      <c r="P31" s="779"/>
      <c r="Q31" s="780">
        <v>42713</v>
      </c>
      <c r="R31" s="781"/>
      <c r="S31" s="781"/>
      <c r="T31" s="781"/>
      <c r="U31" s="781"/>
      <c r="V31" s="781">
        <v>41580</v>
      </c>
      <c r="W31" s="781"/>
      <c r="X31" s="781"/>
      <c r="Y31" s="781"/>
      <c r="Z31" s="781"/>
      <c r="AA31" s="781">
        <v>1133</v>
      </c>
      <c r="AB31" s="781"/>
      <c r="AC31" s="781"/>
      <c r="AD31" s="781"/>
      <c r="AE31" s="782"/>
      <c r="AF31" s="783">
        <v>1133</v>
      </c>
      <c r="AG31" s="784"/>
      <c r="AH31" s="784"/>
      <c r="AI31" s="784"/>
      <c r="AJ31" s="785"/>
      <c r="AK31" s="852">
        <v>2707</v>
      </c>
      <c r="AL31" s="853"/>
      <c r="AM31" s="853"/>
      <c r="AN31" s="853"/>
      <c r="AO31" s="853"/>
      <c r="AP31" s="853" t="s">
        <v>527</v>
      </c>
      <c r="AQ31" s="853"/>
      <c r="AR31" s="853"/>
      <c r="AS31" s="853"/>
      <c r="AT31" s="853"/>
      <c r="AU31" s="853" t="s">
        <v>527</v>
      </c>
      <c r="AV31" s="853"/>
      <c r="AW31" s="853"/>
      <c r="AX31" s="853"/>
      <c r="AY31" s="853"/>
      <c r="AZ31" s="854" t="s">
        <v>527</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406</v>
      </c>
      <c r="C32" s="778"/>
      <c r="D32" s="778"/>
      <c r="E32" s="778"/>
      <c r="F32" s="778"/>
      <c r="G32" s="778"/>
      <c r="H32" s="778"/>
      <c r="I32" s="778"/>
      <c r="J32" s="778"/>
      <c r="K32" s="778"/>
      <c r="L32" s="778"/>
      <c r="M32" s="778"/>
      <c r="N32" s="778"/>
      <c r="O32" s="778"/>
      <c r="P32" s="779"/>
      <c r="Q32" s="780">
        <v>10152</v>
      </c>
      <c r="R32" s="781"/>
      <c r="S32" s="781"/>
      <c r="T32" s="781"/>
      <c r="U32" s="781"/>
      <c r="V32" s="781">
        <v>10126</v>
      </c>
      <c r="W32" s="781"/>
      <c r="X32" s="781"/>
      <c r="Y32" s="781"/>
      <c r="Z32" s="781"/>
      <c r="AA32" s="781">
        <v>26</v>
      </c>
      <c r="AB32" s="781"/>
      <c r="AC32" s="781"/>
      <c r="AD32" s="781"/>
      <c r="AE32" s="782"/>
      <c r="AF32" s="783">
        <v>26</v>
      </c>
      <c r="AG32" s="784"/>
      <c r="AH32" s="784"/>
      <c r="AI32" s="784"/>
      <c r="AJ32" s="785"/>
      <c r="AK32" s="852" t="s">
        <v>527</v>
      </c>
      <c r="AL32" s="853"/>
      <c r="AM32" s="853"/>
      <c r="AN32" s="853"/>
      <c r="AO32" s="853"/>
      <c r="AP32" s="853">
        <v>78</v>
      </c>
      <c r="AQ32" s="853"/>
      <c r="AR32" s="853"/>
      <c r="AS32" s="853"/>
      <c r="AT32" s="853"/>
      <c r="AU32" s="853" t="s">
        <v>527</v>
      </c>
      <c r="AV32" s="853"/>
      <c r="AW32" s="853"/>
      <c r="AX32" s="853"/>
      <c r="AY32" s="853"/>
      <c r="AZ32" s="854" t="s">
        <v>527</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407</v>
      </c>
      <c r="C33" s="778"/>
      <c r="D33" s="778"/>
      <c r="E33" s="778"/>
      <c r="F33" s="778"/>
      <c r="G33" s="778"/>
      <c r="H33" s="778"/>
      <c r="I33" s="778"/>
      <c r="J33" s="778"/>
      <c r="K33" s="778"/>
      <c r="L33" s="778"/>
      <c r="M33" s="778"/>
      <c r="N33" s="778"/>
      <c r="O33" s="778"/>
      <c r="P33" s="779"/>
      <c r="Q33" s="780">
        <v>7338</v>
      </c>
      <c r="R33" s="781"/>
      <c r="S33" s="781"/>
      <c r="T33" s="781"/>
      <c r="U33" s="781"/>
      <c r="V33" s="781">
        <v>6557</v>
      </c>
      <c r="W33" s="781"/>
      <c r="X33" s="781"/>
      <c r="Y33" s="781"/>
      <c r="Z33" s="781"/>
      <c r="AA33" s="781">
        <v>781</v>
      </c>
      <c r="AB33" s="781"/>
      <c r="AC33" s="781"/>
      <c r="AD33" s="781"/>
      <c r="AE33" s="782"/>
      <c r="AF33" s="783">
        <v>3603</v>
      </c>
      <c r="AG33" s="784"/>
      <c r="AH33" s="784"/>
      <c r="AI33" s="784"/>
      <c r="AJ33" s="785"/>
      <c r="AK33" s="852">
        <v>80</v>
      </c>
      <c r="AL33" s="853"/>
      <c r="AM33" s="853"/>
      <c r="AN33" s="853"/>
      <c r="AO33" s="853"/>
      <c r="AP33" s="853">
        <v>40407</v>
      </c>
      <c r="AQ33" s="853"/>
      <c r="AR33" s="853"/>
      <c r="AS33" s="853"/>
      <c r="AT33" s="853"/>
      <c r="AU33" s="853">
        <v>2263</v>
      </c>
      <c r="AV33" s="853"/>
      <c r="AW33" s="853"/>
      <c r="AX33" s="853"/>
      <c r="AY33" s="853"/>
      <c r="AZ33" s="854" t="s">
        <v>527</v>
      </c>
      <c r="BA33" s="854"/>
      <c r="BB33" s="854"/>
      <c r="BC33" s="854"/>
      <c r="BD33" s="854"/>
      <c r="BE33" s="850" t="s">
        <v>408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409</v>
      </c>
      <c r="C34" s="778"/>
      <c r="D34" s="778"/>
      <c r="E34" s="778"/>
      <c r="F34" s="778"/>
      <c r="G34" s="778"/>
      <c r="H34" s="778"/>
      <c r="I34" s="778"/>
      <c r="J34" s="778"/>
      <c r="K34" s="778"/>
      <c r="L34" s="778"/>
      <c r="M34" s="778"/>
      <c r="N34" s="778"/>
      <c r="O34" s="778"/>
      <c r="P34" s="779"/>
      <c r="Q34" s="780">
        <v>452</v>
      </c>
      <c r="R34" s="781"/>
      <c r="S34" s="781"/>
      <c r="T34" s="781"/>
      <c r="U34" s="781"/>
      <c r="V34" s="781">
        <v>302</v>
      </c>
      <c r="W34" s="781"/>
      <c r="X34" s="781"/>
      <c r="Y34" s="781"/>
      <c r="Z34" s="781"/>
      <c r="AA34" s="781">
        <v>150</v>
      </c>
      <c r="AB34" s="781"/>
      <c r="AC34" s="781"/>
      <c r="AD34" s="781"/>
      <c r="AE34" s="782"/>
      <c r="AF34" s="783">
        <v>2143</v>
      </c>
      <c r="AG34" s="784"/>
      <c r="AH34" s="784"/>
      <c r="AI34" s="784"/>
      <c r="AJ34" s="785"/>
      <c r="AK34" s="852">
        <v>1</v>
      </c>
      <c r="AL34" s="853"/>
      <c r="AM34" s="853"/>
      <c r="AN34" s="853"/>
      <c r="AO34" s="853"/>
      <c r="AP34" s="853">
        <v>963</v>
      </c>
      <c r="AQ34" s="853"/>
      <c r="AR34" s="853"/>
      <c r="AS34" s="853"/>
      <c r="AT34" s="853"/>
      <c r="AU34" s="853" t="s">
        <v>527</v>
      </c>
      <c r="AV34" s="853"/>
      <c r="AW34" s="853"/>
      <c r="AX34" s="853"/>
      <c r="AY34" s="853"/>
      <c r="AZ34" s="854" t="s">
        <v>527</v>
      </c>
      <c r="BA34" s="854"/>
      <c r="BB34" s="854"/>
      <c r="BC34" s="854"/>
      <c r="BD34" s="854"/>
      <c r="BE34" s="850" t="s">
        <v>410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411</v>
      </c>
      <c r="C35" s="778"/>
      <c r="D35" s="778"/>
      <c r="E35" s="778"/>
      <c r="F35" s="778"/>
      <c r="G35" s="778"/>
      <c r="H35" s="778"/>
      <c r="I35" s="778"/>
      <c r="J35" s="778"/>
      <c r="K35" s="778"/>
      <c r="L35" s="778"/>
      <c r="M35" s="778"/>
      <c r="N35" s="778"/>
      <c r="O35" s="778"/>
      <c r="P35" s="779"/>
      <c r="Q35" s="780">
        <v>16697</v>
      </c>
      <c r="R35" s="781"/>
      <c r="S35" s="781"/>
      <c r="T35" s="781"/>
      <c r="U35" s="781"/>
      <c r="V35" s="781">
        <v>14227</v>
      </c>
      <c r="W35" s="781"/>
      <c r="X35" s="781"/>
      <c r="Y35" s="781"/>
      <c r="Z35" s="781"/>
      <c r="AA35" s="781">
        <v>2470</v>
      </c>
      <c r="AB35" s="781"/>
      <c r="AC35" s="781"/>
      <c r="AD35" s="781"/>
      <c r="AE35" s="782"/>
      <c r="AF35" s="783">
        <v>1239</v>
      </c>
      <c r="AG35" s="784"/>
      <c r="AH35" s="784"/>
      <c r="AI35" s="784"/>
      <c r="AJ35" s="785"/>
      <c r="AK35" s="852">
        <v>5567</v>
      </c>
      <c r="AL35" s="853"/>
      <c r="AM35" s="853"/>
      <c r="AN35" s="853"/>
      <c r="AO35" s="853"/>
      <c r="AP35" s="853">
        <v>120836</v>
      </c>
      <c r="AQ35" s="853"/>
      <c r="AR35" s="853"/>
      <c r="AS35" s="853"/>
      <c r="AT35" s="853"/>
      <c r="AU35" s="853">
        <v>64647</v>
      </c>
      <c r="AV35" s="853"/>
      <c r="AW35" s="853"/>
      <c r="AX35" s="853"/>
      <c r="AY35" s="853"/>
      <c r="AZ35" s="854" t="s">
        <v>527</v>
      </c>
      <c r="BA35" s="854"/>
      <c r="BB35" s="854"/>
      <c r="BC35" s="854"/>
      <c r="BD35" s="854"/>
      <c r="BE35" s="850" t="s">
        <v>412</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413</v>
      </c>
      <c r="C36" s="778"/>
      <c r="D36" s="778"/>
      <c r="E36" s="778"/>
      <c r="F36" s="778"/>
      <c r="G36" s="778"/>
      <c r="H36" s="778"/>
      <c r="I36" s="778"/>
      <c r="J36" s="778"/>
      <c r="K36" s="778"/>
      <c r="L36" s="778"/>
      <c r="M36" s="778"/>
      <c r="N36" s="778"/>
      <c r="O36" s="778"/>
      <c r="P36" s="779"/>
      <c r="Q36" s="780">
        <v>11837</v>
      </c>
      <c r="R36" s="781"/>
      <c r="S36" s="781"/>
      <c r="T36" s="781"/>
      <c r="U36" s="781"/>
      <c r="V36" s="781">
        <v>12126</v>
      </c>
      <c r="W36" s="781"/>
      <c r="X36" s="781"/>
      <c r="Y36" s="781"/>
      <c r="Z36" s="781"/>
      <c r="AA36" s="781">
        <v>-289</v>
      </c>
      <c r="AB36" s="781"/>
      <c r="AC36" s="781"/>
      <c r="AD36" s="781"/>
      <c r="AE36" s="782"/>
      <c r="AF36" s="783">
        <v>1862</v>
      </c>
      <c r="AG36" s="784"/>
      <c r="AH36" s="784"/>
      <c r="AI36" s="784"/>
      <c r="AJ36" s="785"/>
      <c r="AK36" s="852">
        <v>971</v>
      </c>
      <c r="AL36" s="853"/>
      <c r="AM36" s="853"/>
      <c r="AN36" s="853"/>
      <c r="AO36" s="853"/>
      <c r="AP36" s="853">
        <v>3599</v>
      </c>
      <c r="AQ36" s="853"/>
      <c r="AR36" s="853"/>
      <c r="AS36" s="853"/>
      <c r="AT36" s="853"/>
      <c r="AU36" s="853">
        <v>1915</v>
      </c>
      <c r="AV36" s="853"/>
      <c r="AW36" s="853"/>
      <c r="AX36" s="853"/>
      <c r="AY36" s="853"/>
      <c r="AZ36" s="854" t="s">
        <v>527</v>
      </c>
      <c r="BA36" s="854"/>
      <c r="BB36" s="854"/>
      <c r="BC36" s="854"/>
      <c r="BD36" s="854"/>
      <c r="BE36" s="850" t="s">
        <v>408</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414</v>
      </c>
      <c r="C37" s="778"/>
      <c r="D37" s="778"/>
      <c r="E37" s="778"/>
      <c r="F37" s="778"/>
      <c r="G37" s="778"/>
      <c r="H37" s="778"/>
      <c r="I37" s="778"/>
      <c r="J37" s="778"/>
      <c r="K37" s="778"/>
      <c r="L37" s="778"/>
      <c r="M37" s="778"/>
      <c r="N37" s="778"/>
      <c r="O37" s="778"/>
      <c r="P37" s="779"/>
      <c r="Q37" s="780">
        <v>67</v>
      </c>
      <c r="R37" s="781"/>
      <c r="S37" s="781"/>
      <c r="T37" s="781"/>
      <c r="U37" s="781"/>
      <c r="V37" s="781">
        <v>67</v>
      </c>
      <c r="W37" s="781"/>
      <c r="X37" s="781"/>
      <c r="Y37" s="781"/>
      <c r="Z37" s="781"/>
      <c r="AA37" s="781" t="s">
        <v>527</v>
      </c>
      <c r="AB37" s="781"/>
      <c r="AC37" s="781"/>
      <c r="AD37" s="781"/>
      <c r="AE37" s="782"/>
      <c r="AF37" s="783" t="s">
        <v>390</v>
      </c>
      <c r="AG37" s="784"/>
      <c r="AH37" s="784"/>
      <c r="AI37" s="784"/>
      <c r="AJ37" s="785"/>
      <c r="AK37" s="852">
        <v>67</v>
      </c>
      <c r="AL37" s="853"/>
      <c r="AM37" s="853"/>
      <c r="AN37" s="853"/>
      <c r="AO37" s="853"/>
      <c r="AP37" s="853">
        <v>46</v>
      </c>
      <c r="AQ37" s="853"/>
      <c r="AR37" s="853"/>
      <c r="AS37" s="853"/>
      <c r="AT37" s="853"/>
      <c r="AU37" s="853">
        <v>46</v>
      </c>
      <c r="AV37" s="853"/>
      <c r="AW37" s="853"/>
      <c r="AX37" s="853"/>
      <c r="AY37" s="853"/>
      <c r="AZ37" s="854" t="s">
        <v>527</v>
      </c>
      <c r="BA37" s="854"/>
      <c r="BB37" s="854"/>
      <c r="BC37" s="854"/>
      <c r="BD37" s="854"/>
      <c r="BE37" s="850" t="s">
        <v>415</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t="s">
        <v>416</v>
      </c>
      <c r="C38" s="778"/>
      <c r="D38" s="778"/>
      <c r="E38" s="778"/>
      <c r="F38" s="778"/>
      <c r="G38" s="778"/>
      <c r="H38" s="778"/>
      <c r="I38" s="778"/>
      <c r="J38" s="778"/>
      <c r="K38" s="778"/>
      <c r="L38" s="778"/>
      <c r="M38" s="778"/>
      <c r="N38" s="778"/>
      <c r="O38" s="778"/>
      <c r="P38" s="779"/>
      <c r="Q38" s="780">
        <v>177</v>
      </c>
      <c r="R38" s="781"/>
      <c r="S38" s="781"/>
      <c r="T38" s="781"/>
      <c r="U38" s="781"/>
      <c r="V38" s="781">
        <v>177</v>
      </c>
      <c r="W38" s="781"/>
      <c r="X38" s="781"/>
      <c r="Y38" s="781"/>
      <c r="Z38" s="781"/>
      <c r="AA38" s="781" t="s">
        <v>527</v>
      </c>
      <c r="AB38" s="781"/>
      <c r="AC38" s="781"/>
      <c r="AD38" s="781"/>
      <c r="AE38" s="782"/>
      <c r="AF38" s="783" t="s">
        <v>382</v>
      </c>
      <c r="AG38" s="784"/>
      <c r="AH38" s="784"/>
      <c r="AI38" s="784"/>
      <c r="AJ38" s="785"/>
      <c r="AK38" s="852">
        <v>79</v>
      </c>
      <c r="AL38" s="853"/>
      <c r="AM38" s="853"/>
      <c r="AN38" s="853"/>
      <c r="AO38" s="853"/>
      <c r="AP38" s="853">
        <v>176</v>
      </c>
      <c r="AQ38" s="853"/>
      <c r="AR38" s="853"/>
      <c r="AS38" s="853"/>
      <c r="AT38" s="853"/>
      <c r="AU38" s="853">
        <v>91</v>
      </c>
      <c r="AV38" s="853"/>
      <c r="AW38" s="853"/>
      <c r="AX38" s="853"/>
      <c r="AY38" s="853"/>
      <c r="AZ38" s="854" t="s">
        <v>527</v>
      </c>
      <c r="BA38" s="854"/>
      <c r="BB38" s="854"/>
      <c r="BC38" s="854"/>
      <c r="BD38" s="854"/>
      <c r="BE38" s="850" t="s">
        <v>417</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t="s">
        <v>418</v>
      </c>
      <c r="C39" s="778"/>
      <c r="D39" s="778"/>
      <c r="E39" s="778"/>
      <c r="F39" s="778"/>
      <c r="G39" s="778"/>
      <c r="H39" s="778"/>
      <c r="I39" s="778"/>
      <c r="J39" s="778"/>
      <c r="K39" s="778"/>
      <c r="L39" s="778"/>
      <c r="M39" s="778"/>
      <c r="N39" s="778"/>
      <c r="O39" s="778"/>
      <c r="P39" s="779"/>
      <c r="Q39" s="780">
        <v>1355</v>
      </c>
      <c r="R39" s="781"/>
      <c r="S39" s="781"/>
      <c r="T39" s="781"/>
      <c r="U39" s="781"/>
      <c r="V39" s="781">
        <v>1352</v>
      </c>
      <c r="W39" s="781"/>
      <c r="X39" s="781"/>
      <c r="Y39" s="781"/>
      <c r="Z39" s="781"/>
      <c r="AA39" s="781">
        <v>3</v>
      </c>
      <c r="AB39" s="781"/>
      <c r="AC39" s="781"/>
      <c r="AD39" s="781"/>
      <c r="AE39" s="782"/>
      <c r="AF39" s="783" t="s">
        <v>390</v>
      </c>
      <c r="AG39" s="784"/>
      <c r="AH39" s="784"/>
      <c r="AI39" s="784"/>
      <c r="AJ39" s="785"/>
      <c r="AK39" s="852">
        <v>1017</v>
      </c>
      <c r="AL39" s="853"/>
      <c r="AM39" s="853"/>
      <c r="AN39" s="853"/>
      <c r="AO39" s="853"/>
      <c r="AP39" s="853">
        <v>9146</v>
      </c>
      <c r="AQ39" s="853"/>
      <c r="AR39" s="853"/>
      <c r="AS39" s="853"/>
      <c r="AT39" s="853"/>
      <c r="AU39" s="853">
        <v>9137</v>
      </c>
      <c r="AV39" s="853"/>
      <c r="AW39" s="853"/>
      <c r="AX39" s="853"/>
      <c r="AY39" s="853"/>
      <c r="AZ39" s="854" t="s">
        <v>527</v>
      </c>
      <c r="BA39" s="854"/>
      <c r="BB39" s="854"/>
      <c r="BC39" s="854"/>
      <c r="BD39" s="854"/>
      <c r="BE39" s="850" t="s">
        <v>419</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t="s">
        <v>420</v>
      </c>
      <c r="C40" s="778"/>
      <c r="D40" s="778"/>
      <c r="E40" s="778"/>
      <c r="F40" s="778"/>
      <c r="G40" s="778"/>
      <c r="H40" s="778"/>
      <c r="I40" s="778"/>
      <c r="J40" s="778"/>
      <c r="K40" s="778"/>
      <c r="L40" s="778"/>
      <c r="M40" s="778"/>
      <c r="N40" s="778"/>
      <c r="O40" s="778"/>
      <c r="P40" s="779"/>
      <c r="Q40" s="780">
        <v>274</v>
      </c>
      <c r="R40" s="781"/>
      <c r="S40" s="781"/>
      <c r="T40" s="781"/>
      <c r="U40" s="781"/>
      <c r="V40" s="781">
        <v>274</v>
      </c>
      <c r="W40" s="781"/>
      <c r="X40" s="781"/>
      <c r="Y40" s="781"/>
      <c r="Z40" s="781"/>
      <c r="AA40" s="781" t="s">
        <v>527</v>
      </c>
      <c r="AB40" s="781"/>
      <c r="AC40" s="781"/>
      <c r="AD40" s="781"/>
      <c r="AE40" s="782"/>
      <c r="AF40" s="783" t="s">
        <v>390</v>
      </c>
      <c r="AG40" s="784"/>
      <c r="AH40" s="784"/>
      <c r="AI40" s="784"/>
      <c r="AJ40" s="785"/>
      <c r="AK40" s="852">
        <v>63</v>
      </c>
      <c r="AL40" s="853"/>
      <c r="AM40" s="853"/>
      <c r="AN40" s="853"/>
      <c r="AO40" s="853"/>
      <c r="AP40" s="853">
        <v>1012</v>
      </c>
      <c r="AQ40" s="853"/>
      <c r="AR40" s="853"/>
      <c r="AS40" s="853"/>
      <c r="AT40" s="853"/>
      <c r="AU40" s="853">
        <v>539</v>
      </c>
      <c r="AV40" s="853"/>
      <c r="AW40" s="853"/>
      <c r="AX40" s="853"/>
      <c r="AY40" s="853"/>
      <c r="AZ40" s="854" t="s">
        <v>527</v>
      </c>
      <c r="BA40" s="854"/>
      <c r="BB40" s="854"/>
      <c r="BC40" s="854"/>
      <c r="BD40" s="854"/>
      <c r="BE40" s="850" t="s">
        <v>421</v>
      </c>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t="s">
        <v>422</v>
      </c>
      <c r="C41" s="778"/>
      <c r="D41" s="778"/>
      <c r="E41" s="778"/>
      <c r="F41" s="778"/>
      <c r="G41" s="778"/>
      <c r="H41" s="778"/>
      <c r="I41" s="778"/>
      <c r="J41" s="778"/>
      <c r="K41" s="778"/>
      <c r="L41" s="778"/>
      <c r="M41" s="778"/>
      <c r="N41" s="778"/>
      <c r="O41" s="778"/>
      <c r="P41" s="779"/>
      <c r="Q41" s="780">
        <v>2275</v>
      </c>
      <c r="R41" s="781"/>
      <c r="S41" s="781"/>
      <c r="T41" s="781"/>
      <c r="U41" s="781"/>
      <c r="V41" s="781">
        <v>2275</v>
      </c>
      <c r="W41" s="781"/>
      <c r="X41" s="781"/>
      <c r="Y41" s="781"/>
      <c r="Z41" s="781"/>
      <c r="AA41" s="781" t="s">
        <v>527</v>
      </c>
      <c r="AB41" s="781"/>
      <c r="AC41" s="781"/>
      <c r="AD41" s="781"/>
      <c r="AE41" s="782"/>
      <c r="AF41" s="783">
        <v>3371</v>
      </c>
      <c r="AG41" s="784"/>
      <c r="AH41" s="784"/>
      <c r="AI41" s="784"/>
      <c r="AJ41" s="785"/>
      <c r="AK41" s="852">
        <v>268</v>
      </c>
      <c r="AL41" s="853"/>
      <c r="AM41" s="853"/>
      <c r="AN41" s="853"/>
      <c r="AO41" s="853"/>
      <c r="AP41" s="853">
        <v>1877</v>
      </c>
      <c r="AQ41" s="853"/>
      <c r="AR41" s="853"/>
      <c r="AS41" s="853"/>
      <c r="AT41" s="853"/>
      <c r="AU41" s="853" t="s">
        <v>527</v>
      </c>
      <c r="AV41" s="853"/>
      <c r="AW41" s="853"/>
      <c r="AX41" s="853"/>
      <c r="AY41" s="853"/>
      <c r="AZ41" s="854" t="s">
        <v>527</v>
      </c>
      <c r="BA41" s="854"/>
      <c r="BB41" s="854"/>
      <c r="BC41" s="854"/>
      <c r="BD41" s="854"/>
      <c r="BE41" s="850" t="s">
        <v>419</v>
      </c>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423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388</v>
      </c>
      <c r="B63" s="812" t="s">
        <v>424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14858</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382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426</v>
      </c>
      <c r="B66" s="763"/>
      <c r="C66" s="763"/>
      <c r="D66" s="763"/>
      <c r="E66" s="763"/>
      <c r="F66" s="763"/>
      <c r="G66" s="763"/>
      <c r="H66" s="763"/>
      <c r="I66" s="763"/>
      <c r="J66" s="763"/>
      <c r="K66" s="763"/>
      <c r="L66" s="763"/>
      <c r="M66" s="763"/>
      <c r="N66" s="763"/>
      <c r="O66" s="763"/>
      <c r="P66" s="764"/>
      <c r="Q66" s="739" t="s">
        <v>393</v>
      </c>
      <c r="R66" s="740"/>
      <c r="S66" s="740"/>
      <c r="T66" s="740"/>
      <c r="U66" s="741"/>
      <c r="V66" s="739" t="s">
        <v>427</v>
      </c>
      <c r="W66" s="740"/>
      <c r="X66" s="740"/>
      <c r="Y66" s="740"/>
      <c r="Z66" s="741"/>
      <c r="AA66" s="739" t="s">
        <v>428</v>
      </c>
      <c r="AB66" s="740"/>
      <c r="AC66" s="740"/>
      <c r="AD66" s="740"/>
      <c r="AE66" s="741"/>
      <c r="AF66" s="874" t="s">
        <v>429</v>
      </c>
      <c r="AG66" s="835"/>
      <c r="AH66" s="835"/>
      <c r="AI66" s="835"/>
      <c r="AJ66" s="875"/>
      <c r="AK66" s="739" t="s">
        <v>430</v>
      </c>
      <c r="AL66" s="763"/>
      <c r="AM66" s="763"/>
      <c r="AN66" s="763"/>
      <c r="AO66" s="764"/>
      <c r="AP66" s="739" t="s">
        <v>431</v>
      </c>
      <c r="AQ66" s="740"/>
      <c r="AR66" s="740"/>
      <c r="AS66" s="740"/>
      <c r="AT66" s="741"/>
      <c r="AU66" s="739" t="s">
        <v>432</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586</v>
      </c>
      <c r="C68" s="892"/>
      <c r="D68" s="892"/>
      <c r="E68" s="892"/>
      <c r="F68" s="892"/>
      <c r="G68" s="892"/>
      <c r="H68" s="892"/>
      <c r="I68" s="892"/>
      <c r="J68" s="892"/>
      <c r="K68" s="892"/>
      <c r="L68" s="892"/>
      <c r="M68" s="892"/>
      <c r="N68" s="892"/>
      <c r="O68" s="892"/>
      <c r="P68" s="893"/>
      <c r="Q68" s="894">
        <v>5491</v>
      </c>
      <c r="R68" s="888"/>
      <c r="S68" s="888"/>
      <c r="T68" s="888"/>
      <c r="U68" s="888"/>
      <c r="V68" s="888">
        <v>4926</v>
      </c>
      <c r="W68" s="888"/>
      <c r="X68" s="888"/>
      <c r="Y68" s="888"/>
      <c r="Z68" s="888"/>
      <c r="AA68" s="888">
        <v>565</v>
      </c>
      <c r="AB68" s="888"/>
      <c r="AC68" s="888"/>
      <c r="AD68" s="888"/>
      <c r="AE68" s="888"/>
      <c r="AF68" s="888">
        <v>565</v>
      </c>
      <c r="AG68" s="888"/>
      <c r="AH68" s="888"/>
      <c r="AI68" s="888"/>
      <c r="AJ68" s="888"/>
      <c r="AK68" s="888" t="s">
        <v>527</v>
      </c>
      <c r="AL68" s="888"/>
      <c r="AM68" s="888"/>
      <c r="AN68" s="888"/>
      <c r="AO68" s="888"/>
      <c r="AP68" s="888">
        <v>1383</v>
      </c>
      <c r="AQ68" s="888"/>
      <c r="AR68" s="888"/>
      <c r="AS68" s="888"/>
      <c r="AT68" s="888"/>
      <c r="AU68" s="888">
        <v>801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587</v>
      </c>
      <c r="C69" s="896"/>
      <c r="D69" s="896"/>
      <c r="E69" s="896"/>
      <c r="F69" s="896"/>
      <c r="G69" s="896"/>
      <c r="H69" s="896"/>
      <c r="I69" s="896"/>
      <c r="J69" s="896"/>
      <c r="K69" s="896"/>
      <c r="L69" s="896"/>
      <c r="M69" s="896"/>
      <c r="N69" s="896"/>
      <c r="O69" s="896"/>
      <c r="P69" s="897"/>
      <c r="Q69" s="898">
        <v>187</v>
      </c>
      <c r="R69" s="853"/>
      <c r="S69" s="853"/>
      <c r="T69" s="853"/>
      <c r="U69" s="853"/>
      <c r="V69" s="853">
        <v>152</v>
      </c>
      <c r="W69" s="853"/>
      <c r="X69" s="853"/>
      <c r="Y69" s="853"/>
      <c r="Z69" s="853"/>
      <c r="AA69" s="853">
        <v>35</v>
      </c>
      <c r="AB69" s="853"/>
      <c r="AC69" s="853"/>
      <c r="AD69" s="853"/>
      <c r="AE69" s="853"/>
      <c r="AF69" s="853">
        <v>35</v>
      </c>
      <c r="AG69" s="853"/>
      <c r="AH69" s="853"/>
      <c r="AI69" s="853"/>
      <c r="AJ69" s="853"/>
      <c r="AK69" s="853" t="s">
        <v>527</v>
      </c>
      <c r="AL69" s="853"/>
      <c r="AM69" s="853"/>
      <c r="AN69" s="853"/>
      <c r="AO69" s="853"/>
      <c r="AP69" s="853" t="s">
        <v>527</v>
      </c>
      <c r="AQ69" s="853"/>
      <c r="AR69" s="853"/>
      <c r="AS69" s="853"/>
      <c r="AT69" s="853"/>
      <c r="AU69" s="853" t="s">
        <v>527</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588</v>
      </c>
      <c r="C70" s="896"/>
      <c r="D70" s="896"/>
      <c r="E70" s="896"/>
      <c r="F70" s="896"/>
      <c r="G70" s="896"/>
      <c r="H70" s="896"/>
      <c r="I70" s="896"/>
      <c r="J70" s="896"/>
      <c r="K70" s="896"/>
      <c r="L70" s="896"/>
      <c r="M70" s="896"/>
      <c r="N70" s="896"/>
      <c r="O70" s="896"/>
      <c r="P70" s="897"/>
      <c r="Q70" s="898">
        <v>4</v>
      </c>
      <c r="R70" s="853"/>
      <c r="S70" s="853"/>
      <c r="T70" s="853"/>
      <c r="U70" s="853"/>
      <c r="V70" s="853">
        <v>3</v>
      </c>
      <c r="W70" s="853"/>
      <c r="X70" s="853"/>
      <c r="Y70" s="853"/>
      <c r="Z70" s="853"/>
      <c r="AA70" s="853">
        <v>1</v>
      </c>
      <c r="AB70" s="853"/>
      <c r="AC70" s="853"/>
      <c r="AD70" s="853"/>
      <c r="AE70" s="853"/>
      <c r="AF70" s="853">
        <v>1</v>
      </c>
      <c r="AG70" s="853"/>
      <c r="AH70" s="853"/>
      <c r="AI70" s="853"/>
      <c r="AJ70" s="853"/>
      <c r="AK70" s="853" t="s">
        <v>527</v>
      </c>
      <c r="AL70" s="853"/>
      <c r="AM70" s="853"/>
      <c r="AN70" s="853"/>
      <c r="AO70" s="853"/>
      <c r="AP70" s="853" t="s">
        <v>527</v>
      </c>
      <c r="AQ70" s="853"/>
      <c r="AR70" s="853"/>
      <c r="AS70" s="853"/>
      <c r="AT70" s="853"/>
      <c r="AU70" s="853" t="s">
        <v>527</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589</v>
      </c>
      <c r="C71" s="896"/>
      <c r="D71" s="896"/>
      <c r="E71" s="896"/>
      <c r="F71" s="896"/>
      <c r="G71" s="896"/>
      <c r="H71" s="896"/>
      <c r="I71" s="896"/>
      <c r="J71" s="896"/>
      <c r="K71" s="896"/>
      <c r="L71" s="896"/>
      <c r="M71" s="896"/>
      <c r="N71" s="896"/>
      <c r="O71" s="896"/>
      <c r="P71" s="897"/>
      <c r="Q71" s="898">
        <v>1</v>
      </c>
      <c r="R71" s="853"/>
      <c r="S71" s="853"/>
      <c r="T71" s="853"/>
      <c r="U71" s="853"/>
      <c r="V71" s="853">
        <v>0</v>
      </c>
      <c r="W71" s="853"/>
      <c r="X71" s="853"/>
      <c r="Y71" s="853"/>
      <c r="Z71" s="853"/>
      <c r="AA71" s="853">
        <v>1</v>
      </c>
      <c r="AB71" s="853"/>
      <c r="AC71" s="853"/>
      <c r="AD71" s="853"/>
      <c r="AE71" s="853"/>
      <c r="AF71" s="853">
        <v>1</v>
      </c>
      <c r="AG71" s="853"/>
      <c r="AH71" s="853"/>
      <c r="AI71" s="853"/>
      <c r="AJ71" s="853"/>
      <c r="AK71" s="853" t="s">
        <v>527</v>
      </c>
      <c r="AL71" s="853"/>
      <c r="AM71" s="853"/>
      <c r="AN71" s="853"/>
      <c r="AO71" s="853"/>
      <c r="AP71" s="853" t="s">
        <v>527</v>
      </c>
      <c r="AQ71" s="853"/>
      <c r="AR71" s="853"/>
      <c r="AS71" s="853"/>
      <c r="AT71" s="853"/>
      <c r="AU71" s="853" t="s">
        <v>527</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590</v>
      </c>
      <c r="C72" s="896"/>
      <c r="D72" s="896"/>
      <c r="E72" s="896"/>
      <c r="F72" s="896"/>
      <c r="G72" s="896"/>
      <c r="H72" s="896"/>
      <c r="I72" s="896"/>
      <c r="J72" s="896"/>
      <c r="K72" s="896"/>
      <c r="L72" s="896"/>
      <c r="M72" s="896"/>
      <c r="N72" s="896"/>
      <c r="O72" s="896"/>
      <c r="P72" s="897"/>
      <c r="Q72" s="898">
        <v>143</v>
      </c>
      <c r="R72" s="853"/>
      <c r="S72" s="853"/>
      <c r="T72" s="853"/>
      <c r="U72" s="853"/>
      <c r="V72" s="853">
        <v>140</v>
      </c>
      <c r="W72" s="853"/>
      <c r="X72" s="853"/>
      <c r="Y72" s="853"/>
      <c r="Z72" s="853"/>
      <c r="AA72" s="853">
        <v>3</v>
      </c>
      <c r="AB72" s="853"/>
      <c r="AC72" s="853"/>
      <c r="AD72" s="853"/>
      <c r="AE72" s="853"/>
      <c r="AF72" s="853">
        <v>3</v>
      </c>
      <c r="AG72" s="853"/>
      <c r="AH72" s="853"/>
      <c r="AI72" s="853"/>
      <c r="AJ72" s="853"/>
      <c r="AK72" s="853" t="s">
        <v>527</v>
      </c>
      <c r="AL72" s="853"/>
      <c r="AM72" s="853"/>
      <c r="AN72" s="853"/>
      <c r="AO72" s="853"/>
      <c r="AP72" s="853" t="s">
        <v>527</v>
      </c>
      <c r="AQ72" s="853"/>
      <c r="AR72" s="853"/>
      <c r="AS72" s="853"/>
      <c r="AT72" s="853"/>
      <c r="AU72" s="853" t="s">
        <v>527</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591</v>
      </c>
      <c r="C73" s="896"/>
      <c r="D73" s="896"/>
      <c r="E73" s="896"/>
      <c r="F73" s="896"/>
      <c r="G73" s="896"/>
      <c r="H73" s="896"/>
      <c r="I73" s="896"/>
      <c r="J73" s="896"/>
      <c r="K73" s="896"/>
      <c r="L73" s="896"/>
      <c r="M73" s="896"/>
      <c r="N73" s="896"/>
      <c r="O73" s="896"/>
      <c r="P73" s="897"/>
      <c r="Q73" s="898">
        <v>152243</v>
      </c>
      <c r="R73" s="853"/>
      <c r="S73" s="853"/>
      <c r="T73" s="853"/>
      <c r="U73" s="853"/>
      <c r="V73" s="853">
        <v>151203</v>
      </c>
      <c r="W73" s="853"/>
      <c r="X73" s="853"/>
      <c r="Y73" s="853"/>
      <c r="Z73" s="853"/>
      <c r="AA73" s="853">
        <v>1040</v>
      </c>
      <c r="AB73" s="853"/>
      <c r="AC73" s="853"/>
      <c r="AD73" s="853"/>
      <c r="AE73" s="853"/>
      <c r="AF73" s="853">
        <v>1040</v>
      </c>
      <c r="AG73" s="853"/>
      <c r="AH73" s="853"/>
      <c r="AI73" s="853"/>
      <c r="AJ73" s="853"/>
      <c r="AK73" s="853" t="s">
        <v>527</v>
      </c>
      <c r="AL73" s="853"/>
      <c r="AM73" s="853"/>
      <c r="AN73" s="853"/>
      <c r="AO73" s="853"/>
      <c r="AP73" s="853" t="s">
        <v>527</v>
      </c>
      <c r="AQ73" s="853"/>
      <c r="AR73" s="853"/>
      <c r="AS73" s="853"/>
      <c r="AT73" s="853"/>
      <c r="AU73" s="853" t="s">
        <v>527</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388</v>
      </c>
      <c r="B88" s="812" t="s">
        <v>433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1645</v>
      </c>
      <c r="AG88" s="864"/>
      <c r="AH88" s="864"/>
      <c r="AI88" s="864"/>
      <c r="AJ88" s="864"/>
      <c r="AK88" s="861"/>
      <c r="AL88" s="861"/>
      <c r="AM88" s="861"/>
      <c r="AN88" s="861"/>
      <c r="AO88" s="861"/>
      <c r="AP88" s="864">
        <v>1383</v>
      </c>
      <c r="AQ88" s="864"/>
      <c r="AR88" s="864"/>
      <c r="AS88" s="864"/>
      <c r="AT88" s="864"/>
      <c r="AU88" s="864">
        <v>801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12" t="s">
        <v>434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3506</v>
      </c>
      <c r="CS102" s="872"/>
      <c r="CT102" s="872"/>
      <c r="CU102" s="872"/>
      <c r="CV102" s="915"/>
      <c r="CW102" s="914">
        <v>1743</v>
      </c>
      <c r="CX102" s="872"/>
      <c r="CY102" s="872"/>
      <c r="CZ102" s="872"/>
      <c r="DA102" s="915"/>
      <c r="DB102" s="914">
        <v>722</v>
      </c>
      <c r="DC102" s="872"/>
      <c r="DD102" s="872"/>
      <c r="DE102" s="872"/>
      <c r="DF102" s="915"/>
      <c r="DG102" s="914">
        <v>6612</v>
      </c>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435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436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439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440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441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442</v>
      </c>
      <c r="AB109" s="917"/>
      <c r="AC109" s="917"/>
      <c r="AD109" s="917"/>
      <c r="AE109" s="918"/>
      <c r="AF109" s="916" t="s">
        <v>299</v>
      </c>
      <c r="AG109" s="917"/>
      <c r="AH109" s="917"/>
      <c r="AI109" s="917"/>
      <c r="AJ109" s="918"/>
      <c r="AK109" s="916" t="s">
        <v>298</v>
      </c>
      <c r="AL109" s="917"/>
      <c r="AM109" s="917"/>
      <c r="AN109" s="917"/>
      <c r="AO109" s="918"/>
      <c r="AP109" s="916" t="s">
        <v>443</v>
      </c>
      <c r="AQ109" s="917"/>
      <c r="AR109" s="917"/>
      <c r="AS109" s="917"/>
      <c r="AT109" s="919"/>
      <c r="AU109" s="936" t="s">
        <v>441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442</v>
      </c>
      <c r="BR109" s="917"/>
      <c r="BS109" s="917"/>
      <c r="BT109" s="917"/>
      <c r="BU109" s="918"/>
      <c r="BV109" s="916" t="s">
        <v>299</v>
      </c>
      <c r="BW109" s="917"/>
      <c r="BX109" s="917"/>
      <c r="BY109" s="917"/>
      <c r="BZ109" s="918"/>
      <c r="CA109" s="916" t="s">
        <v>298</v>
      </c>
      <c r="CB109" s="917"/>
      <c r="CC109" s="917"/>
      <c r="CD109" s="917"/>
      <c r="CE109" s="918"/>
      <c r="CF109" s="937" t="s">
        <v>443</v>
      </c>
      <c r="CG109" s="937"/>
      <c r="CH109" s="937"/>
      <c r="CI109" s="937"/>
      <c r="CJ109" s="937"/>
      <c r="CK109" s="916" t="s">
        <v>444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442</v>
      </c>
      <c r="DH109" s="917"/>
      <c r="DI109" s="917"/>
      <c r="DJ109" s="917"/>
      <c r="DK109" s="918"/>
      <c r="DL109" s="916" t="s">
        <v>299</v>
      </c>
      <c r="DM109" s="917"/>
      <c r="DN109" s="917"/>
      <c r="DO109" s="917"/>
      <c r="DP109" s="918"/>
      <c r="DQ109" s="916" t="s">
        <v>298</v>
      </c>
      <c r="DR109" s="917"/>
      <c r="DS109" s="917"/>
      <c r="DT109" s="917"/>
      <c r="DU109" s="918"/>
      <c r="DV109" s="916" t="s">
        <v>443</v>
      </c>
      <c r="DW109" s="917"/>
      <c r="DX109" s="917"/>
      <c r="DY109" s="917"/>
      <c r="DZ109" s="919"/>
    </row>
    <row r="110" spans="1:131" s="226" customFormat="1" ht="26.25" customHeight="1" x14ac:dyDescent="0.15">
      <c r="A110" s="920" t="s">
        <v>445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26117896</v>
      </c>
      <c r="AB110" s="924"/>
      <c r="AC110" s="924"/>
      <c r="AD110" s="924"/>
      <c r="AE110" s="925"/>
      <c r="AF110" s="926">
        <v>23070421</v>
      </c>
      <c r="AG110" s="924"/>
      <c r="AH110" s="924"/>
      <c r="AI110" s="924"/>
      <c r="AJ110" s="925"/>
      <c r="AK110" s="926">
        <v>22714619</v>
      </c>
      <c r="AL110" s="924"/>
      <c r="AM110" s="924"/>
      <c r="AN110" s="924"/>
      <c r="AO110" s="925"/>
      <c r="AP110" s="927">
        <v>27.7</v>
      </c>
      <c r="AQ110" s="928"/>
      <c r="AR110" s="928"/>
      <c r="AS110" s="928"/>
      <c r="AT110" s="929"/>
      <c r="AU110" s="930" t="s">
        <v>67</v>
      </c>
      <c r="AV110" s="931"/>
      <c r="AW110" s="931"/>
      <c r="AX110" s="931"/>
      <c r="AY110" s="931"/>
      <c r="AZ110" s="972" t="s">
        <v>446</v>
      </c>
      <c r="BA110" s="921"/>
      <c r="BB110" s="921"/>
      <c r="BC110" s="921"/>
      <c r="BD110" s="921"/>
      <c r="BE110" s="921"/>
      <c r="BF110" s="921"/>
      <c r="BG110" s="921"/>
      <c r="BH110" s="921"/>
      <c r="BI110" s="921"/>
      <c r="BJ110" s="921"/>
      <c r="BK110" s="921"/>
      <c r="BL110" s="921"/>
      <c r="BM110" s="921"/>
      <c r="BN110" s="921"/>
      <c r="BO110" s="921"/>
      <c r="BP110" s="922"/>
      <c r="BQ110" s="958">
        <v>245897479</v>
      </c>
      <c r="BR110" s="959"/>
      <c r="BS110" s="959"/>
      <c r="BT110" s="959"/>
      <c r="BU110" s="959"/>
      <c r="BV110" s="959">
        <v>242256839</v>
      </c>
      <c r="BW110" s="959"/>
      <c r="BX110" s="959"/>
      <c r="BY110" s="959"/>
      <c r="BZ110" s="959"/>
      <c r="CA110" s="959">
        <v>238095306</v>
      </c>
      <c r="CB110" s="959"/>
      <c r="CC110" s="959"/>
      <c r="CD110" s="959"/>
      <c r="CE110" s="959"/>
      <c r="CF110" s="973">
        <v>290.89999999999998</v>
      </c>
      <c r="CG110" s="974"/>
      <c r="CH110" s="974"/>
      <c r="CI110" s="974"/>
      <c r="CJ110" s="974"/>
      <c r="CK110" s="975" t="s">
        <v>447</v>
      </c>
      <c r="CL110" s="976"/>
      <c r="CM110" s="955" t="s">
        <v>448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v>2275672</v>
      </c>
      <c r="DH110" s="959"/>
      <c r="DI110" s="959"/>
      <c r="DJ110" s="959"/>
      <c r="DK110" s="959"/>
      <c r="DL110" s="959">
        <v>1979270</v>
      </c>
      <c r="DM110" s="959"/>
      <c r="DN110" s="959"/>
      <c r="DO110" s="959"/>
      <c r="DP110" s="959"/>
      <c r="DQ110" s="959">
        <v>1676443</v>
      </c>
      <c r="DR110" s="959"/>
      <c r="DS110" s="959"/>
      <c r="DT110" s="959"/>
      <c r="DU110" s="959"/>
      <c r="DV110" s="960">
        <v>2</v>
      </c>
      <c r="DW110" s="960"/>
      <c r="DX110" s="960"/>
      <c r="DY110" s="960"/>
      <c r="DZ110" s="961"/>
    </row>
    <row r="111" spans="1:131" s="226" customFormat="1" ht="26.25" customHeight="1" x14ac:dyDescent="0.15">
      <c r="A111" s="962" t="s">
        <v>449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382</v>
      </c>
      <c r="AB111" s="966"/>
      <c r="AC111" s="966"/>
      <c r="AD111" s="966"/>
      <c r="AE111" s="967"/>
      <c r="AF111" s="968" t="s">
        <v>390</v>
      </c>
      <c r="AG111" s="966"/>
      <c r="AH111" s="966"/>
      <c r="AI111" s="966"/>
      <c r="AJ111" s="967"/>
      <c r="AK111" s="968" t="s">
        <v>390</v>
      </c>
      <c r="AL111" s="966"/>
      <c r="AM111" s="966"/>
      <c r="AN111" s="966"/>
      <c r="AO111" s="967"/>
      <c r="AP111" s="969" t="s">
        <v>450</v>
      </c>
      <c r="AQ111" s="970"/>
      <c r="AR111" s="970"/>
      <c r="AS111" s="970"/>
      <c r="AT111" s="971"/>
      <c r="AU111" s="932"/>
      <c r="AV111" s="933"/>
      <c r="AW111" s="933"/>
      <c r="AX111" s="933"/>
      <c r="AY111" s="933"/>
      <c r="AZ111" s="981" t="s">
        <v>451</v>
      </c>
      <c r="BA111" s="982"/>
      <c r="BB111" s="982"/>
      <c r="BC111" s="982"/>
      <c r="BD111" s="982"/>
      <c r="BE111" s="982"/>
      <c r="BF111" s="982"/>
      <c r="BG111" s="982"/>
      <c r="BH111" s="982"/>
      <c r="BI111" s="982"/>
      <c r="BJ111" s="982"/>
      <c r="BK111" s="982"/>
      <c r="BL111" s="982"/>
      <c r="BM111" s="982"/>
      <c r="BN111" s="982"/>
      <c r="BO111" s="982"/>
      <c r="BP111" s="983"/>
      <c r="BQ111" s="951">
        <v>10043867</v>
      </c>
      <c r="BR111" s="952"/>
      <c r="BS111" s="952"/>
      <c r="BT111" s="952"/>
      <c r="BU111" s="952"/>
      <c r="BV111" s="952">
        <v>9611628</v>
      </c>
      <c r="BW111" s="952"/>
      <c r="BX111" s="952"/>
      <c r="BY111" s="952"/>
      <c r="BZ111" s="952"/>
      <c r="CA111" s="952">
        <v>10067409</v>
      </c>
      <c r="CB111" s="952"/>
      <c r="CC111" s="952"/>
      <c r="CD111" s="952"/>
      <c r="CE111" s="952"/>
      <c r="CF111" s="946">
        <v>12.3</v>
      </c>
      <c r="CG111" s="947"/>
      <c r="CH111" s="947"/>
      <c r="CI111" s="947"/>
      <c r="CJ111" s="947"/>
      <c r="CK111" s="977"/>
      <c r="CL111" s="978"/>
      <c r="CM111" s="948" t="s">
        <v>452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382</v>
      </c>
      <c r="DH111" s="952"/>
      <c r="DI111" s="952"/>
      <c r="DJ111" s="952"/>
      <c r="DK111" s="952"/>
      <c r="DL111" s="952" t="s">
        <v>390</v>
      </c>
      <c r="DM111" s="952"/>
      <c r="DN111" s="952"/>
      <c r="DO111" s="952"/>
      <c r="DP111" s="952"/>
      <c r="DQ111" s="952" t="s">
        <v>390</v>
      </c>
      <c r="DR111" s="952"/>
      <c r="DS111" s="952"/>
      <c r="DT111" s="952"/>
      <c r="DU111" s="952"/>
      <c r="DV111" s="953" t="s">
        <v>390</v>
      </c>
      <c r="DW111" s="953"/>
      <c r="DX111" s="953"/>
      <c r="DY111" s="953"/>
      <c r="DZ111" s="954"/>
    </row>
    <row r="112" spans="1:131" s="226" customFormat="1" ht="26.25" customHeight="1" x14ac:dyDescent="0.15">
      <c r="A112" s="984" t="s">
        <v>453</v>
      </c>
      <c r="B112" s="985"/>
      <c r="C112" s="982" t="s">
        <v>454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390</v>
      </c>
      <c r="AB112" s="991"/>
      <c r="AC112" s="991"/>
      <c r="AD112" s="991"/>
      <c r="AE112" s="992"/>
      <c r="AF112" s="993" t="s">
        <v>390</v>
      </c>
      <c r="AG112" s="991"/>
      <c r="AH112" s="991"/>
      <c r="AI112" s="991"/>
      <c r="AJ112" s="992"/>
      <c r="AK112" s="993" t="s">
        <v>390</v>
      </c>
      <c r="AL112" s="991"/>
      <c r="AM112" s="991"/>
      <c r="AN112" s="991"/>
      <c r="AO112" s="992"/>
      <c r="AP112" s="994" t="s">
        <v>450</v>
      </c>
      <c r="AQ112" s="995"/>
      <c r="AR112" s="995"/>
      <c r="AS112" s="995"/>
      <c r="AT112" s="996"/>
      <c r="AU112" s="932"/>
      <c r="AV112" s="933"/>
      <c r="AW112" s="933"/>
      <c r="AX112" s="933"/>
      <c r="AY112" s="933"/>
      <c r="AZ112" s="981" t="s">
        <v>455</v>
      </c>
      <c r="BA112" s="982"/>
      <c r="BB112" s="982"/>
      <c r="BC112" s="982"/>
      <c r="BD112" s="982"/>
      <c r="BE112" s="982"/>
      <c r="BF112" s="982"/>
      <c r="BG112" s="982"/>
      <c r="BH112" s="982"/>
      <c r="BI112" s="982"/>
      <c r="BJ112" s="982"/>
      <c r="BK112" s="982"/>
      <c r="BL112" s="982"/>
      <c r="BM112" s="982"/>
      <c r="BN112" s="982"/>
      <c r="BO112" s="982"/>
      <c r="BP112" s="983"/>
      <c r="BQ112" s="951">
        <v>86780919</v>
      </c>
      <c r="BR112" s="952"/>
      <c r="BS112" s="952"/>
      <c r="BT112" s="952"/>
      <c r="BU112" s="952"/>
      <c r="BV112" s="952">
        <v>84300422</v>
      </c>
      <c r="BW112" s="952"/>
      <c r="BX112" s="952"/>
      <c r="BY112" s="952"/>
      <c r="BZ112" s="952"/>
      <c r="CA112" s="952">
        <v>78637697</v>
      </c>
      <c r="CB112" s="952"/>
      <c r="CC112" s="952"/>
      <c r="CD112" s="952"/>
      <c r="CE112" s="952"/>
      <c r="CF112" s="946">
        <v>96.1</v>
      </c>
      <c r="CG112" s="947"/>
      <c r="CH112" s="947"/>
      <c r="CI112" s="947"/>
      <c r="CJ112" s="947"/>
      <c r="CK112" s="977"/>
      <c r="CL112" s="978"/>
      <c r="CM112" s="948" t="s">
        <v>456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36609</v>
      </c>
      <c r="DH112" s="952"/>
      <c r="DI112" s="952"/>
      <c r="DJ112" s="952"/>
      <c r="DK112" s="952"/>
      <c r="DL112" s="952">
        <v>33698</v>
      </c>
      <c r="DM112" s="952"/>
      <c r="DN112" s="952"/>
      <c r="DO112" s="952"/>
      <c r="DP112" s="952"/>
      <c r="DQ112" s="952">
        <v>30642</v>
      </c>
      <c r="DR112" s="952"/>
      <c r="DS112" s="952"/>
      <c r="DT112" s="952"/>
      <c r="DU112" s="952"/>
      <c r="DV112" s="953">
        <v>0</v>
      </c>
      <c r="DW112" s="953"/>
      <c r="DX112" s="953"/>
      <c r="DY112" s="953"/>
      <c r="DZ112" s="954"/>
    </row>
    <row r="113" spans="1:130" s="226" customFormat="1" ht="26.25" customHeight="1" x14ac:dyDescent="0.15">
      <c r="A113" s="986"/>
      <c r="B113" s="987"/>
      <c r="C113" s="982" t="s">
        <v>457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9317172</v>
      </c>
      <c r="AB113" s="966"/>
      <c r="AC113" s="966"/>
      <c r="AD113" s="966"/>
      <c r="AE113" s="967"/>
      <c r="AF113" s="968">
        <v>8342255</v>
      </c>
      <c r="AG113" s="966"/>
      <c r="AH113" s="966"/>
      <c r="AI113" s="966"/>
      <c r="AJ113" s="967"/>
      <c r="AK113" s="968">
        <v>7878683</v>
      </c>
      <c r="AL113" s="966"/>
      <c r="AM113" s="966"/>
      <c r="AN113" s="966"/>
      <c r="AO113" s="967"/>
      <c r="AP113" s="969">
        <v>9.6</v>
      </c>
      <c r="AQ113" s="970"/>
      <c r="AR113" s="970"/>
      <c r="AS113" s="970"/>
      <c r="AT113" s="971"/>
      <c r="AU113" s="932"/>
      <c r="AV113" s="933"/>
      <c r="AW113" s="933"/>
      <c r="AX113" s="933"/>
      <c r="AY113" s="933"/>
      <c r="AZ113" s="981" t="s">
        <v>458</v>
      </c>
      <c r="BA113" s="982"/>
      <c r="BB113" s="982"/>
      <c r="BC113" s="982"/>
      <c r="BD113" s="982"/>
      <c r="BE113" s="982"/>
      <c r="BF113" s="982"/>
      <c r="BG113" s="982"/>
      <c r="BH113" s="982"/>
      <c r="BI113" s="982"/>
      <c r="BJ113" s="982"/>
      <c r="BK113" s="982"/>
      <c r="BL113" s="982"/>
      <c r="BM113" s="982"/>
      <c r="BN113" s="982"/>
      <c r="BO113" s="982"/>
      <c r="BP113" s="983"/>
      <c r="BQ113" s="951">
        <v>2618015</v>
      </c>
      <c r="BR113" s="952"/>
      <c r="BS113" s="952"/>
      <c r="BT113" s="952"/>
      <c r="BU113" s="952"/>
      <c r="BV113" s="952">
        <v>1489569</v>
      </c>
      <c r="BW113" s="952"/>
      <c r="BX113" s="952"/>
      <c r="BY113" s="952"/>
      <c r="BZ113" s="952"/>
      <c r="CA113" s="952">
        <v>800966</v>
      </c>
      <c r="CB113" s="952"/>
      <c r="CC113" s="952"/>
      <c r="CD113" s="952"/>
      <c r="CE113" s="952"/>
      <c r="CF113" s="946">
        <v>1</v>
      </c>
      <c r="CG113" s="947"/>
      <c r="CH113" s="947"/>
      <c r="CI113" s="947"/>
      <c r="CJ113" s="947"/>
      <c r="CK113" s="977"/>
      <c r="CL113" s="978"/>
      <c r="CM113" s="948" t="s">
        <v>459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480732</v>
      </c>
      <c r="DH113" s="991"/>
      <c r="DI113" s="991"/>
      <c r="DJ113" s="991"/>
      <c r="DK113" s="992"/>
      <c r="DL113" s="993">
        <v>427443</v>
      </c>
      <c r="DM113" s="991"/>
      <c r="DN113" s="991"/>
      <c r="DO113" s="991"/>
      <c r="DP113" s="992"/>
      <c r="DQ113" s="993">
        <v>374360</v>
      </c>
      <c r="DR113" s="991"/>
      <c r="DS113" s="991"/>
      <c r="DT113" s="991"/>
      <c r="DU113" s="992"/>
      <c r="DV113" s="994">
        <v>0.5</v>
      </c>
      <c r="DW113" s="995"/>
      <c r="DX113" s="995"/>
      <c r="DY113" s="995"/>
      <c r="DZ113" s="996"/>
    </row>
    <row r="114" spans="1:130" s="226" customFormat="1" ht="26.25" customHeight="1" x14ac:dyDescent="0.15">
      <c r="A114" s="986"/>
      <c r="B114" s="987"/>
      <c r="C114" s="982" t="s">
        <v>460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2069516</v>
      </c>
      <c r="AB114" s="991"/>
      <c r="AC114" s="991"/>
      <c r="AD114" s="991"/>
      <c r="AE114" s="992"/>
      <c r="AF114" s="993">
        <v>1150534</v>
      </c>
      <c r="AG114" s="991"/>
      <c r="AH114" s="991"/>
      <c r="AI114" s="991"/>
      <c r="AJ114" s="992"/>
      <c r="AK114" s="993">
        <v>700565</v>
      </c>
      <c r="AL114" s="991"/>
      <c r="AM114" s="991"/>
      <c r="AN114" s="991"/>
      <c r="AO114" s="992"/>
      <c r="AP114" s="994">
        <v>0.9</v>
      </c>
      <c r="AQ114" s="995"/>
      <c r="AR114" s="995"/>
      <c r="AS114" s="995"/>
      <c r="AT114" s="996"/>
      <c r="AU114" s="932"/>
      <c r="AV114" s="933"/>
      <c r="AW114" s="933"/>
      <c r="AX114" s="933"/>
      <c r="AY114" s="933"/>
      <c r="AZ114" s="981" t="s">
        <v>461</v>
      </c>
      <c r="BA114" s="982"/>
      <c r="BB114" s="982"/>
      <c r="BC114" s="982"/>
      <c r="BD114" s="982"/>
      <c r="BE114" s="982"/>
      <c r="BF114" s="982"/>
      <c r="BG114" s="982"/>
      <c r="BH114" s="982"/>
      <c r="BI114" s="982"/>
      <c r="BJ114" s="982"/>
      <c r="BK114" s="982"/>
      <c r="BL114" s="982"/>
      <c r="BM114" s="982"/>
      <c r="BN114" s="982"/>
      <c r="BO114" s="982"/>
      <c r="BP114" s="983"/>
      <c r="BQ114" s="951">
        <v>20815321</v>
      </c>
      <c r="BR114" s="952"/>
      <c r="BS114" s="952"/>
      <c r="BT114" s="952"/>
      <c r="BU114" s="952"/>
      <c r="BV114" s="952">
        <v>20069619</v>
      </c>
      <c r="BW114" s="952"/>
      <c r="BX114" s="952"/>
      <c r="BY114" s="952"/>
      <c r="BZ114" s="952"/>
      <c r="CA114" s="952">
        <v>19653246</v>
      </c>
      <c r="CB114" s="952"/>
      <c r="CC114" s="952"/>
      <c r="CD114" s="952"/>
      <c r="CE114" s="952"/>
      <c r="CF114" s="946">
        <v>24</v>
      </c>
      <c r="CG114" s="947"/>
      <c r="CH114" s="947"/>
      <c r="CI114" s="947"/>
      <c r="CJ114" s="947"/>
      <c r="CK114" s="977"/>
      <c r="CL114" s="978"/>
      <c r="CM114" s="948" t="s">
        <v>462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450</v>
      </c>
      <c r="DH114" s="991"/>
      <c r="DI114" s="991"/>
      <c r="DJ114" s="991"/>
      <c r="DK114" s="992"/>
      <c r="DL114" s="993" t="s">
        <v>390</v>
      </c>
      <c r="DM114" s="991"/>
      <c r="DN114" s="991"/>
      <c r="DO114" s="991"/>
      <c r="DP114" s="992"/>
      <c r="DQ114" s="993" t="s">
        <v>450</v>
      </c>
      <c r="DR114" s="991"/>
      <c r="DS114" s="991"/>
      <c r="DT114" s="991"/>
      <c r="DU114" s="992"/>
      <c r="DV114" s="994" t="s">
        <v>450</v>
      </c>
      <c r="DW114" s="995"/>
      <c r="DX114" s="995"/>
      <c r="DY114" s="995"/>
      <c r="DZ114" s="996"/>
    </row>
    <row r="115" spans="1:130" s="226" customFormat="1" ht="26.25" customHeight="1" x14ac:dyDescent="0.15">
      <c r="A115" s="986"/>
      <c r="B115" s="987"/>
      <c r="C115" s="982" t="s">
        <v>463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328394</v>
      </c>
      <c r="AB115" s="966"/>
      <c r="AC115" s="966"/>
      <c r="AD115" s="966"/>
      <c r="AE115" s="967"/>
      <c r="AF115" s="968">
        <v>284125</v>
      </c>
      <c r="AG115" s="966"/>
      <c r="AH115" s="966"/>
      <c r="AI115" s="966"/>
      <c r="AJ115" s="967"/>
      <c r="AK115" s="968">
        <v>253167</v>
      </c>
      <c r="AL115" s="966"/>
      <c r="AM115" s="966"/>
      <c r="AN115" s="966"/>
      <c r="AO115" s="967"/>
      <c r="AP115" s="969">
        <v>0.3</v>
      </c>
      <c r="AQ115" s="970"/>
      <c r="AR115" s="970"/>
      <c r="AS115" s="970"/>
      <c r="AT115" s="971"/>
      <c r="AU115" s="932"/>
      <c r="AV115" s="933"/>
      <c r="AW115" s="933"/>
      <c r="AX115" s="933"/>
      <c r="AY115" s="933"/>
      <c r="AZ115" s="981" t="s">
        <v>464</v>
      </c>
      <c r="BA115" s="982"/>
      <c r="BB115" s="982"/>
      <c r="BC115" s="982"/>
      <c r="BD115" s="982"/>
      <c r="BE115" s="982"/>
      <c r="BF115" s="982"/>
      <c r="BG115" s="982"/>
      <c r="BH115" s="982"/>
      <c r="BI115" s="982"/>
      <c r="BJ115" s="982"/>
      <c r="BK115" s="982"/>
      <c r="BL115" s="982"/>
      <c r="BM115" s="982"/>
      <c r="BN115" s="982"/>
      <c r="BO115" s="982"/>
      <c r="BP115" s="983"/>
      <c r="BQ115" s="951" t="s">
        <v>402</v>
      </c>
      <c r="BR115" s="952"/>
      <c r="BS115" s="952"/>
      <c r="BT115" s="952"/>
      <c r="BU115" s="952"/>
      <c r="BV115" s="952">
        <v>451700</v>
      </c>
      <c r="BW115" s="952"/>
      <c r="BX115" s="952"/>
      <c r="BY115" s="952"/>
      <c r="BZ115" s="952"/>
      <c r="CA115" s="952">
        <v>495950</v>
      </c>
      <c r="CB115" s="952"/>
      <c r="CC115" s="952"/>
      <c r="CD115" s="952"/>
      <c r="CE115" s="952"/>
      <c r="CF115" s="946">
        <v>0.6</v>
      </c>
      <c r="CG115" s="947"/>
      <c r="CH115" s="947"/>
      <c r="CI115" s="947"/>
      <c r="CJ115" s="947"/>
      <c r="CK115" s="977"/>
      <c r="CL115" s="978"/>
      <c r="CM115" s="981"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6870091</v>
      </c>
      <c r="DH115" s="991"/>
      <c r="DI115" s="991"/>
      <c r="DJ115" s="991"/>
      <c r="DK115" s="992"/>
      <c r="DL115" s="993">
        <v>6904732</v>
      </c>
      <c r="DM115" s="991"/>
      <c r="DN115" s="991"/>
      <c r="DO115" s="991"/>
      <c r="DP115" s="992"/>
      <c r="DQ115" s="993">
        <v>6611749</v>
      </c>
      <c r="DR115" s="991"/>
      <c r="DS115" s="991"/>
      <c r="DT115" s="991"/>
      <c r="DU115" s="992"/>
      <c r="DV115" s="994">
        <v>8.1</v>
      </c>
      <c r="DW115" s="995"/>
      <c r="DX115" s="995"/>
      <c r="DY115" s="995"/>
      <c r="DZ115" s="996"/>
    </row>
    <row r="116" spans="1:130" s="226" customFormat="1" ht="26.25" customHeight="1" x14ac:dyDescent="0.15">
      <c r="A116" s="988"/>
      <c r="B116" s="989"/>
      <c r="C116" s="997" t="s">
        <v>466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15135</v>
      </c>
      <c r="AB116" s="991"/>
      <c r="AC116" s="991"/>
      <c r="AD116" s="991"/>
      <c r="AE116" s="992"/>
      <c r="AF116" s="993">
        <v>2482</v>
      </c>
      <c r="AG116" s="991"/>
      <c r="AH116" s="991"/>
      <c r="AI116" s="991"/>
      <c r="AJ116" s="992"/>
      <c r="AK116" s="993">
        <v>4491</v>
      </c>
      <c r="AL116" s="991"/>
      <c r="AM116" s="991"/>
      <c r="AN116" s="991"/>
      <c r="AO116" s="992"/>
      <c r="AP116" s="994">
        <v>0</v>
      </c>
      <c r="AQ116" s="995"/>
      <c r="AR116" s="995"/>
      <c r="AS116" s="995"/>
      <c r="AT116" s="996"/>
      <c r="AU116" s="932"/>
      <c r="AV116" s="933"/>
      <c r="AW116" s="933"/>
      <c r="AX116" s="933"/>
      <c r="AY116" s="933"/>
      <c r="AZ116" s="999" t="s">
        <v>467</v>
      </c>
      <c r="BA116" s="1000"/>
      <c r="BB116" s="1000"/>
      <c r="BC116" s="1000"/>
      <c r="BD116" s="1000"/>
      <c r="BE116" s="1000"/>
      <c r="BF116" s="1000"/>
      <c r="BG116" s="1000"/>
      <c r="BH116" s="1000"/>
      <c r="BI116" s="1000"/>
      <c r="BJ116" s="1000"/>
      <c r="BK116" s="1000"/>
      <c r="BL116" s="1000"/>
      <c r="BM116" s="1000"/>
      <c r="BN116" s="1000"/>
      <c r="BO116" s="1000"/>
      <c r="BP116" s="1001"/>
      <c r="BQ116" s="951" t="s">
        <v>390</v>
      </c>
      <c r="BR116" s="952"/>
      <c r="BS116" s="952"/>
      <c r="BT116" s="952"/>
      <c r="BU116" s="952"/>
      <c r="BV116" s="952" t="s">
        <v>450</v>
      </c>
      <c r="BW116" s="952"/>
      <c r="BX116" s="952"/>
      <c r="BY116" s="952"/>
      <c r="BZ116" s="952"/>
      <c r="CA116" s="952" t="s">
        <v>390</v>
      </c>
      <c r="CB116" s="952"/>
      <c r="CC116" s="952"/>
      <c r="CD116" s="952"/>
      <c r="CE116" s="952"/>
      <c r="CF116" s="946" t="s">
        <v>390</v>
      </c>
      <c r="CG116" s="947"/>
      <c r="CH116" s="947"/>
      <c r="CI116" s="947"/>
      <c r="CJ116" s="947"/>
      <c r="CK116" s="977"/>
      <c r="CL116" s="978"/>
      <c r="CM116" s="948" t="s">
        <v>468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162264</v>
      </c>
      <c r="DH116" s="991"/>
      <c r="DI116" s="991"/>
      <c r="DJ116" s="991"/>
      <c r="DK116" s="992"/>
      <c r="DL116" s="993">
        <v>131606</v>
      </c>
      <c r="DM116" s="991"/>
      <c r="DN116" s="991"/>
      <c r="DO116" s="991"/>
      <c r="DP116" s="992"/>
      <c r="DQ116" s="993">
        <v>102023</v>
      </c>
      <c r="DR116" s="991"/>
      <c r="DS116" s="991"/>
      <c r="DT116" s="991"/>
      <c r="DU116" s="992"/>
      <c r="DV116" s="994">
        <v>0.1</v>
      </c>
      <c r="DW116" s="995"/>
      <c r="DX116" s="995"/>
      <c r="DY116" s="995"/>
      <c r="DZ116" s="996"/>
    </row>
    <row r="117" spans="1:130" s="226" customFormat="1" ht="26.25" customHeight="1" x14ac:dyDescent="0.15">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469</v>
      </c>
      <c r="Z117" s="918"/>
      <c r="AA117" s="1008">
        <v>37848113</v>
      </c>
      <c r="AB117" s="1009"/>
      <c r="AC117" s="1009"/>
      <c r="AD117" s="1009"/>
      <c r="AE117" s="1010"/>
      <c r="AF117" s="1011">
        <v>32849817</v>
      </c>
      <c r="AG117" s="1009"/>
      <c r="AH117" s="1009"/>
      <c r="AI117" s="1009"/>
      <c r="AJ117" s="1010"/>
      <c r="AK117" s="1011">
        <v>31551525</v>
      </c>
      <c r="AL117" s="1009"/>
      <c r="AM117" s="1009"/>
      <c r="AN117" s="1009"/>
      <c r="AO117" s="1010"/>
      <c r="AP117" s="1012"/>
      <c r="AQ117" s="1013"/>
      <c r="AR117" s="1013"/>
      <c r="AS117" s="1013"/>
      <c r="AT117" s="1014"/>
      <c r="AU117" s="932"/>
      <c r="AV117" s="933"/>
      <c r="AW117" s="933"/>
      <c r="AX117" s="933"/>
      <c r="AY117" s="933"/>
      <c r="AZ117" s="999" t="s">
        <v>470</v>
      </c>
      <c r="BA117" s="1000"/>
      <c r="BB117" s="1000"/>
      <c r="BC117" s="1000"/>
      <c r="BD117" s="1000"/>
      <c r="BE117" s="1000"/>
      <c r="BF117" s="1000"/>
      <c r="BG117" s="1000"/>
      <c r="BH117" s="1000"/>
      <c r="BI117" s="1000"/>
      <c r="BJ117" s="1000"/>
      <c r="BK117" s="1000"/>
      <c r="BL117" s="1000"/>
      <c r="BM117" s="1000"/>
      <c r="BN117" s="1000"/>
      <c r="BO117" s="1000"/>
      <c r="BP117" s="1001"/>
      <c r="BQ117" s="951" t="s">
        <v>390</v>
      </c>
      <c r="BR117" s="952"/>
      <c r="BS117" s="952"/>
      <c r="BT117" s="952"/>
      <c r="BU117" s="952"/>
      <c r="BV117" s="952" t="s">
        <v>471</v>
      </c>
      <c r="BW117" s="952"/>
      <c r="BX117" s="952"/>
      <c r="BY117" s="952"/>
      <c r="BZ117" s="952"/>
      <c r="CA117" s="952" t="s">
        <v>390</v>
      </c>
      <c r="CB117" s="952"/>
      <c r="CC117" s="952"/>
      <c r="CD117" s="952"/>
      <c r="CE117" s="952"/>
      <c r="CF117" s="946" t="s">
        <v>390</v>
      </c>
      <c r="CG117" s="947"/>
      <c r="CH117" s="947"/>
      <c r="CI117" s="947"/>
      <c r="CJ117" s="947"/>
      <c r="CK117" s="977"/>
      <c r="CL117" s="978"/>
      <c r="CM117" s="948" t="s">
        <v>472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390</v>
      </c>
      <c r="DH117" s="991"/>
      <c r="DI117" s="991"/>
      <c r="DJ117" s="991"/>
      <c r="DK117" s="992"/>
      <c r="DL117" s="993" t="s">
        <v>390</v>
      </c>
      <c r="DM117" s="991"/>
      <c r="DN117" s="991"/>
      <c r="DO117" s="991"/>
      <c r="DP117" s="992"/>
      <c r="DQ117" s="993" t="s">
        <v>390</v>
      </c>
      <c r="DR117" s="991"/>
      <c r="DS117" s="991"/>
      <c r="DT117" s="991"/>
      <c r="DU117" s="992"/>
      <c r="DV117" s="994" t="s">
        <v>402</v>
      </c>
      <c r="DW117" s="995"/>
      <c r="DX117" s="995"/>
      <c r="DY117" s="995"/>
      <c r="DZ117" s="996"/>
    </row>
    <row r="118" spans="1:130" s="226" customFormat="1" ht="26.25" customHeight="1" x14ac:dyDescent="0.15">
      <c r="A118" s="936" t="s">
        <v>444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442</v>
      </c>
      <c r="AB118" s="917"/>
      <c r="AC118" s="917"/>
      <c r="AD118" s="917"/>
      <c r="AE118" s="918"/>
      <c r="AF118" s="916" t="s">
        <v>299</v>
      </c>
      <c r="AG118" s="917"/>
      <c r="AH118" s="917"/>
      <c r="AI118" s="917"/>
      <c r="AJ118" s="918"/>
      <c r="AK118" s="916" t="s">
        <v>298</v>
      </c>
      <c r="AL118" s="917"/>
      <c r="AM118" s="917"/>
      <c r="AN118" s="917"/>
      <c r="AO118" s="918"/>
      <c r="AP118" s="1003" t="s">
        <v>443</v>
      </c>
      <c r="AQ118" s="1004"/>
      <c r="AR118" s="1004"/>
      <c r="AS118" s="1004"/>
      <c r="AT118" s="1005"/>
      <c r="AU118" s="932"/>
      <c r="AV118" s="933"/>
      <c r="AW118" s="933"/>
      <c r="AX118" s="933"/>
      <c r="AY118" s="933"/>
      <c r="AZ118" s="1006" t="s">
        <v>473</v>
      </c>
      <c r="BA118" s="997"/>
      <c r="BB118" s="997"/>
      <c r="BC118" s="997"/>
      <c r="BD118" s="997"/>
      <c r="BE118" s="997"/>
      <c r="BF118" s="997"/>
      <c r="BG118" s="997"/>
      <c r="BH118" s="997"/>
      <c r="BI118" s="997"/>
      <c r="BJ118" s="997"/>
      <c r="BK118" s="997"/>
      <c r="BL118" s="997"/>
      <c r="BM118" s="997"/>
      <c r="BN118" s="997"/>
      <c r="BO118" s="997"/>
      <c r="BP118" s="998"/>
      <c r="BQ118" s="1029" t="s">
        <v>471</v>
      </c>
      <c r="BR118" s="1030"/>
      <c r="BS118" s="1030"/>
      <c r="BT118" s="1030"/>
      <c r="BU118" s="1030"/>
      <c r="BV118" s="1030" t="s">
        <v>450</v>
      </c>
      <c r="BW118" s="1030"/>
      <c r="BX118" s="1030"/>
      <c r="BY118" s="1030"/>
      <c r="BZ118" s="1030"/>
      <c r="CA118" s="1030" t="s">
        <v>471</v>
      </c>
      <c r="CB118" s="1030"/>
      <c r="CC118" s="1030"/>
      <c r="CD118" s="1030"/>
      <c r="CE118" s="1030"/>
      <c r="CF118" s="946" t="s">
        <v>450</v>
      </c>
      <c r="CG118" s="947"/>
      <c r="CH118" s="947"/>
      <c r="CI118" s="947"/>
      <c r="CJ118" s="947"/>
      <c r="CK118" s="977"/>
      <c r="CL118" s="978"/>
      <c r="CM118" s="948" t="s">
        <v>474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450</v>
      </c>
      <c r="DH118" s="991"/>
      <c r="DI118" s="991"/>
      <c r="DJ118" s="991"/>
      <c r="DK118" s="992"/>
      <c r="DL118" s="993" t="s">
        <v>450</v>
      </c>
      <c r="DM118" s="991"/>
      <c r="DN118" s="991"/>
      <c r="DO118" s="991"/>
      <c r="DP118" s="992"/>
      <c r="DQ118" s="993" t="s">
        <v>450</v>
      </c>
      <c r="DR118" s="991"/>
      <c r="DS118" s="991"/>
      <c r="DT118" s="991"/>
      <c r="DU118" s="992"/>
      <c r="DV118" s="994" t="s">
        <v>450</v>
      </c>
      <c r="DW118" s="995"/>
      <c r="DX118" s="995"/>
      <c r="DY118" s="995"/>
      <c r="DZ118" s="996"/>
    </row>
    <row r="119" spans="1:130" s="226" customFormat="1" ht="26.25" customHeight="1" x14ac:dyDescent="0.15">
      <c r="A119" s="1090" t="s">
        <v>447</v>
      </c>
      <c r="B119" s="976"/>
      <c r="C119" s="955" t="s">
        <v>448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v>93587</v>
      </c>
      <c r="AB119" s="924"/>
      <c r="AC119" s="924"/>
      <c r="AD119" s="924"/>
      <c r="AE119" s="925"/>
      <c r="AF119" s="926">
        <v>93587</v>
      </c>
      <c r="AG119" s="924"/>
      <c r="AH119" s="924"/>
      <c r="AI119" s="924"/>
      <c r="AJ119" s="925"/>
      <c r="AK119" s="926">
        <v>93792</v>
      </c>
      <c r="AL119" s="924"/>
      <c r="AM119" s="924"/>
      <c r="AN119" s="924"/>
      <c r="AO119" s="925"/>
      <c r="AP119" s="927">
        <v>0.1</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475</v>
      </c>
      <c r="BP119" s="1038"/>
      <c r="BQ119" s="1029">
        <v>366155601</v>
      </c>
      <c r="BR119" s="1030"/>
      <c r="BS119" s="1030"/>
      <c r="BT119" s="1030"/>
      <c r="BU119" s="1030"/>
      <c r="BV119" s="1030">
        <v>358179777</v>
      </c>
      <c r="BW119" s="1030"/>
      <c r="BX119" s="1030"/>
      <c r="BY119" s="1030"/>
      <c r="BZ119" s="1030"/>
      <c r="CA119" s="1030">
        <v>347750574</v>
      </c>
      <c r="CB119" s="1030"/>
      <c r="CC119" s="1030"/>
      <c r="CD119" s="1030"/>
      <c r="CE119" s="1030"/>
      <c r="CF119" s="1031"/>
      <c r="CG119" s="1032"/>
      <c r="CH119" s="1032"/>
      <c r="CI119" s="1032"/>
      <c r="CJ119" s="1033"/>
      <c r="CK119" s="979"/>
      <c r="CL119" s="980"/>
      <c r="CM119" s="1034" t="s">
        <v>476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218499</v>
      </c>
      <c r="DH119" s="1016"/>
      <c r="DI119" s="1016"/>
      <c r="DJ119" s="1016"/>
      <c r="DK119" s="1017"/>
      <c r="DL119" s="1015">
        <v>134879</v>
      </c>
      <c r="DM119" s="1016"/>
      <c r="DN119" s="1016"/>
      <c r="DO119" s="1016"/>
      <c r="DP119" s="1017"/>
      <c r="DQ119" s="1015">
        <v>1272192</v>
      </c>
      <c r="DR119" s="1016"/>
      <c r="DS119" s="1016"/>
      <c r="DT119" s="1016"/>
      <c r="DU119" s="1017"/>
      <c r="DV119" s="1018">
        <v>1.6</v>
      </c>
      <c r="DW119" s="1019"/>
      <c r="DX119" s="1019"/>
      <c r="DY119" s="1019"/>
      <c r="DZ119" s="1020"/>
    </row>
    <row r="120" spans="1:130" s="226" customFormat="1" ht="26.25" customHeight="1" x14ac:dyDescent="0.15">
      <c r="A120" s="1091"/>
      <c r="B120" s="978"/>
      <c r="C120" s="948" t="s">
        <v>452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390</v>
      </c>
      <c r="AB120" s="991"/>
      <c r="AC120" s="991"/>
      <c r="AD120" s="991"/>
      <c r="AE120" s="992"/>
      <c r="AF120" s="993" t="s">
        <v>390</v>
      </c>
      <c r="AG120" s="991"/>
      <c r="AH120" s="991"/>
      <c r="AI120" s="991"/>
      <c r="AJ120" s="992"/>
      <c r="AK120" s="993" t="s">
        <v>390</v>
      </c>
      <c r="AL120" s="991"/>
      <c r="AM120" s="991"/>
      <c r="AN120" s="991"/>
      <c r="AO120" s="992"/>
      <c r="AP120" s="994" t="s">
        <v>390</v>
      </c>
      <c r="AQ120" s="995"/>
      <c r="AR120" s="995"/>
      <c r="AS120" s="995"/>
      <c r="AT120" s="996"/>
      <c r="AU120" s="1021" t="s">
        <v>477</v>
      </c>
      <c r="AV120" s="1022"/>
      <c r="AW120" s="1022"/>
      <c r="AX120" s="1022"/>
      <c r="AY120" s="1023"/>
      <c r="AZ120" s="972" t="s">
        <v>478</v>
      </c>
      <c r="BA120" s="921"/>
      <c r="BB120" s="921"/>
      <c r="BC120" s="921"/>
      <c r="BD120" s="921"/>
      <c r="BE120" s="921"/>
      <c r="BF120" s="921"/>
      <c r="BG120" s="921"/>
      <c r="BH120" s="921"/>
      <c r="BI120" s="921"/>
      <c r="BJ120" s="921"/>
      <c r="BK120" s="921"/>
      <c r="BL120" s="921"/>
      <c r="BM120" s="921"/>
      <c r="BN120" s="921"/>
      <c r="BO120" s="921"/>
      <c r="BP120" s="922"/>
      <c r="BQ120" s="958">
        <v>20549532</v>
      </c>
      <c r="BR120" s="959"/>
      <c r="BS120" s="959"/>
      <c r="BT120" s="959"/>
      <c r="BU120" s="959"/>
      <c r="BV120" s="959">
        <v>21513473</v>
      </c>
      <c r="BW120" s="959"/>
      <c r="BX120" s="959"/>
      <c r="BY120" s="959"/>
      <c r="BZ120" s="959"/>
      <c r="CA120" s="959">
        <v>23537233</v>
      </c>
      <c r="CB120" s="959"/>
      <c r="CC120" s="959"/>
      <c r="CD120" s="959"/>
      <c r="CE120" s="959"/>
      <c r="CF120" s="973">
        <v>28.8</v>
      </c>
      <c r="CG120" s="974"/>
      <c r="CH120" s="974"/>
      <c r="CI120" s="974"/>
      <c r="CJ120" s="974"/>
      <c r="CK120" s="1039" t="s">
        <v>479</v>
      </c>
      <c r="CL120" s="1040"/>
      <c r="CM120" s="1040"/>
      <c r="CN120" s="1040"/>
      <c r="CO120" s="1041"/>
      <c r="CP120" s="1047" t="s">
        <v>411</v>
      </c>
      <c r="CQ120" s="1048"/>
      <c r="CR120" s="1048"/>
      <c r="CS120" s="1048"/>
      <c r="CT120" s="1048"/>
      <c r="CU120" s="1048"/>
      <c r="CV120" s="1048"/>
      <c r="CW120" s="1048"/>
      <c r="CX120" s="1048"/>
      <c r="CY120" s="1048"/>
      <c r="CZ120" s="1048"/>
      <c r="DA120" s="1048"/>
      <c r="DB120" s="1048"/>
      <c r="DC120" s="1048"/>
      <c r="DD120" s="1048"/>
      <c r="DE120" s="1048"/>
      <c r="DF120" s="1049"/>
      <c r="DG120" s="958">
        <v>70576218</v>
      </c>
      <c r="DH120" s="959"/>
      <c r="DI120" s="959"/>
      <c r="DJ120" s="959"/>
      <c r="DK120" s="959"/>
      <c r="DL120" s="959">
        <v>69215185</v>
      </c>
      <c r="DM120" s="959"/>
      <c r="DN120" s="959"/>
      <c r="DO120" s="959"/>
      <c r="DP120" s="959"/>
      <c r="DQ120" s="959">
        <v>64647368</v>
      </c>
      <c r="DR120" s="959"/>
      <c r="DS120" s="959"/>
      <c r="DT120" s="959"/>
      <c r="DU120" s="959"/>
      <c r="DV120" s="960">
        <v>79</v>
      </c>
      <c r="DW120" s="960"/>
      <c r="DX120" s="960"/>
      <c r="DY120" s="960"/>
      <c r="DZ120" s="961"/>
    </row>
    <row r="121" spans="1:130" s="226" customFormat="1" ht="26.25" customHeight="1" x14ac:dyDescent="0.15">
      <c r="A121" s="1091"/>
      <c r="B121" s="978"/>
      <c r="C121" s="999" t="s">
        <v>480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66502</v>
      </c>
      <c r="AB121" s="991"/>
      <c r="AC121" s="991"/>
      <c r="AD121" s="991"/>
      <c r="AE121" s="992"/>
      <c r="AF121" s="993">
        <v>60668</v>
      </c>
      <c r="AG121" s="991"/>
      <c r="AH121" s="991"/>
      <c r="AI121" s="991"/>
      <c r="AJ121" s="992"/>
      <c r="AK121" s="993">
        <v>59614</v>
      </c>
      <c r="AL121" s="991"/>
      <c r="AM121" s="991"/>
      <c r="AN121" s="991"/>
      <c r="AO121" s="992"/>
      <c r="AP121" s="994">
        <v>0.1</v>
      </c>
      <c r="AQ121" s="995"/>
      <c r="AR121" s="995"/>
      <c r="AS121" s="995"/>
      <c r="AT121" s="996"/>
      <c r="AU121" s="1024"/>
      <c r="AV121" s="1025"/>
      <c r="AW121" s="1025"/>
      <c r="AX121" s="1025"/>
      <c r="AY121" s="1026"/>
      <c r="AZ121" s="981" t="s">
        <v>481</v>
      </c>
      <c r="BA121" s="982"/>
      <c r="BB121" s="982"/>
      <c r="BC121" s="982"/>
      <c r="BD121" s="982"/>
      <c r="BE121" s="982"/>
      <c r="BF121" s="982"/>
      <c r="BG121" s="982"/>
      <c r="BH121" s="982"/>
      <c r="BI121" s="982"/>
      <c r="BJ121" s="982"/>
      <c r="BK121" s="982"/>
      <c r="BL121" s="982"/>
      <c r="BM121" s="982"/>
      <c r="BN121" s="982"/>
      <c r="BO121" s="982"/>
      <c r="BP121" s="983"/>
      <c r="BQ121" s="951">
        <v>26608244</v>
      </c>
      <c r="BR121" s="952"/>
      <c r="BS121" s="952"/>
      <c r="BT121" s="952"/>
      <c r="BU121" s="952"/>
      <c r="BV121" s="952">
        <v>27235131</v>
      </c>
      <c r="BW121" s="952"/>
      <c r="BX121" s="952"/>
      <c r="BY121" s="952"/>
      <c r="BZ121" s="952"/>
      <c r="CA121" s="952">
        <v>26586970</v>
      </c>
      <c r="CB121" s="952"/>
      <c r="CC121" s="952"/>
      <c r="CD121" s="952"/>
      <c r="CE121" s="952"/>
      <c r="CF121" s="946">
        <v>32.5</v>
      </c>
      <c r="CG121" s="947"/>
      <c r="CH121" s="947"/>
      <c r="CI121" s="947"/>
      <c r="CJ121" s="947"/>
      <c r="CK121" s="1042"/>
      <c r="CL121" s="1043"/>
      <c r="CM121" s="1043"/>
      <c r="CN121" s="1043"/>
      <c r="CO121" s="1044"/>
      <c r="CP121" s="1052" t="s">
        <v>482</v>
      </c>
      <c r="CQ121" s="1053"/>
      <c r="CR121" s="1053"/>
      <c r="CS121" s="1053"/>
      <c r="CT121" s="1053"/>
      <c r="CU121" s="1053"/>
      <c r="CV121" s="1053"/>
      <c r="CW121" s="1053"/>
      <c r="CX121" s="1053"/>
      <c r="CY121" s="1053"/>
      <c r="CZ121" s="1053"/>
      <c r="DA121" s="1053"/>
      <c r="DB121" s="1053"/>
      <c r="DC121" s="1053"/>
      <c r="DD121" s="1053"/>
      <c r="DE121" s="1053"/>
      <c r="DF121" s="1054"/>
      <c r="DG121" s="951">
        <v>10577075</v>
      </c>
      <c r="DH121" s="952"/>
      <c r="DI121" s="952"/>
      <c r="DJ121" s="952"/>
      <c r="DK121" s="952"/>
      <c r="DL121" s="952">
        <v>9868362</v>
      </c>
      <c r="DM121" s="952"/>
      <c r="DN121" s="952"/>
      <c r="DO121" s="952"/>
      <c r="DP121" s="952"/>
      <c r="DQ121" s="952">
        <v>9136980</v>
      </c>
      <c r="DR121" s="952"/>
      <c r="DS121" s="952"/>
      <c r="DT121" s="952"/>
      <c r="DU121" s="952"/>
      <c r="DV121" s="953">
        <v>11.2</v>
      </c>
      <c r="DW121" s="953"/>
      <c r="DX121" s="953"/>
      <c r="DY121" s="953"/>
      <c r="DZ121" s="954"/>
    </row>
    <row r="122" spans="1:130" s="226" customFormat="1" ht="26.25" customHeight="1" x14ac:dyDescent="0.15">
      <c r="A122" s="1091"/>
      <c r="B122" s="978"/>
      <c r="C122" s="948" t="s">
        <v>462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390</v>
      </c>
      <c r="AB122" s="991"/>
      <c r="AC122" s="991"/>
      <c r="AD122" s="991"/>
      <c r="AE122" s="992"/>
      <c r="AF122" s="993" t="s">
        <v>390</v>
      </c>
      <c r="AG122" s="991"/>
      <c r="AH122" s="991"/>
      <c r="AI122" s="991"/>
      <c r="AJ122" s="992"/>
      <c r="AK122" s="993" t="s">
        <v>471</v>
      </c>
      <c r="AL122" s="991"/>
      <c r="AM122" s="991"/>
      <c r="AN122" s="991"/>
      <c r="AO122" s="992"/>
      <c r="AP122" s="994" t="s">
        <v>390</v>
      </c>
      <c r="AQ122" s="995"/>
      <c r="AR122" s="995"/>
      <c r="AS122" s="995"/>
      <c r="AT122" s="996"/>
      <c r="AU122" s="1024"/>
      <c r="AV122" s="1025"/>
      <c r="AW122" s="1025"/>
      <c r="AX122" s="1025"/>
      <c r="AY122" s="1026"/>
      <c r="AZ122" s="1006" t="s">
        <v>483</v>
      </c>
      <c r="BA122" s="997"/>
      <c r="BB122" s="997"/>
      <c r="BC122" s="997"/>
      <c r="BD122" s="997"/>
      <c r="BE122" s="997"/>
      <c r="BF122" s="997"/>
      <c r="BG122" s="997"/>
      <c r="BH122" s="997"/>
      <c r="BI122" s="997"/>
      <c r="BJ122" s="997"/>
      <c r="BK122" s="997"/>
      <c r="BL122" s="997"/>
      <c r="BM122" s="997"/>
      <c r="BN122" s="997"/>
      <c r="BO122" s="997"/>
      <c r="BP122" s="998"/>
      <c r="BQ122" s="1029">
        <v>216220110</v>
      </c>
      <c r="BR122" s="1030"/>
      <c r="BS122" s="1030"/>
      <c r="BT122" s="1030"/>
      <c r="BU122" s="1030"/>
      <c r="BV122" s="1030">
        <v>209858379</v>
      </c>
      <c r="BW122" s="1030"/>
      <c r="BX122" s="1030"/>
      <c r="BY122" s="1030"/>
      <c r="BZ122" s="1030"/>
      <c r="CA122" s="1030">
        <v>203243180</v>
      </c>
      <c r="CB122" s="1030"/>
      <c r="CC122" s="1030"/>
      <c r="CD122" s="1030"/>
      <c r="CE122" s="1030"/>
      <c r="CF122" s="1050">
        <v>248.3</v>
      </c>
      <c r="CG122" s="1051"/>
      <c r="CH122" s="1051"/>
      <c r="CI122" s="1051"/>
      <c r="CJ122" s="1051"/>
      <c r="CK122" s="1042"/>
      <c r="CL122" s="1043"/>
      <c r="CM122" s="1043"/>
      <c r="CN122" s="1043"/>
      <c r="CO122" s="1044"/>
      <c r="CP122" s="1052" t="s">
        <v>484</v>
      </c>
      <c r="CQ122" s="1053"/>
      <c r="CR122" s="1053"/>
      <c r="CS122" s="1053"/>
      <c r="CT122" s="1053"/>
      <c r="CU122" s="1053"/>
      <c r="CV122" s="1053"/>
      <c r="CW122" s="1053"/>
      <c r="CX122" s="1053"/>
      <c r="CY122" s="1053"/>
      <c r="CZ122" s="1053"/>
      <c r="DA122" s="1053"/>
      <c r="DB122" s="1053"/>
      <c r="DC122" s="1053"/>
      <c r="DD122" s="1053"/>
      <c r="DE122" s="1053"/>
      <c r="DF122" s="1054"/>
      <c r="DG122" s="951">
        <v>2656622</v>
      </c>
      <c r="DH122" s="952"/>
      <c r="DI122" s="952"/>
      <c r="DJ122" s="952"/>
      <c r="DK122" s="952"/>
      <c r="DL122" s="952">
        <v>2434619</v>
      </c>
      <c r="DM122" s="952"/>
      <c r="DN122" s="952"/>
      <c r="DO122" s="952"/>
      <c r="DP122" s="952"/>
      <c r="DQ122" s="952">
        <v>2262814</v>
      </c>
      <c r="DR122" s="952"/>
      <c r="DS122" s="952"/>
      <c r="DT122" s="952"/>
      <c r="DU122" s="952"/>
      <c r="DV122" s="953">
        <v>2.8</v>
      </c>
      <c r="DW122" s="953"/>
      <c r="DX122" s="953"/>
      <c r="DY122" s="953"/>
      <c r="DZ122" s="954"/>
    </row>
    <row r="123" spans="1:130" s="226" customFormat="1" ht="26.25" customHeight="1" x14ac:dyDescent="0.15">
      <c r="A123" s="1091"/>
      <c r="B123" s="978"/>
      <c r="C123" s="948" t="s">
        <v>468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40457</v>
      </c>
      <c r="AB123" s="991"/>
      <c r="AC123" s="991"/>
      <c r="AD123" s="991"/>
      <c r="AE123" s="992"/>
      <c r="AF123" s="993">
        <v>33052</v>
      </c>
      <c r="AG123" s="991"/>
      <c r="AH123" s="991"/>
      <c r="AI123" s="991"/>
      <c r="AJ123" s="992"/>
      <c r="AK123" s="993">
        <v>31733</v>
      </c>
      <c r="AL123" s="991"/>
      <c r="AM123" s="991"/>
      <c r="AN123" s="991"/>
      <c r="AO123" s="992"/>
      <c r="AP123" s="994">
        <v>0</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485</v>
      </c>
      <c r="BP123" s="1038"/>
      <c r="BQ123" s="1097">
        <v>263377886</v>
      </c>
      <c r="BR123" s="1098"/>
      <c r="BS123" s="1098"/>
      <c r="BT123" s="1098"/>
      <c r="BU123" s="1098"/>
      <c r="BV123" s="1098">
        <v>258606983</v>
      </c>
      <c r="BW123" s="1098"/>
      <c r="BX123" s="1098"/>
      <c r="BY123" s="1098"/>
      <c r="BZ123" s="1098"/>
      <c r="CA123" s="1098">
        <v>253367383</v>
      </c>
      <c r="CB123" s="1098"/>
      <c r="CC123" s="1098"/>
      <c r="CD123" s="1098"/>
      <c r="CE123" s="1098"/>
      <c r="CF123" s="1031"/>
      <c r="CG123" s="1032"/>
      <c r="CH123" s="1032"/>
      <c r="CI123" s="1032"/>
      <c r="CJ123" s="1033"/>
      <c r="CK123" s="1042"/>
      <c r="CL123" s="1043"/>
      <c r="CM123" s="1043"/>
      <c r="CN123" s="1043"/>
      <c r="CO123" s="1044"/>
      <c r="CP123" s="1052" t="s">
        <v>486</v>
      </c>
      <c r="CQ123" s="1053"/>
      <c r="CR123" s="1053"/>
      <c r="CS123" s="1053"/>
      <c r="CT123" s="1053"/>
      <c r="CU123" s="1053"/>
      <c r="CV123" s="1053"/>
      <c r="CW123" s="1053"/>
      <c r="CX123" s="1053"/>
      <c r="CY123" s="1053"/>
      <c r="CZ123" s="1053"/>
      <c r="DA123" s="1053"/>
      <c r="DB123" s="1053"/>
      <c r="DC123" s="1053"/>
      <c r="DD123" s="1053"/>
      <c r="DE123" s="1053"/>
      <c r="DF123" s="1054"/>
      <c r="DG123" s="990">
        <v>2244420</v>
      </c>
      <c r="DH123" s="991"/>
      <c r="DI123" s="991"/>
      <c r="DJ123" s="991"/>
      <c r="DK123" s="992"/>
      <c r="DL123" s="993">
        <v>2052859</v>
      </c>
      <c r="DM123" s="991"/>
      <c r="DN123" s="991"/>
      <c r="DO123" s="991"/>
      <c r="DP123" s="992"/>
      <c r="DQ123" s="993">
        <v>1914505</v>
      </c>
      <c r="DR123" s="991"/>
      <c r="DS123" s="991"/>
      <c r="DT123" s="991"/>
      <c r="DU123" s="992"/>
      <c r="DV123" s="994">
        <v>2.2999999999999998</v>
      </c>
      <c r="DW123" s="995"/>
      <c r="DX123" s="995"/>
      <c r="DY123" s="995"/>
      <c r="DZ123" s="996"/>
    </row>
    <row r="124" spans="1:130" s="226" customFormat="1" ht="26.25" customHeight="1" thickBot="1" x14ac:dyDescent="0.2">
      <c r="A124" s="1091"/>
      <c r="B124" s="978"/>
      <c r="C124" s="948" t="s">
        <v>472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487</v>
      </c>
      <c r="AB124" s="991"/>
      <c r="AC124" s="991"/>
      <c r="AD124" s="991"/>
      <c r="AE124" s="992"/>
      <c r="AF124" s="993" t="s">
        <v>386</v>
      </c>
      <c r="AG124" s="991"/>
      <c r="AH124" s="991"/>
      <c r="AI124" s="991"/>
      <c r="AJ124" s="992"/>
      <c r="AK124" s="993" t="s">
        <v>402</v>
      </c>
      <c r="AL124" s="991"/>
      <c r="AM124" s="991"/>
      <c r="AN124" s="991"/>
      <c r="AO124" s="992"/>
      <c r="AP124" s="994" t="s">
        <v>382</v>
      </c>
      <c r="AQ124" s="995"/>
      <c r="AR124" s="995"/>
      <c r="AS124" s="995"/>
      <c r="AT124" s="996"/>
      <c r="AU124" s="1093" t="s">
        <v>488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127</v>
      </c>
      <c r="BR124" s="1060"/>
      <c r="BS124" s="1060"/>
      <c r="BT124" s="1060"/>
      <c r="BU124" s="1060"/>
      <c r="BV124" s="1060">
        <v>123.2</v>
      </c>
      <c r="BW124" s="1060"/>
      <c r="BX124" s="1060"/>
      <c r="BY124" s="1060"/>
      <c r="BZ124" s="1060"/>
      <c r="CA124" s="1060">
        <v>115.3</v>
      </c>
      <c r="CB124" s="1060"/>
      <c r="CC124" s="1060"/>
      <c r="CD124" s="1060"/>
      <c r="CE124" s="1060"/>
      <c r="CF124" s="1061"/>
      <c r="CG124" s="1062"/>
      <c r="CH124" s="1062"/>
      <c r="CI124" s="1062"/>
      <c r="CJ124" s="1063"/>
      <c r="CK124" s="1045"/>
      <c r="CL124" s="1045"/>
      <c r="CM124" s="1045"/>
      <c r="CN124" s="1045"/>
      <c r="CO124" s="1046"/>
      <c r="CP124" s="1052" t="s">
        <v>489</v>
      </c>
      <c r="CQ124" s="1053"/>
      <c r="CR124" s="1053"/>
      <c r="CS124" s="1053"/>
      <c r="CT124" s="1053"/>
      <c r="CU124" s="1053"/>
      <c r="CV124" s="1053"/>
      <c r="CW124" s="1053"/>
      <c r="CX124" s="1053"/>
      <c r="CY124" s="1053"/>
      <c r="CZ124" s="1053"/>
      <c r="DA124" s="1053"/>
      <c r="DB124" s="1053"/>
      <c r="DC124" s="1053"/>
      <c r="DD124" s="1053"/>
      <c r="DE124" s="1053"/>
      <c r="DF124" s="1054"/>
      <c r="DG124" s="1037">
        <v>726584</v>
      </c>
      <c r="DH124" s="1016"/>
      <c r="DI124" s="1016"/>
      <c r="DJ124" s="1016"/>
      <c r="DK124" s="1017"/>
      <c r="DL124" s="1015">
        <v>729397</v>
      </c>
      <c r="DM124" s="1016"/>
      <c r="DN124" s="1016"/>
      <c r="DO124" s="1016"/>
      <c r="DP124" s="1017"/>
      <c r="DQ124" s="1015">
        <v>676030</v>
      </c>
      <c r="DR124" s="1016"/>
      <c r="DS124" s="1016"/>
      <c r="DT124" s="1016"/>
      <c r="DU124" s="1017"/>
      <c r="DV124" s="1018">
        <v>0.8</v>
      </c>
      <c r="DW124" s="1019"/>
      <c r="DX124" s="1019"/>
      <c r="DY124" s="1019"/>
      <c r="DZ124" s="1020"/>
    </row>
    <row r="125" spans="1:130" s="226" customFormat="1" ht="26.25" customHeight="1" x14ac:dyDescent="0.15">
      <c r="A125" s="1091"/>
      <c r="B125" s="978"/>
      <c r="C125" s="948" t="s">
        <v>474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382</v>
      </c>
      <c r="AB125" s="991"/>
      <c r="AC125" s="991"/>
      <c r="AD125" s="991"/>
      <c r="AE125" s="992"/>
      <c r="AF125" s="993" t="s">
        <v>490</v>
      </c>
      <c r="AG125" s="991"/>
      <c r="AH125" s="991"/>
      <c r="AI125" s="991"/>
      <c r="AJ125" s="992"/>
      <c r="AK125" s="993" t="s">
        <v>390</v>
      </c>
      <c r="AL125" s="991"/>
      <c r="AM125" s="991"/>
      <c r="AN125" s="991"/>
      <c r="AO125" s="992"/>
      <c r="AP125" s="994" t="s">
        <v>382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491</v>
      </c>
      <c r="CL125" s="1040"/>
      <c r="CM125" s="1040"/>
      <c r="CN125" s="1040"/>
      <c r="CO125" s="1041"/>
      <c r="CP125" s="972" t="s">
        <v>492</v>
      </c>
      <c r="CQ125" s="921"/>
      <c r="CR125" s="921"/>
      <c r="CS125" s="921"/>
      <c r="CT125" s="921"/>
      <c r="CU125" s="921"/>
      <c r="CV125" s="921"/>
      <c r="CW125" s="921"/>
      <c r="CX125" s="921"/>
      <c r="CY125" s="921"/>
      <c r="CZ125" s="921"/>
      <c r="DA125" s="921"/>
      <c r="DB125" s="921"/>
      <c r="DC125" s="921"/>
      <c r="DD125" s="921"/>
      <c r="DE125" s="921"/>
      <c r="DF125" s="922"/>
      <c r="DG125" s="958" t="s">
        <v>382</v>
      </c>
      <c r="DH125" s="959"/>
      <c r="DI125" s="959"/>
      <c r="DJ125" s="959"/>
      <c r="DK125" s="959"/>
      <c r="DL125" s="959" t="s">
        <v>382</v>
      </c>
      <c r="DM125" s="959"/>
      <c r="DN125" s="959"/>
      <c r="DO125" s="959"/>
      <c r="DP125" s="959"/>
      <c r="DQ125" s="959" t="s">
        <v>386</v>
      </c>
      <c r="DR125" s="959"/>
      <c r="DS125" s="959"/>
      <c r="DT125" s="959"/>
      <c r="DU125" s="959"/>
      <c r="DV125" s="960" t="s">
        <v>379</v>
      </c>
      <c r="DW125" s="960"/>
      <c r="DX125" s="960"/>
      <c r="DY125" s="960"/>
      <c r="DZ125" s="961"/>
    </row>
    <row r="126" spans="1:130" s="226" customFormat="1" ht="26.25" customHeight="1" thickBot="1" x14ac:dyDescent="0.2">
      <c r="A126" s="1091"/>
      <c r="B126" s="978"/>
      <c r="C126" s="948" t="s">
        <v>476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127796</v>
      </c>
      <c r="AB126" s="991"/>
      <c r="AC126" s="991"/>
      <c r="AD126" s="991"/>
      <c r="AE126" s="992"/>
      <c r="AF126" s="993">
        <v>96783</v>
      </c>
      <c r="AG126" s="991"/>
      <c r="AH126" s="991"/>
      <c r="AI126" s="991"/>
      <c r="AJ126" s="992"/>
      <c r="AK126" s="993">
        <v>68010</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493</v>
      </c>
      <c r="CQ126" s="982"/>
      <c r="CR126" s="982"/>
      <c r="CS126" s="982"/>
      <c r="CT126" s="982"/>
      <c r="CU126" s="982"/>
      <c r="CV126" s="982"/>
      <c r="CW126" s="982"/>
      <c r="CX126" s="982"/>
      <c r="CY126" s="982"/>
      <c r="CZ126" s="982"/>
      <c r="DA126" s="982"/>
      <c r="DB126" s="982"/>
      <c r="DC126" s="982"/>
      <c r="DD126" s="982"/>
      <c r="DE126" s="982"/>
      <c r="DF126" s="983"/>
      <c r="DG126" s="951" t="s">
        <v>494</v>
      </c>
      <c r="DH126" s="952"/>
      <c r="DI126" s="952"/>
      <c r="DJ126" s="952"/>
      <c r="DK126" s="952"/>
      <c r="DL126" s="952" t="s">
        <v>382</v>
      </c>
      <c r="DM126" s="952"/>
      <c r="DN126" s="952"/>
      <c r="DO126" s="952"/>
      <c r="DP126" s="952"/>
      <c r="DQ126" s="952" t="s">
        <v>494</v>
      </c>
      <c r="DR126" s="952"/>
      <c r="DS126" s="952"/>
      <c r="DT126" s="952"/>
      <c r="DU126" s="952"/>
      <c r="DV126" s="953" t="s">
        <v>390</v>
      </c>
      <c r="DW126" s="953"/>
      <c r="DX126" s="953"/>
      <c r="DY126" s="953"/>
      <c r="DZ126" s="954"/>
    </row>
    <row r="127" spans="1:130" s="226" customFormat="1" ht="26.25" customHeight="1" x14ac:dyDescent="0.15">
      <c r="A127" s="1092"/>
      <c r="B127" s="980"/>
      <c r="C127" s="1034" t="s">
        <v>495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52</v>
      </c>
      <c r="AB127" s="991"/>
      <c r="AC127" s="991"/>
      <c r="AD127" s="991"/>
      <c r="AE127" s="992"/>
      <c r="AF127" s="993">
        <v>35</v>
      </c>
      <c r="AG127" s="991"/>
      <c r="AH127" s="991"/>
      <c r="AI127" s="991"/>
      <c r="AJ127" s="992"/>
      <c r="AK127" s="993">
        <v>18</v>
      </c>
      <c r="AL127" s="991"/>
      <c r="AM127" s="991"/>
      <c r="AN127" s="991"/>
      <c r="AO127" s="992"/>
      <c r="AP127" s="994">
        <v>0</v>
      </c>
      <c r="AQ127" s="995"/>
      <c r="AR127" s="995"/>
      <c r="AS127" s="995"/>
      <c r="AT127" s="996"/>
      <c r="AU127" s="262"/>
      <c r="AV127" s="262"/>
      <c r="AW127" s="262"/>
      <c r="AX127" s="1064" t="s">
        <v>496</v>
      </c>
      <c r="AY127" s="1065"/>
      <c r="AZ127" s="1065"/>
      <c r="BA127" s="1065"/>
      <c r="BB127" s="1065"/>
      <c r="BC127" s="1065"/>
      <c r="BD127" s="1065"/>
      <c r="BE127" s="1066"/>
      <c r="BF127" s="1067" t="s">
        <v>497</v>
      </c>
      <c r="BG127" s="1065"/>
      <c r="BH127" s="1065"/>
      <c r="BI127" s="1065"/>
      <c r="BJ127" s="1065"/>
      <c r="BK127" s="1065"/>
      <c r="BL127" s="1066"/>
      <c r="BM127" s="1067" t="s">
        <v>498</v>
      </c>
      <c r="BN127" s="1065"/>
      <c r="BO127" s="1065"/>
      <c r="BP127" s="1065"/>
      <c r="BQ127" s="1065"/>
      <c r="BR127" s="1065"/>
      <c r="BS127" s="1066"/>
      <c r="BT127" s="1067" t="s">
        <v>499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500</v>
      </c>
      <c r="CQ127" s="982"/>
      <c r="CR127" s="982"/>
      <c r="CS127" s="982"/>
      <c r="CT127" s="982"/>
      <c r="CU127" s="982"/>
      <c r="CV127" s="982"/>
      <c r="CW127" s="982"/>
      <c r="CX127" s="982"/>
      <c r="CY127" s="982"/>
      <c r="CZ127" s="982"/>
      <c r="DA127" s="982"/>
      <c r="DB127" s="982"/>
      <c r="DC127" s="982"/>
      <c r="DD127" s="982"/>
      <c r="DE127" s="982"/>
      <c r="DF127" s="983"/>
      <c r="DG127" s="951" t="s">
        <v>390</v>
      </c>
      <c r="DH127" s="952"/>
      <c r="DI127" s="952"/>
      <c r="DJ127" s="952"/>
      <c r="DK127" s="952"/>
      <c r="DL127" s="952" t="s">
        <v>382</v>
      </c>
      <c r="DM127" s="952"/>
      <c r="DN127" s="952"/>
      <c r="DO127" s="952"/>
      <c r="DP127" s="952"/>
      <c r="DQ127" s="952" t="s">
        <v>390</v>
      </c>
      <c r="DR127" s="952"/>
      <c r="DS127" s="952"/>
      <c r="DT127" s="952"/>
      <c r="DU127" s="952"/>
      <c r="DV127" s="953" t="s">
        <v>390</v>
      </c>
      <c r="DW127" s="953"/>
      <c r="DX127" s="953"/>
      <c r="DY127" s="953"/>
      <c r="DZ127" s="954"/>
    </row>
    <row r="128" spans="1:130" s="226" customFormat="1" ht="26.25" customHeight="1" thickBot="1" x14ac:dyDescent="0.2">
      <c r="A128" s="1075" t="s">
        <v>501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502</v>
      </c>
      <c r="X128" s="1077"/>
      <c r="Y128" s="1077"/>
      <c r="Z128" s="1078"/>
      <c r="AA128" s="1079">
        <v>4112848</v>
      </c>
      <c r="AB128" s="1080"/>
      <c r="AC128" s="1080"/>
      <c r="AD128" s="1080"/>
      <c r="AE128" s="1081"/>
      <c r="AF128" s="1082">
        <v>4745045</v>
      </c>
      <c r="AG128" s="1080"/>
      <c r="AH128" s="1080"/>
      <c r="AI128" s="1080"/>
      <c r="AJ128" s="1081"/>
      <c r="AK128" s="1082">
        <v>4896994</v>
      </c>
      <c r="AL128" s="1080"/>
      <c r="AM128" s="1080"/>
      <c r="AN128" s="1080"/>
      <c r="AO128" s="1081"/>
      <c r="AP128" s="1083"/>
      <c r="AQ128" s="1084"/>
      <c r="AR128" s="1084"/>
      <c r="AS128" s="1084"/>
      <c r="AT128" s="1085"/>
      <c r="AU128" s="262"/>
      <c r="AV128" s="262"/>
      <c r="AW128" s="262"/>
      <c r="AX128" s="920" t="s">
        <v>503</v>
      </c>
      <c r="AY128" s="921"/>
      <c r="AZ128" s="921"/>
      <c r="BA128" s="921"/>
      <c r="BB128" s="921"/>
      <c r="BC128" s="921"/>
      <c r="BD128" s="921"/>
      <c r="BE128" s="922"/>
      <c r="BF128" s="1086" t="s">
        <v>494</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504</v>
      </c>
      <c r="CQ128" s="1069"/>
      <c r="CR128" s="1069"/>
      <c r="CS128" s="1069"/>
      <c r="CT128" s="1069"/>
      <c r="CU128" s="1069"/>
      <c r="CV128" s="1069"/>
      <c r="CW128" s="1069"/>
      <c r="CX128" s="1069"/>
      <c r="CY128" s="1069"/>
      <c r="CZ128" s="1069"/>
      <c r="DA128" s="1069"/>
      <c r="DB128" s="1069"/>
      <c r="DC128" s="1069"/>
      <c r="DD128" s="1069"/>
      <c r="DE128" s="1069"/>
      <c r="DF128" s="1070"/>
      <c r="DG128" s="1071" t="s">
        <v>390</v>
      </c>
      <c r="DH128" s="1072"/>
      <c r="DI128" s="1072"/>
      <c r="DJ128" s="1072"/>
      <c r="DK128" s="1072"/>
      <c r="DL128" s="1072">
        <v>451700</v>
      </c>
      <c r="DM128" s="1072"/>
      <c r="DN128" s="1072"/>
      <c r="DO128" s="1072"/>
      <c r="DP128" s="1072"/>
      <c r="DQ128" s="1072">
        <v>495950</v>
      </c>
      <c r="DR128" s="1072"/>
      <c r="DS128" s="1072"/>
      <c r="DT128" s="1072"/>
      <c r="DU128" s="1072"/>
      <c r="DV128" s="1073">
        <v>0.6</v>
      </c>
      <c r="DW128" s="1073"/>
      <c r="DX128" s="1073"/>
      <c r="DY128" s="1073"/>
      <c r="DZ128" s="1074"/>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505</v>
      </c>
      <c r="X129" s="1106"/>
      <c r="Y129" s="1106"/>
      <c r="Z129" s="1107"/>
      <c r="AA129" s="990">
        <v>102789040</v>
      </c>
      <c r="AB129" s="991"/>
      <c r="AC129" s="991"/>
      <c r="AD129" s="991"/>
      <c r="AE129" s="992"/>
      <c r="AF129" s="993">
        <v>100067948</v>
      </c>
      <c r="AG129" s="991"/>
      <c r="AH129" s="991"/>
      <c r="AI129" s="991"/>
      <c r="AJ129" s="992"/>
      <c r="AK129" s="993">
        <v>100796090</v>
      </c>
      <c r="AL129" s="991"/>
      <c r="AM129" s="991"/>
      <c r="AN129" s="991"/>
      <c r="AO129" s="992"/>
      <c r="AP129" s="1108"/>
      <c r="AQ129" s="1109"/>
      <c r="AR129" s="1109"/>
      <c r="AS129" s="1109"/>
      <c r="AT129" s="1110"/>
      <c r="AU129" s="264"/>
      <c r="AV129" s="264"/>
      <c r="AW129" s="264"/>
      <c r="AX129" s="1099" t="s">
        <v>506</v>
      </c>
      <c r="AY129" s="982"/>
      <c r="AZ129" s="982"/>
      <c r="BA129" s="982"/>
      <c r="BB129" s="982"/>
      <c r="BC129" s="982"/>
      <c r="BD129" s="982"/>
      <c r="BE129" s="983"/>
      <c r="BF129" s="1100" t="s">
        <v>386</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507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508</v>
      </c>
      <c r="X130" s="1106"/>
      <c r="Y130" s="1106"/>
      <c r="Z130" s="1107"/>
      <c r="AA130" s="990">
        <v>21903892</v>
      </c>
      <c r="AB130" s="991"/>
      <c r="AC130" s="991"/>
      <c r="AD130" s="991"/>
      <c r="AE130" s="992"/>
      <c r="AF130" s="993">
        <v>19275978</v>
      </c>
      <c r="AG130" s="991"/>
      <c r="AH130" s="991"/>
      <c r="AI130" s="991"/>
      <c r="AJ130" s="992"/>
      <c r="AK130" s="993">
        <v>18939733</v>
      </c>
      <c r="AL130" s="991"/>
      <c r="AM130" s="991"/>
      <c r="AN130" s="991"/>
      <c r="AO130" s="992"/>
      <c r="AP130" s="1108"/>
      <c r="AQ130" s="1109"/>
      <c r="AR130" s="1109"/>
      <c r="AS130" s="1109"/>
      <c r="AT130" s="1110"/>
      <c r="AU130" s="264"/>
      <c r="AV130" s="264"/>
      <c r="AW130" s="264"/>
      <c r="AX130" s="1099" t="s">
        <v>509</v>
      </c>
      <c r="AY130" s="982"/>
      <c r="AZ130" s="982"/>
      <c r="BA130" s="982"/>
      <c r="BB130" s="982"/>
      <c r="BC130" s="982"/>
      <c r="BD130" s="982"/>
      <c r="BE130" s="983"/>
      <c r="BF130" s="1136">
        <v>11.6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510</v>
      </c>
      <c r="X131" s="1144"/>
      <c r="Y131" s="1144"/>
      <c r="Z131" s="1145"/>
      <c r="AA131" s="1037">
        <v>80885148</v>
      </c>
      <c r="AB131" s="1016"/>
      <c r="AC131" s="1016"/>
      <c r="AD131" s="1016"/>
      <c r="AE131" s="1017"/>
      <c r="AF131" s="1015">
        <v>80791970</v>
      </c>
      <c r="AG131" s="1016"/>
      <c r="AH131" s="1016"/>
      <c r="AI131" s="1016"/>
      <c r="AJ131" s="1017"/>
      <c r="AK131" s="1015">
        <v>81856357</v>
      </c>
      <c r="AL131" s="1016"/>
      <c r="AM131" s="1016"/>
      <c r="AN131" s="1016"/>
      <c r="AO131" s="1017"/>
      <c r="AP131" s="1146"/>
      <c r="AQ131" s="1147"/>
      <c r="AR131" s="1147"/>
      <c r="AS131" s="1147"/>
      <c r="AT131" s="1148"/>
      <c r="AU131" s="264"/>
      <c r="AV131" s="264"/>
      <c r="AW131" s="264"/>
      <c r="AX131" s="1118" t="s">
        <v>511</v>
      </c>
      <c r="AY131" s="1069"/>
      <c r="AZ131" s="1069"/>
      <c r="BA131" s="1069"/>
      <c r="BB131" s="1069"/>
      <c r="BC131" s="1069"/>
      <c r="BD131" s="1069"/>
      <c r="BE131" s="1070"/>
      <c r="BF131" s="1119">
        <v>115.3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512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513</v>
      </c>
      <c r="W132" s="1129"/>
      <c r="X132" s="1129"/>
      <c r="Y132" s="1129"/>
      <c r="Z132" s="1130"/>
      <c r="AA132" s="1131">
        <v>14.62737469</v>
      </c>
      <c r="AB132" s="1132"/>
      <c r="AC132" s="1132"/>
      <c r="AD132" s="1132"/>
      <c r="AE132" s="1133"/>
      <c r="AF132" s="1134">
        <v>10.92781117</v>
      </c>
      <c r="AG132" s="1132"/>
      <c r="AH132" s="1132"/>
      <c r="AI132" s="1132"/>
      <c r="AJ132" s="1133"/>
      <c r="AK132" s="1134">
        <v>9.4248001479999992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514</v>
      </c>
      <c r="W133" s="1112"/>
      <c r="X133" s="1112"/>
      <c r="Y133" s="1112"/>
      <c r="Z133" s="1113"/>
      <c r="AA133" s="1114">
        <v>13.8</v>
      </c>
      <c r="AB133" s="1115"/>
      <c r="AC133" s="1115"/>
      <c r="AD133" s="1115"/>
      <c r="AE133" s="1116"/>
      <c r="AF133" s="1114">
        <v>12.9</v>
      </c>
      <c r="AG133" s="1115"/>
      <c r="AH133" s="1115"/>
      <c r="AI133" s="1115"/>
      <c r="AJ133" s="1116"/>
      <c r="AK133" s="1114">
        <v>11.6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JWi3FmkQp+ZIg51FY/0Jw/cqd9VYUtzUeFelTVB7NDHcCpLSLR5loDlHMUWc2C43dtu1L4SiFRAkRaBaFr0IQ==" saltValue="CkWuNVhurjGDA1Fnu5me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uiCULzjNJfXOAhftwm1JWFwD0I2NT5mjwNSPJfS3CxjZRbA1YsOehvia4j1Hc3f0DETZM3adsHvcjH8Il6bIA==" saltValue="kZhHcBLjdqyOrT86o2xU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hz2RTK0uWhYzFO3WnugoiYLegzM4UcrM0Ut+iZxwwqmb9br3cpPXIB5Wiefb5RhgrwZua9o3zOX9JrITZJWrQ==" saltValue="/ErbFtiQ9E4y7QJss8qH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518</v>
      </c>
      <c r="AP7" s="283"/>
      <c r="AQ7" s="284" t="s">
        <v>519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520</v>
      </c>
      <c r="AQ8" s="290" t="s">
        <v>521</v>
      </c>
      <c r="AR8" s="291" t="s">
        <v>522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523</v>
      </c>
      <c r="AL9" s="1155"/>
      <c r="AM9" s="1155"/>
      <c r="AN9" s="1156"/>
      <c r="AO9" s="292">
        <v>23671571</v>
      </c>
      <c r="AP9" s="292">
        <v>56624</v>
      </c>
      <c r="AQ9" s="293">
        <v>57800</v>
      </c>
      <c r="AR9" s="294">
        <v>-2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524</v>
      </c>
      <c r="AL10" s="1155"/>
      <c r="AM10" s="1155"/>
      <c r="AN10" s="1156"/>
      <c r="AO10" s="295">
        <v>2218313</v>
      </c>
      <c r="AP10" s="295">
        <v>5306</v>
      </c>
      <c r="AQ10" s="296">
        <v>2573</v>
      </c>
      <c r="AR10" s="297">
        <v>106.2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525</v>
      </c>
      <c r="AL11" s="1155"/>
      <c r="AM11" s="1155"/>
      <c r="AN11" s="1156"/>
      <c r="AO11" s="295">
        <v>101728</v>
      </c>
      <c r="AP11" s="295">
        <v>243</v>
      </c>
      <c r="AQ11" s="296">
        <v>1586</v>
      </c>
      <c r="AR11" s="297">
        <v>-84.7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526</v>
      </c>
      <c r="AL12" s="1155"/>
      <c r="AM12" s="1155"/>
      <c r="AN12" s="1156"/>
      <c r="AO12" s="295" t="s">
        <v>527</v>
      </c>
      <c r="AP12" s="295" t="s">
        <v>527</v>
      </c>
      <c r="AQ12" s="296">
        <v>532</v>
      </c>
      <c r="AR12" s="297" t="s">
        <v>527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528</v>
      </c>
      <c r="AL13" s="1155"/>
      <c r="AM13" s="1155"/>
      <c r="AN13" s="1156"/>
      <c r="AO13" s="295" t="s">
        <v>527</v>
      </c>
      <c r="AP13" s="295" t="s">
        <v>527</v>
      </c>
      <c r="AQ13" s="296">
        <v>18</v>
      </c>
      <c r="AR13" s="297" t="s">
        <v>527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529</v>
      </c>
      <c r="AL14" s="1155"/>
      <c r="AM14" s="1155"/>
      <c r="AN14" s="1156"/>
      <c r="AO14" s="295" t="s">
        <v>527</v>
      </c>
      <c r="AP14" s="295" t="s">
        <v>527</v>
      </c>
      <c r="AQ14" s="296">
        <v>1833</v>
      </c>
      <c r="AR14" s="297" t="s">
        <v>527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530</v>
      </c>
      <c r="AL15" s="1155"/>
      <c r="AM15" s="1155"/>
      <c r="AN15" s="1156"/>
      <c r="AO15" s="295">
        <v>310018</v>
      </c>
      <c r="AP15" s="295">
        <v>742</v>
      </c>
      <c r="AQ15" s="296">
        <v>1281</v>
      </c>
      <c r="AR15" s="297">
        <v>-42.1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531</v>
      </c>
      <c r="AL16" s="1158"/>
      <c r="AM16" s="1158"/>
      <c r="AN16" s="1159"/>
      <c r="AO16" s="295">
        <v>-2300363</v>
      </c>
      <c r="AP16" s="295">
        <v>-5503</v>
      </c>
      <c r="AQ16" s="296">
        <v>-4437</v>
      </c>
      <c r="AR16" s="297">
        <v>24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24001267</v>
      </c>
      <c r="AP17" s="295">
        <v>57413</v>
      </c>
      <c r="AQ17" s="296">
        <v>61185</v>
      </c>
      <c r="AR17" s="297">
        <v>-6.2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533</v>
      </c>
      <c r="AP20" s="303" t="s">
        <v>534</v>
      </c>
      <c r="AQ20" s="304" t="s">
        <v>535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536</v>
      </c>
      <c r="AL21" s="1150"/>
      <c r="AM21" s="1150"/>
      <c r="AN21" s="1151"/>
      <c r="AO21" s="307">
        <v>6.93</v>
      </c>
      <c r="AP21" s="308">
        <v>6.2</v>
      </c>
      <c r="AQ21" s="309">
        <v>0.73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537</v>
      </c>
      <c r="AL22" s="1150"/>
      <c r="AM22" s="1150"/>
      <c r="AN22" s="1151"/>
      <c r="AO22" s="312">
        <v>100.9</v>
      </c>
      <c r="AP22" s="313">
        <v>100.2</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539</v>
      </c>
      <c r="AO27" s="273"/>
      <c r="AP27" s="273"/>
      <c r="AQ27" s="273"/>
      <c r="AR27" s="273"/>
      <c r="AS27" s="273"/>
      <c r="AT27" s="273"/>
    </row>
    <row r="28" spans="1:46" ht="17.25" x14ac:dyDescent="0.15">
      <c r="A28" s="274" t="s">
        <v>540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518</v>
      </c>
      <c r="AP30" s="283"/>
      <c r="AQ30" s="284" t="s">
        <v>519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520</v>
      </c>
      <c r="AQ31" s="290" t="s">
        <v>521</v>
      </c>
      <c r="AR31" s="291" t="s">
        <v>522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542</v>
      </c>
      <c r="AL32" s="1166"/>
      <c r="AM32" s="1166"/>
      <c r="AN32" s="1167"/>
      <c r="AO32" s="322">
        <v>22714619</v>
      </c>
      <c r="AP32" s="322">
        <v>54335</v>
      </c>
      <c r="AQ32" s="323">
        <v>37891</v>
      </c>
      <c r="AR32" s="324">
        <v>43.4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543</v>
      </c>
      <c r="AL33" s="1166"/>
      <c r="AM33" s="1166"/>
      <c r="AN33" s="1167"/>
      <c r="AO33" s="322" t="s">
        <v>527</v>
      </c>
      <c r="AP33" s="322" t="s">
        <v>527</v>
      </c>
      <c r="AQ33" s="323">
        <v>3</v>
      </c>
      <c r="AR33" s="324" t="s">
        <v>527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544</v>
      </c>
      <c r="AL34" s="1166"/>
      <c r="AM34" s="1166"/>
      <c r="AN34" s="1167"/>
      <c r="AO34" s="322" t="s">
        <v>527</v>
      </c>
      <c r="AP34" s="322" t="s">
        <v>527</v>
      </c>
      <c r="AQ34" s="323">
        <v>103</v>
      </c>
      <c r="AR34" s="324" t="s">
        <v>527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545</v>
      </c>
      <c r="AL35" s="1166"/>
      <c r="AM35" s="1166"/>
      <c r="AN35" s="1167"/>
      <c r="AO35" s="322">
        <v>7878683</v>
      </c>
      <c r="AP35" s="322">
        <v>18846</v>
      </c>
      <c r="AQ35" s="323">
        <v>9138</v>
      </c>
      <c r="AR35" s="324">
        <v>106.2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546</v>
      </c>
      <c r="AL36" s="1166"/>
      <c r="AM36" s="1166"/>
      <c r="AN36" s="1167"/>
      <c r="AO36" s="322">
        <v>700565</v>
      </c>
      <c r="AP36" s="322">
        <v>1676</v>
      </c>
      <c r="AQ36" s="323">
        <v>348</v>
      </c>
      <c r="AR36" s="324">
        <v>381.6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547</v>
      </c>
      <c r="AL37" s="1166"/>
      <c r="AM37" s="1166"/>
      <c r="AN37" s="1167"/>
      <c r="AO37" s="322">
        <v>253167</v>
      </c>
      <c r="AP37" s="322">
        <v>606</v>
      </c>
      <c r="AQ37" s="323">
        <v>851</v>
      </c>
      <c r="AR37" s="324">
        <v>-28.8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548</v>
      </c>
      <c r="AL38" s="1169"/>
      <c r="AM38" s="1169"/>
      <c r="AN38" s="1170"/>
      <c r="AO38" s="325">
        <v>4491</v>
      </c>
      <c r="AP38" s="325">
        <v>11</v>
      </c>
      <c r="AQ38" s="326">
        <v>1</v>
      </c>
      <c r="AR38" s="314">
        <v>1000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549</v>
      </c>
      <c r="AL39" s="1169"/>
      <c r="AM39" s="1169"/>
      <c r="AN39" s="1170"/>
      <c r="AO39" s="322">
        <v>-4896994</v>
      </c>
      <c r="AP39" s="322">
        <v>-11714</v>
      </c>
      <c r="AQ39" s="323">
        <v>-8418</v>
      </c>
      <c r="AR39" s="324">
        <v>39.200000000000003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550</v>
      </c>
      <c r="AL40" s="1166"/>
      <c r="AM40" s="1166"/>
      <c r="AN40" s="1167"/>
      <c r="AO40" s="322">
        <v>-18939733</v>
      </c>
      <c r="AP40" s="322">
        <v>-45305</v>
      </c>
      <c r="AQ40" s="323">
        <v>-29250</v>
      </c>
      <c r="AR40" s="324">
        <v>54.9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7714798</v>
      </c>
      <c r="AP41" s="322">
        <v>18454</v>
      </c>
      <c r="AQ41" s="323">
        <v>10666</v>
      </c>
      <c r="AR41" s="324">
        <v>73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518</v>
      </c>
      <c r="AN49" s="1162" t="s">
        <v>554</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555</v>
      </c>
      <c r="AO50" s="339" t="s">
        <v>556</v>
      </c>
      <c r="AP50" s="340" t="s">
        <v>557</v>
      </c>
      <c r="AQ50" s="341" t="s">
        <v>558</v>
      </c>
      <c r="AR50" s="342" t="s">
        <v>559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560</v>
      </c>
      <c r="AL51" s="335"/>
      <c r="AM51" s="343">
        <v>25338870</v>
      </c>
      <c r="AN51" s="344">
        <v>60268</v>
      </c>
      <c r="AO51" s="345">
        <v>15.8</v>
      </c>
      <c r="AP51" s="346">
        <v>47677</v>
      </c>
      <c r="AQ51" s="347">
        <v>14.3</v>
      </c>
      <c r="AR51" s="348">
        <v>1.5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561</v>
      </c>
      <c r="AM52" s="351">
        <v>10019568</v>
      </c>
      <c r="AN52" s="352">
        <v>23831</v>
      </c>
      <c r="AO52" s="353">
        <v>5.7</v>
      </c>
      <c r="AP52" s="354">
        <v>23360</v>
      </c>
      <c r="AQ52" s="355">
        <v>2.7</v>
      </c>
      <c r="AR52" s="356">
        <v>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562</v>
      </c>
      <c r="AL53" s="335"/>
      <c r="AM53" s="343">
        <v>27987097</v>
      </c>
      <c r="AN53" s="344">
        <v>66660</v>
      </c>
      <c r="AO53" s="345">
        <v>10.6</v>
      </c>
      <c r="AP53" s="346">
        <v>51613</v>
      </c>
      <c r="AQ53" s="347">
        <v>8.3000000000000007</v>
      </c>
      <c r="AR53" s="348">
        <v>2.2999999999999998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561</v>
      </c>
      <c r="AM54" s="351">
        <v>10566657</v>
      </c>
      <c r="AN54" s="352">
        <v>25168</v>
      </c>
      <c r="AO54" s="353">
        <v>5.6</v>
      </c>
      <c r="AP54" s="354">
        <v>25872</v>
      </c>
      <c r="AQ54" s="355">
        <v>10.8</v>
      </c>
      <c r="AR54" s="356">
        <v>-5.2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563</v>
      </c>
      <c r="AL55" s="335"/>
      <c r="AM55" s="343">
        <v>27863870</v>
      </c>
      <c r="AN55" s="344">
        <v>66481</v>
      </c>
      <c r="AO55" s="345">
        <v>-0.3</v>
      </c>
      <c r="AP55" s="346">
        <v>50880</v>
      </c>
      <c r="AQ55" s="347">
        <v>-1.4</v>
      </c>
      <c r="AR55" s="348">
        <v>1.1000000000000001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561</v>
      </c>
      <c r="AM56" s="351">
        <v>13445801</v>
      </c>
      <c r="AN56" s="352">
        <v>32081</v>
      </c>
      <c r="AO56" s="353">
        <v>27.5</v>
      </c>
      <c r="AP56" s="354">
        <v>27819</v>
      </c>
      <c r="AQ56" s="355">
        <v>7.5</v>
      </c>
      <c r="AR56" s="356">
        <v>20</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564</v>
      </c>
      <c r="AL57" s="335"/>
      <c r="AM57" s="343">
        <v>20177059</v>
      </c>
      <c r="AN57" s="344">
        <v>48235</v>
      </c>
      <c r="AO57" s="345">
        <v>-27.4</v>
      </c>
      <c r="AP57" s="346">
        <v>46395</v>
      </c>
      <c r="AQ57" s="347">
        <v>-8.8000000000000007</v>
      </c>
      <c r="AR57" s="348">
        <v>-18.600000000000001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561</v>
      </c>
      <c r="AM58" s="351">
        <v>8781639</v>
      </c>
      <c r="AN58" s="352">
        <v>20993</v>
      </c>
      <c r="AO58" s="353">
        <v>-34.6</v>
      </c>
      <c r="AP58" s="354">
        <v>26304</v>
      </c>
      <c r="AQ58" s="355">
        <v>-5.4</v>
      </c>
      <c r="AR58" s="356">
        <v>-29.2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565</v>
      </c>
      <c r="AL59" s="335"/>
      <c r="AM59" s="343">
        <v>20375523</v>
      </c>
      <c r="AN59" s="344">
        <v>48740</v>
      </c>
      <c r="AO59" s="345">
        <v>1</v>
      </c>
      <c r="AP59" s="346">
        <v>48088</v>
      </c>
      <c r="AQ59" s="347">
        <v>3.6</v>
      </c>
      <c r="AR59" s="348">
        <v>-2.6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561</v>
      </c>
      <c r="AM60" s="351">
        <v>8628051</v>
      </c>
      <c r="AN60" s="352">
        <v>20639</v>
      </c>
      <c r="AO60" s="353">
        <v>-1.7</v>
      </c>
      <c r="AP60" s="354">
        <v>25183</v>
      </c>
      <c r="AQ60" s="355">
        <v>-4.3</v>
      </c>
      <c r="AR60" s="356">
        <v>2.6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566</v>
      </c>
      <c r="AL61" s="357"/>
      <c r="AM61" s="358">
        <v>24348484</v>
      </c>
      <c r="AN61" s="359">
        <v>58077</v>
      </c>
      <c r="AO61" s="360">
        <v>-0.1</v>
      </c>
      <c r="AP61" s="361">
        <v>48931</v>
      </c>
      <c r="AQ61" s="362">
        <v>3.2</v>
      </c>
      <c r="AR61" s="348">
        <v>-3.3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561</v>
      </c>
      <c r="AM62" s="351">
        <v>10288343</v>
      </c>
      <c r="AN62" s="352">
        <v>24542</v>
      </c>
      <c r="AO62" s="353">
        <v>0.5</v>
      </c>
      <c r="AP62" s="354">
        <v>25708</v>
      </c>
      <c r="AQ62" s="355">
        <v>2.2999999999999998</v>
      </c>
      <c r="AR62" s="356">
        <v>-1.8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Y+wJxyDwdmiXyYLX3/ba8Vtm4iU17bJUXrtidVbdOPiT8GVocUi8HCJiHNKgv+38DsFaU/gfLdlrdxvhvqzxA==" saltValue="DRyPc72fTdj+px2lHK+K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I0kZzMGyvpnEODfdbucAKt2qGn1HRE4/mdmbIfJ5DiYSXha+dZLPcWmiEltBdL7yKbE4sn0mzWz+CCd/87Lhw==" saltValue="pSWQa6VKd+IDqSX4wRBk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9qdEyA5eRaflGwK9UM2iosRn/5uqbKf9UvAhC5o34rM2tc4b34FLTVObWzZ7Zo/99YkqWoW0kyzZ1Xz2ZvZA==" saltValue="CU6knky87YAlQx9QDJBL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74" t="s">
        <v>3</v>
      </c>
      <c r="D47" s="1174"/>
      <c r="E47" s="1175"/>
      <c r="F47" s="11">
        <v>5.79</v>
      </c>
      <c r="G47" s="12">
        <v>6.56</v>
      </c>
      <c r="H47" s="12">
        <v>6.49</v>
      </c>
      <c r="I47" s="12">
        <v>6.67</v>
      </c>
      <c r="J47" s="13">
        <v>6.72</v>
      </c>
    </row>
    <row r="48" spans="2:10" ht="57.75" customHeight="1" x14ac:dyDescent="0.15">
      <c r="B48" s="14"/>
      <c r="C48" s="1176" t="s">
        <v>4</v>
      </c>
      <c r="D48" s="1176"/>
      <c r="E48" s="1177"/>
      <c r="F48" s="15">
        <v>1.44</v>
      </c>
      <c r="G48" s="16">
        <v>1.31</v>
      </c>
      <c r="H48" s="16">
        <v>1.85</v>
      </c>
      <c r="I48" s="16">
        <v>2.36</v>
      </c>
      <c r="J48" s="17">
        <v>2.1</v>
      </c>
    </row>
    <row r="49" spans="2:10" ht="57.75" customHeight="1" thickBot="1" x14ac:dyDescent="0.2">
      <c r="B49" s="18"/>
      <c r="C49" s="1178" t="s">
        <v>5</v>
      </c>
      <c r="D49" s="1178"/>
      <c r="E49" s="1179"/>
      <c r="F49" s="19">
        <v>1.6</v>
      </c>
      <c r="G49" s="20">
        <v>0.66</v>
      </c>
      <c r="H49" s="20">
        <v>0.56999999999999995</v>
      </c>
      <c r="I49" s="20">
        <v>0.46</v>
      </c>
      <c r="J49" s="21" t="s">
        <v>575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ktRU5RPZ7GgkHsjEKhG78gv1aLe45yhYVubrN19CfHErHXuuvKQ5nzz+lblyAW9o00rXXibC5b07pNnUfVu/Q==" saltValue="tNQUa+bprvCLkop4uH3P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2019-03-13T07:48:24Z</cp:lastPrinted>
  <dcterms:created xsi:type="dcterms:W3CDTF">2019-02-14T02:38:07Z</dcterms:created>
  <dcterms:modified xsi:type="dcterms:W3CDTF">2019-10-30T02:02:23Z</dcterms:modified>
  <cp:category/>
</cp:coreProperties>
</file>