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AM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BE34" i="10" l="1"/>
  <c r="BW34" i="10" s="1"/>
  <c r="BW35" i="10" s="1"/>
  <c r="BW36" i="10" s="1"/>
  <c r="BW37" i="10" s="1"/>
  <c r="BW38" i="10" s="1"/>
  <c r="CO34" i="10" l="1"/>
  <c r="CO35" i="10" s="1"/>
  <c r="CO36" i="10" s="1"/>
  <c r="CO37" i="10" s="1"/>
</calcChain>
</file>

<file path=xl/sharedStrings.xml><?xml version="1.0" encoding="utf-8"?>
<sst xmlns="http://schemas.openxmlformats.org/spreadsheetml/2006/main" count="1078" uniqueCount="594">
  <si>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</si>
  <si>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</si>
  <si>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</si>
  <si>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</si>
  <si>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</si>
  <si>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</si>
  <si>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</si>
  <si>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</si>
  <si>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</si>
  <si>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</si>
  <si>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</si>
  <si>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</si>
  <si>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</si>
  <si>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</si>
  <si>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</si>
  <si>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</si>
  <si>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</si>
  <si>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</si>
  <si>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</si>
  <si>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</si>
  <si>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</si>
  <si>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</si>
  <si>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</si>
  <si>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</si>
  <si>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</si>
  <si>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</si>
  <si>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</si>
  <si>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</si>
  <si>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</si>
  <si>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</si>
  <si>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</si>
  <si>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</si>
  <si>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</si>
  <si>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</si>
  <si>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</si>
  <si>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</si>
  <si>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</si>
  <si>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</si>
  <si>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</si>
  <si>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</si>
  <si>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</si>
  <si>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</si>
  <si>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</si>
  <si>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</si>
  <si>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</si>
  <si>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</si>
  <si>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</si>
  <si>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</si>
  <si>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</si>
  <si>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</si>
  <si>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</si>
  <si>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</si>
  <si>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</si>
  <si>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</si>
  <si>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</si>
  <si>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</si>
  <si>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</si>
  <si>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</si>
  <si>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</si>
  <si>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</si>
  <si>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</si>
  <si>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</si>
  <si>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</si>
  <si>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</si>
  <si>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</si>
  <si>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</si>
  <si>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</si>
  <si>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</si>
  <si>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</si>
  <si>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</si>
  <si>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</si>
  <si>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</si>
  <si>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</si>
  <si>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</si>
  <si>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</si>
  <si>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</si>
  <si>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</si>
  <si>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</si>
  <si>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</si>
  <si>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</si>
  <si>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</si>
  <si>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</si>
  <si>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</si>
  <si>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</si>
  <si>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</si>
  <si>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</si>
  <si>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</si>
  <si>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</si>
  <si>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</si>
  <si>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</si>
  <si>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</si>
  <si>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</si>
  <si>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</si>
  <si>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</si>
  <si>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</si>
  <si>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</si>
  <si>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</si>
  <si>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</si>
  <si>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</si>
  <si>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</si>
  <si>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</si>
  <si>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</si>
  <si>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</si>
  <si>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</si>
  <si>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</si>
  <si>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</si>
  <si>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</si>
  <si>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</si>
  <si>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</si>
  <si>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</si>
  <si>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</si>
  <si>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</si>
  <si>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</si>
  <si>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</si>
  <si>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</si>
  <si>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</si>
  <si>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</si>
  <si>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</si>
  <si>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</si>
  <si>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</si>
  <si>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</si>
  <si>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</si>
  <si>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</si>
  <si>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</si>
  <si>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</si>
  <si>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</si>
  <si>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</si>
  <si>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</si>
  <si>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</si>
  <si>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</si>
  <si>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</si>
  <si>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</si>
  <si>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</si>
  <si>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</si>
  <si>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</si>
  <si>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</si>
  <si>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</si>
  <si>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</si>
  <si>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</si>
  <si>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</si>
  <si>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</si>
  <si>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</si>
  <si>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</si>
  <si>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</si>
  <si>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</si>
  <si>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</si>
  <si>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</si>
  <si>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</si>
  <si>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</si>
  <si>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</si>
  <si>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</si>
  <si>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</si>
  <si>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</si>
  <si>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</si>
  <si>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</si>
  <si>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</si>
  <si>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</si>
  <si>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</si>
  <si>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</si>
  <si>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</si>
  <si>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</si>
  <si>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</si>
  <si>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</si>
  <si>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</si>
  <si>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</si>
  <si>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</si>
  <si>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</si>
  <si>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</si>
  <si>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</si>
  <si>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</si>
  <si>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</si>
  <si>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</si>
  <si>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</si>
  <si>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</si>
  <si>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</si>
  <si>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</si>
  <si>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</si>
  <si>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</si>
  <si>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</si>
  <si>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</si>
  <si>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</si>
  <si>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</si>
  <si>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</si>
  <si>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</si>
  <si>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</si>
  <si>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</si>
  <si>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</si>
  <si>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</si>
  <si>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</si>
  <si>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</si>
  <si>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</si>
  <si>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</si>
  <si>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</si>
  <si>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</si>
  <si>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</si>
  <si>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</si>
  <si>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</si>
  <si>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</si>
  <si>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</si>
  <si>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</si>
  <si>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</si>
  <si>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</si>
  <si>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</si>
  <si>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</si>
  <si>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</si>
  <si>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</si>
  <si>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</si>
  <si>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富山県氷見市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</si>
  <si>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</si>
  <si>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</si>
  <si>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</si>
  <si>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</si>
  <si>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</si>
  <si>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</si>
  <si>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</si>
  <si>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</si>
  <si>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</si>
  <si>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</si>
  <si>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</si>
  <si>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</si>
  <si>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</si>
  <si>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</si>
  <si>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</si>
  <si>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</si>
  <si>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</si>
  <si>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</si>
  <si>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</si>
  <si>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</si>
  <si>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</si>
  <si>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</si>
  <si>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</si>
  <si>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</si>
  <si>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</si>
  <si>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</si>
  <si>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</si>
  <si>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</si>
  <si>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</si>
  <si>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</si>
  <si>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</si>
  <si>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</si>
  <si>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</si>
  <si>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</si>
  <si>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</si>
  <si>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</si>
  <si>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</si>
  <si>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</si>
  <si>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</si>
  <si>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</si>
  <si>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</si>
  <si>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</si>
  <si>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</si>
  <si>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</si>
  <si>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</si>
  <si>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</si>
  <si>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</si>
  <si>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</si>
  <si>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</si>
  <si>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</si>
  <si>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</si>
  <si>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</si>
  <si>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</si>
  <si>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</si>
  <si>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</si>
  <si>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</si>
  <si>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</si>
  <si>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</si>
  <si>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</si>
  <si>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</si>
  <si>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</si>
  <si>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</si>
  <si>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</si>
  <si>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</si>
  <si>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</si>
  <si>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</si>
  <si>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</si>
  <si>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</si>
  <si>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</si>
  <si>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</si>
  <si>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</si>
  <si>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</si>
  <si>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</si>
  <si>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</si>
  <si>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</si>
  <si>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</si>
  <si>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</si>
  <si>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</si>
  <si>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</si>
  <si>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</si>
  <si>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</si>
  <si>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</si>
  <si>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</si>
  <si>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</si>
  <si>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</si>
  <si>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</si>
  <si>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</si>
  <si>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</si>
  <si>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</si>
  <si>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</si>
  <si>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</si>
  <si>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</si>
  <si>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</si>
  <si>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</si>
  <si>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</si>
  <si>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</si>
  <si>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</si>
  <si>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</si>
  <si>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</si>
  <si>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</si>
  <si>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</si>
  <si>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</si>
  <si>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</si>
  <si>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</si>
  <si>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</si>
  <si>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</si>
  <si>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</si>
  <si>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</si>
  <si>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</si>
  <si>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</si>
  <si>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</si>
  <si>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</si>
  <si>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</si>
  <si>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</si>
  <si>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</si>
  <si>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</si>
  <si>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</si>
  <si>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</si>
  <si>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</si>
  <si>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</si>
  <si>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</si>
  <si>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</si>
  <si>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</si>
  <si>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</si>
  <si>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</si>
  <si>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</si>
  <si>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</si>
  <si>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</si>
  <si>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</si>
  <si>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</si>
  <si>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</si>
  <si>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</si>
  <si>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</si>
  <si>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</si>
  <si>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</si>
  <si>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</si>
  <si>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</si>
  <si>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</si>
  <si>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</si>
  <si>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</si>
  <si>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</si>
  <si>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</si>
  <si>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</si>
  <si>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</si>
  <si>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</si>
  <si>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</si>
  <si>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</si>
  <si>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</si>
  <si>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富山県氷見市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</si>
  <si>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</si>
  <si>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</si>
  <si>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</si>
  <si>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</si>
  <si>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</si>
  <si>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</si>
  <si>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</si>
  <si>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</si>
  <si>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</si>
  <si>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</si>
  <si>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</si>
  <si>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</si>
  <si>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</si>
  <si>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</si>
  <si>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</si>
  <si>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</si>
  <si>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</si>
  <si>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</si>
  <si>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</si>
  <si>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</si>
  <si>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</si>
  <si>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漁業交流施設事業特別会計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</si>
  <si>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</si>
  <si>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</si>
  <si>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</si>
  <si>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</si>
  <si>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</si>
  <si>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</si>
  <si>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</si>
  <si>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</si>
  <si>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</si>
  <si>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</si>
  <si>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</si>
  <si>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</si>
  <si>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</si>
  <si>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</si>
  <si>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</si>
  <si>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</si>
  <si>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</si>
  <si>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後期高齢者医療事業特別会計</t>
    <phoneticPr fontId="5"/>
  </si>
  <si>
    <t>氷見市水道事業会計</t>
    <phoneticPr fontId="5"/>
  </si>
  <si>
    <t>法適用企業</t>
    <phoneticPr fontId="5"/>
  </si>
  <si>
    <t>氷見市病院事業会計</t>
    <phoneticPr fontId="5"/>
  </si>
  <si>
    <t>氷見市下水道特別会計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</si>
  <si>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</si>
  <si>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</si>
  <si>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</si>
  <si>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</si>
  <si>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</si>
  <si>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</si>
  <si>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</si>
  <si>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</si>
  <si>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</si>
  <si>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</si>
  <si>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</si>
  <si>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</si>
  <si>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</si>
  <si>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</si>
  <si>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</si>
  <si>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</si>
  <si>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</si>
  <si>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</si>
  <si>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</si>
  <si>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</si>
  <si>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</si>
  <si>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</si>
  <si>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</si>
  <si>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</si>
  <si>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</si>
  <si>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</si>
  <si>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</si>
  <si>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</si>
  <si>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</si>
  <si>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</si>
  <si>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</si>
  <si>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</si>
  <si>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</si>
  <si>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</si>
  <si>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</si>
  <si>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</si>
  <si>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</si>
  <si>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</si>
  <si>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</si>
  <si>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</si>
  <si>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</si>
  <si>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</si>
  <si>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</si>
  <si>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</si>
  <si>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</si>
  <si>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</si>
  <si>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</si>
  <si>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</si>
  <si>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</si>
  <si>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</si>
  <si>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</si>
  <si>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</si>
  <si>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</si>
  <si>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</si>
  <si>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</si>
  <si>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</si>
  <si>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</si>
  <si>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</si>
  <si>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</si>
  <si>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氷見市病院事業会計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</si>
  <si>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</si>
  <si>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</si>
  <si>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</si>
  <si>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</si>
  <si>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</si>
  <si>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</si>
  <si>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</si>
  <si>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</si>
  <si>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</si>
  <si>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</si>
  <si>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</si>
  <si>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</si>
  <si>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</si>
  <si>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</si>
  <si>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</si>
  <si>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</si>
  <si>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</si>
  <si>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</si>
  <si>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</si>
  <si>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</si>
  <si>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</si>
  <si>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</si>
  <si>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</si>
  <si>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</si>
  <si>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</si>
  <si>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</si>
  <si>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</si>
  <si>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</si>
  <si>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</si>
  <si>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</si>
  <si>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</si>
  <si>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</si>
  <si>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</si>
  <si>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</si>
  <si>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</si>
  <si>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</si>
  <si>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</si>
  <si>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</si>
  <si>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</si>
  <si>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</si>
  <si>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</si>
  <si>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</si>
  <si>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</si>
  <si>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</si>
  <si>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</si>
  <si>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</si>
  <si>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</si>
  <si>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</si>
  <si>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</si>
  <si>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</si>
  <si>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</si>
  <si>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</si>
  <si>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</si>
  <si>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</si>
  <si>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</si>
  <si>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</si>
  <si>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</si>
  <si>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</si>
  <si>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</si>
  <si>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</si>
  <si>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</si>
  <si>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</si>
  <si>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</si>
  <si>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</si>
  <si>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</si>
  <si>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</si>
  <si>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</si>
  <si>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</si>
  <si>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</si>
  <si>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</si>
  <si>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</si>
  <si>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</si>
  <si>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</si>
  <si>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</si>
  <si>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</si>
  <si>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</si>
  <si>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</si>
  <si>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</si>
  <si>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</si>
  <si>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</si>
  <si>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</si>
  <si>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</si>
  <si>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</si>
  <si>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</si>
  <si>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</si>
  <si>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</si>
  <si>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</si>
  <si>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氷見市水道事業会計</t>
  </si>
  <si>
    <t>一般会計</t>
  </si>
  <si>
    <t>国民健康保険特別会計</t>
  </si>
  <si>
    <t>介護保険特別会計（保険事業勘定）</t>
  </si>
  <si>
    <t>後期高齢者医療事業特別会計</t>
  </si>
  <si>
    <t>氷見市下水道特別会計</t>
  </si>
  <si>
    <t>育英資金特別会計</t>
  </si>
  <si>
    <t>漁業交流施設事業特別会計</t>
  </si>
  <si>
    <t>▲ 0.09</t>
  </si>
  <si>
    <t>その他会計（赤字）</t>
  </si>
  <si>
    <t>その他会計（黒字）</t>
  </si>
  <si>
    <t>-</t>
    <phoneticPr fontId="2"/>
  </si>
  <si>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</si>
  <si>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</si>
  <si>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</si>
  <si>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</si>
  <si>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</si>
  <si>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氷見市花と緑のまちづくり協会</t>
    <rPh sb="0" eb="3">
      <t>ヒミシ</t>
    </rPh>
    <rPh sb="3" eb="4">
      <t>ハナ</t>
    </rPh>
    <rPh sb="5" eb="6">
      <t>ミドリ</t>
    </rPh>
    <rPh sb="12" eb="14">
      <t>キョウカイ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</si>
  <si>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</si>
  <si>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</si>
  <si>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</si>
  <si>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t>
    <phoneticPr fontId="2"/>
  </si>
  <si>
    <t>-</t>
    <phoneticPr fontId="2"/>
  </si>
  <si>
    <t>○</t>
    <phoneticPr fontId="2"/>
  </si>
  <si>
    <t>教育文化振興基金</t>
    <phoneticPr fontId="11"/>
  </si>
  <si>
    <t>ふるさとづくり基金</t>
    <phoneticPr fontId="11"/>
  </si>
  <si>
    <t>社会福祉事業振興基金</t>
    <phoneticPr fontId="11"/>
  </si>
  <si>
    <t>「安部」人づくり基金</t>
    <phoneticPr fontId="11"/>
  </si>
  <si>
    <t>地域農業振興基金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</si>
  <si>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</si>
  <si>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</si>
  <si>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</si>
  <si>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類似団体と比較して、将来負担比率が高く、有形固定資産減価償却率が低い状態である。
平成３０年度までは、大型施設の整備が無いため同様の傾向が続くと見込まれる。令和元年度以降は新文化施設や学校給食センターの整備により、さらに将来負担比率が上昇し、有形固定資産減価償却率が低くなると見込まれることから、財政負担と投資のバランスを慎重に検討する必要がある。</t>
    <rPh sb="0" eb="2">
      <t>ルイジ</t>
    </rPh>
    <rPh sb="2" eb="4">
      <t>ダンタイ</t>
    </rPh>
    <rPh sb="5" eb="7">
      <t>ヒカク</t>
    </rPh>
    <rPh sb="10" eb="12">
      <t>ショウライ</t>
    </rPh>
    <rPh sb="12" eb="14">
      <t>フタン</t>
    </rPh>
    <rPh sb="14" eb="16">
      <t>ヒリツ</t>
    </rPh>
    <rPh sb="17" eb="18">
      <t>タカ</t>
    </rPh>
    <rPh sb="20" eb="22">
      <t>ユウケイ</t>
    </rPh>
    <rPh sb="22" eb="24">
      <t>コテイ</t>
    </rPh>
    <rPh sb="24" eb="26">
      <t>シサン</t>
    </rPh>
    <rPh sb="26" eb="28">
      <t>ゲンカ</t>
    </rPh>
    <rPh sb="28" eb="30">
      <t>ショウキャク</t>
    </rPh>
    <rPh sb="30" eb="31">
      <t>リツ</t>
    </rPh>
    <rPh sb="32" eb="33">
      <t>ヒク</t>
    </rPh>
    <rPh sb="34" eb="36">
      <t>ジョウタイ</t>
    </rPh>
    <rPh sb="41" eb="43">
      <t>ヘイセイ</t>
    </rPh>
    <rPh sb="45" eb="47">
      <t>ネンド</t>
    </rPh>
    <rPh sb="51" eb="53">
      <t>オオガタ</t>
    </rPh>
    <rPh sb="53" eb="55">
      <t>シセツ</t>
    </rPh>
    <rPh sb="56" eb="58">
      <t>セイビ</t>
    </rPh>
    <rPh sb="59" eb="60">
      <t>ナ</t>
    </rPh>
    <rPh sb="63" eb="65">
      <t>ドウヨウ</t>
    </rPh>
    <rPh sb="66" eb="68">
      <t>ケイコウ</t>
    </rPh>
    <rPh sb="69" eb="70">
      <t>ツヅ</t>
    </rPh>
    <rPh sb="72" eb="74">
      <t>ミコ</t>
    </rPh>
    <rPh sb="78" eb="80">
      <t>レイワ</t>
    </rPh>
    <rPh sb="80" eb="82">
      <t>ガンネン</t>
    </rPh>
    <rPh sb="82" eb="83">
      <t>ド</t>
    </rPh>
    <rPh sb="83" eb="85">
      <t>イコウ</t>
    </rPh>
    <rPh sb="86" eb="89">
      <t>シンブンカ</t>
    </rPh>
    <rPh sb="89" eb="91">
      <t>シセツ</t>
    </rPh>
    <rPh sb="92" eb="94">
      <t>ガッコウ</t>
    </rPh>
    <rPh sb="94" eb="96">
      <t>キュウショク</t>
    </rPh>
    <rPh sb="101" eb="103">
      <t>セイビ</t>
    </rPh>
    <rPh sb="110" eb="112">
      <t>ショウライ</t>
    </rPh>
    <rPh sb="112" eb="114">
      <t>フタン</t>
    </rPh>
    <rPh sb="114" eb="116">
      <t>ヒリツ</t>
    </rPh>
    <rPh sb="117" eb="119">
      <t>ジョウショウ</t>
    </rPh>
    <rPh sb="121" eb="123">
      <t>ユウケイ</t>
    </rPh>
    <rPh sb="123" eb="125">
      <t>コテイ</t>
    </rPh>
    <rPh sb="125" eb="127">
      <t>シサン</t>
    </rPh>
    <rPh sb="127" eb="129">
      <t>ゲンカ</t>
    </rPh>
    <rPh sb="129" eb="131">
      <t>ショウキャク</t>
    </rPh>
    <rPh sb="131" eb="132">
      <t>リツ</t>
    </rPh>
    <rPh sb="133" eb="134">
      <t>ヒク</t>
    </rPh>
    <rPh sb="138" eb="140">
      <t>ミコ</t>
    </rPh>
    <rPh sb="148" eb="150">
      <t>ザイセイ</t>
    </rPh>
    <rPh sb="150" eb="152">
      <t>フタン</t>
    </rPh>
    <rPh sb="153" eb="155">
      <t>トウシ</t>
    </rPh>
    <rPh sb="161" eb="163">
      <t>シンチョウ</t>
    </rPh>
    <rPh sb="164" eb="166">
      <t>ケントウ</t>
    </rPh>
    <rPh sb="168" eb="17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</si>
  <si>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</si>
  <si>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</si>
  <si>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</si>
  <si>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</si>
  <si>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</si>
  <si>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</si>
  <si>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</si>
  <si>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将来負担比率、実質公債費比率とも類似団体平均よりも高い状態である。
いずれの比率も平成２５年度以降は改善傾向にあるが、令和元年度以降には新文化施設や学校給食センターの整備をはじめとする大型事業が控えているため、主要事業以外の地方債の発行を抑制する必要がある。</t>
    <rPh sb="0" eb="2">
      <t>ショウライ</t>
    </rPh>
    <rPh sb="2" eb="4">
      <t>フタン</t>
    </rPh>
    <rPh sb="4" eb="6">
      <t>ヒリツ</t>
    </rPh>
    <rPh sb="7" eb="9">
      <t>ジッシツ</t>
    </rPh>
    <rPh sb="9" eb="12">
      <t>コウサイヒ</t>
    </rPh>
    <rPh sb="12" eb="14">
      <t>ヒリツ</t>
    </rPh>
    <rPh sb="16" eb="18">
      <t>ルイジ</t>
    </rPh>
    <rPh sb="18" eb="20">
      <t>ダンタイ</t>
    </rPh>
    <rPh sb="20" eb="22">
      <t>ヘイキン</t>
    </rPh>
    <rPh sb="25" eb="26">
      <t>タカ</t>
    </rPh>
    <rPh sb="27" eb="29">
      <t>ジョウタイ</t>
    </rPh>
    <rPh sb="38" eb="40">
      <t>ヒリツ</t>
    </rPh>
    <rPh sb="41" eb="43">
      <t>ヘイセイ</t>
    </rPh>
    <rPh sb="45" eb="47">
      <t>ネンド</t>
    </rPh>
    <rPh sb="47" eb="49">
      <t>イコウ</t>
    </rPh>
    <rPh sb="50" eb="52">
      <t>カイゼン</t>
    </rPh>
    <rPh sb="52" eb="54">
      <t>ケイコウ</t>
    </rPh>
    <rPh sb="59" eb="61">
      <t>レイワ</t>
    </rPh>
    <rPh sb="61" eb="63">
      <t>ガンネン</t>
    </rPh>
    <rPh sb="63" eb="64">
      <t>ド</t>
    </rPh>
    <rPh sb="64" eb="66">
      <t>イコウ</t>
    </rPh>
    <rPh sb="68" eb="71">
      <t>シンブンカ</t>
    </rPh>
    <rPh sb="71" eb="73">
      <t>シセツ</t>
    </rPh>
    <rPh sb="74" eb="76">
      <t>ガッコウ</t>
    </rPh>
    <rPh sb="76" eb="78">
      <t>キュウショク</t>
    </rPh>
    <rPh sb="83" eb="85">
      <t>セイビ</t>
    </rPh>
    <rPh sb="92" eb="94">
      <t>オオガタ</t>
    </rPh>
    <rPh sb="94" eb="96">
      <t>ジギョウ</t>
    </rPh>
    <rPh sb="97" eb="98">
      <t>ヒカ</t>
    </rPh>
    <rPh sb="105" eb="107">
      <t>シュヨウ</t>
    </rPh>
    <rPh sb="107" eb="109">
      <t>ジギョウ</t>
    </rPh>
    <rPh sb="109" eb="111">
      <t>イガイ</t>
    </rPh>
    <rPh sb="112" eb="115">
      <t>チホウサイ</t>
    </rPh>
    <rPh sb="116" eb="118">
      <t>ハッコウ</t>
    </rPh>
    <rPh sb="119" eb="121">
      <t>ヨクセイ</t>
    </rPh>
    <rPh sb="123" eb="125">
      <t>ヒツヨウ</t>
    </rPh>
    <phoneticPr fontId="2"/>
  </si>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</sst>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81768</c:v>
                </c:pt>
                <c:pt idx="3">
                  <c:v>65876</c:v>
                </c:pt>
                <c:pt idx="4">
                  <c:v>68468</c:v>
                </c:pt>
              </c:numCache>
            </c:numRef>
          </c:val>
          <c:smooth val="0"/>
          <c:extLst>
            <c:ext xmlns:c16="http://schemas.microsoft.com/office/drawing/2014/chart" uri="{C3380CC4-5D6E-409C-BE32-E72D297353CC}">
              <c16:uniqueId val="{00000000-BF14-45DC-A135-AA4637E558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103032</c:v>
                </c:pt>
                <c:pt idx="1">
                  <c:v>64285</c:v>
                </c:pt>
                <c:pt idx="2">
                  <c:v>57965</c:v>
                </c:pt>
                <c:pt idx="3">
                  <c:v>46782</c:v>
                </c:pt>
                <c:pt idx="4">
                  <c:v>44310</c:v>
                </c:pt>
              </c:numCache>
            </c:numRef>
          </c:val>
          <c:smooth val="0"/>
          <c:extLst>
            <c:ext xmlns:c16="http://schemas.microsoft.com/office/drawing/2014/chart" uri="{C3380CC4-5D6E-409C-BE32-E72D297353CC}">
              <c16:uniqueId val="{00000001-BF14-45DC-A135-AA4637E5583A}"/>
            </c:ext>
          </c:extLst>
        </c:ser>
        <c:dLbls>
          <c:showLegendKey val="0"/>
          <c:showVal val="0"/>
          <c:showCatName val="0"/>
          <c:showSerName val="0"/>
          <c:showPercent val="0"/>
          <c:showBubbleSize val="0"/>
        </c:dLbls>
        <c:marker val="1"/>
        <c:smooth val="0"/>
        <c:axId val="255471728"/>
        <c:axId val="255472112"/>
      </c:lineChart>
      <c:catAx>
        <c:axId val="25547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472112"/>
        <c:crosses val="autoZero"/>
        <c:auto val="1"/>
        <c:lblAlgn val="ctr"/>
        <c:lblOffset val="100"/>
        <c:tickLblSkip val="1"/>
        <c:tickMarkSkip val="1"/>
        <c:noMultiLvlLbl val="0"/>
      </c:catAx>
      <c:valAx>
        <c:axId val="255472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47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4.6399999999999997</c:v>
                </c:pt>
                <c:pt idx="1">
                  <c:v>5.97</c:v>
                </c:pt>
                <c:pt idx="2">
                  <c:v>5.22</c:v>
                </c:pt>
                <c:pt idx="3">
                  <c:v>5.56</c:v>
                </c:pt>
                <c:pt idx="4">
                  <c:v>6.9</c:v>
                </c:pt>
              </c:numCache>
            </c:numRef>
          </c:val>
          <c:extLst>
            <c:ext xmlns:c16="http://schemas.microsoft.com/office/drawing/2014/chart" uri="{C3380CC4-5D6E-409C-BE32-E72D297353CC}">
              <c16:uniqueId val="{00000000-B792-49F6-96F8-5A8E039469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16.13</c:v>
                </c:pt>
                <c:pt idx="1">
                  <c:v>18.05</c:v>
                </c:pt>
                <c:pt idx="2">
                  <c:v>20.7</c:v>
                </c:pt>
                <c:pt idx="3">
                  <c:v>21.96</c:v>
                </c:pt>
                <c:pt idx="4">
                  <c:v>22.17</c:v>
                </c:pt>
              </c:numCache>
            </c:numRef>
          </c:val>
          <c:extLst>
            <c:ext xmlns:c16="http://schemas.microsoft.com/office/drawing/2014/chart" uri="{C3380CC4-5D6E-409C-BE32-E72D297353CC}">
              <c16:uniqueId val="{00000001-B792-49F6-96F8-5A8E039469DA}"/>
            </c:ext>
          </c:extLst>
        </c:ser>
        <c:dLbls>
          <c:showLegendKey val="0"/>
          <c:showVal val="0"/>
          <c:showCatName val="0"/>
          <c:showSerName val="0"/>
          <c:showPercent val="0"/>
          <c:showBubbleSize val="0"/>
        </c:dLbls>
        <c:gapWidth val="250"/>
        <c:overlap val="100"/>
        <c:axId val="251630552"/>
        <c:axId val="25163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1.59</c:v>
                </c:pt>
                <c:pt idx="1">
                  <c:v>4.0199999999999996</c:v>
                </c:pt>
                <c:pt idx="2">
                  <c:v>4.5199999999999996</c:v>
                </c:pt>
                <c:pt idx="3">
                  <c:v>1.74</c:v>
                </c:pt>
                <c:pt idx="4">
                  <c:v>0.83</c:v>
                </c:pt>
              </c:numCache>
            </c:numRef>
          </c:val>
          <c:smooth val="0"/>
          <c:extLst>
            <c:ext xmlns:c16="http://schemas.microsoft.com/office/drawing/2014/chart" uri="{C3380CC4-5D6E-409C-BE32-E72D297353CC}">
              <c16:uniqueId val="{00000002-B792-49F6-96F8-5A8E039469DA}"/>
            </c:ext>
          </c:extLst>
        </c:ser>
        <c:dLbls>
          <c:showLegendKey val="0"/>
          <c:showVal val="0"/>
          <c:showCatName val="0"/>
          <c:showSerName val="0"/>
          <c:showPercent val="0"/>
          <c:showBubbleSize val="0"/>
        </c:dLbls>
        <c:marker val="1"/>
        <c:smooth val="0"/>
        <c:axId val="251630552"/>
        <c:axId val="251630936"/>
      </c:lineChart>
      <c:catAx>
        <c:axId val="25163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630936"/>
        <c:crosses val="autoZero"/>
        <c:auto val="1"/>
        <c:lblAlgn val="ctr"/>
        <c:lblOffset val="100"/>
        <c:tickLblSkip val="1"/>
        <c:tickMarkSkip val="1"/>
        <c:noMultiLvlLbl val="0"/>
      </c:catAx>
      <c:valAx>
        <c:axId val="25163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63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3AE-44AA-BA04-8055AB1CC4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AE-44AA-BA04-8055AB1CC49D}"/>
            </c:ext>
          </c:extLst>
        </c:ser>
        <c:ser>
          <c:idx val="2"/>
          <c:order val="2"/>
          <c:tx>
            <c:strRef>
              <c:f>データシート!$A$29</c:f>
              <c:strCache>
                <c:ptCount val="1"/>
                <c:pt idx="0">
                  <c:v>漁業交流施設事業特別会計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0.09</c:v>
                </c:pt>
                <c:pt idx="5">
                  <c:v>#N/A</c:v>
                </c:pt>
                <c:pt idx="6">
                  <c:v>#N/A</c:v>
                </c:pt>
                <c:pt idx="7">
                  <c:v>0</c:v>
                </c:pt>
                <c:pt idx="8">
                  <c:v>#N/A</c:v>
                </c:pt>
                <c:pt idx="9">
                  <c:v>0</c:v>
                </c:pt>
              </c:numCache>
            </c:numRef>
          </c:val>
          <c:extLst>
            <c:ext xmlns:c16="http://schemas.microsoft.com/office/drawing/2014/chart" uri="{C3380CC4-5D6E-409C-BE32-E72D297353CC}">
              <c16:uniqueId val="{00000002-73AE-44AA-BA04-8055AB1CC49D}"/>
            </c:ext>
          </c:extLst>
        </c:ser>
        <c:ser>
          <c:idx val="3"/>
          <c:order val="3"/>
          <c:tx>
            <c:strRef>
              <c:f>データシート!$A$30</c:f>
              <c:strCache>
                <c:ptCount val="1"/>
                <c:pt idx="0">
                  <c:v>育英資金特別会計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73AE-44AA-BA04-8055AB1CC49D}"/>
            </c:ext>
          </c:extLst>
        </c:ser>
        <c:ser>
          <c:idx val="4"/>
          <c:order val="4"/>
          <c:tx>
            <c:strRef>
              <c:f>データシート!$A$31</c:f>
              <c:strCache>
                <c:ptCount val="1"/>
                <c:pt idx="0">
                  <c:v>氷見市下水道特別会計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73AE-44AA-BA04-8055AB1CC49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0.17</c:v>
                </c:pt>
              </c:numCache>
            </c:numRef>
          </c:val>
          <c:extLst>
            <c:ext xmlns:c16="http://schemas.microsoft.com/office/drawing/2014/chart" uri="{C3380CC4-5D6E-409C-BE32-E72D297353CC}">
              <c16:uniqueId val="{00000005-73AE-44AA-BA04-8055AB1CC49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0.76</c:v>
                </c:pt>
                <c:pt idx="2">
                  <c:v>#N/A</c:v>
                </c:pt>
                <c:pt idx="3">
                  <c:v>0.97</c:v>
                </c:pt>
                <c:pt idx="4">
                  <c:v>#N/A</c:v>
                </c:pt>
                <c:pt idx="5">
                  <c:v>1.0900000000000001</c:v>
                </c:pt>
                <c:pt idx="6">
                  <c:v>#N/A</c:v>
                </c:pt>
                <c:pt idx="7">
                  <c:v>0.96</c:v>
                </c:pt>
                <c:pt idx="8">
                  <c:v>#N/A</c:v>
                </c:pt>
                <c:pt idx="9">
                  <c:v>1.22</c:v>
                </c:pt>
              </c:numCache>
            </c:numRef>
          </c:val>
          <c:extLst>
            <c:ext xmlns:c16="http://schemas.microsoft.com/office/drawing/2014/chart" uri="{C3380CC4-5D6E-409C-BE32-E72D297353CC}">
              <c16:uniqueId val="{00000006-73AE-44AA-BA04-8055AB1CC49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1.87</c:v>
                </c:pt>
                <c:pt idx="2">
                  <c:v>#N/A</c:v>
                </c:pt>
                <c:pt idx="3">
                  <c:v>0.92</c:v>
                </c:pt>
                <c:pt idx="4">
                  <c:v>#N/A</c:v>
                </c:pt>
                <c:pt idx="5">
                  <c:v>1.38</c:v>
                </c:pt>
                <c:pt idx="6">
                  <c:v>#N/A</c:v>
                </c:pt>
                <c:pt idx="7">
                  <c:v>1.73</c:v>
                </c:pt>
                <c:pt idx="8">
                  <c:v>#N/A</c:v>
                </c:pt>
                <c:pt idx="9">
                  <c:v>2.14</c:v>
                </c:pt>
              </c:numCache>
            </c:numRef>
          </c:val>
          <c:extLst>
            <c:ext xmlns:c16="http://schemas.microsoft.com/office/drawing/2014/chart" uri="{C3380CC4-5D6E-409C-BE32-E72D297353CC}">
              <c16:uniqueId val="{00000007-73AE-44AA-BA04-8055AB1CC4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4.63</c:v>
                </c:pt>
                <c:pt idx="2">
                  <c:v>#N/A</c:v>
                </c:pt>
                <c:pt idx="3">
                  <c:v>5.94</c:v>
                </c:pt>
                <c:pt idx="4">
                  <c:v>#N/A</c:v>
                </c:pt>
                <c:pt idx="5">
                  <c:v>5.3</c:v>
                </c:pt>
                <c:pt idx="6">
                  <c:v>#N/A</c:v>
                </c:pt>
                <c:pt idx="7">
                  <c:v>5.54</c:v>
                </c:pt>
                <c:pt idx="8">
                  <c:v>#N/A</c:v>
                </c:pt>
                <c:pt idx="9">
                  <c:v>6.89</c:v>
                </c:pt>
              </c:numCache>
            </c:numRef>
          </c:val>
          <c:extLst>
            <c:ext xmlns:c16="http://schemas.microsoft.com/office/drawing/2014/chart" uri="{C3380CC4-5D6E-409C-BE32-E72D297353CC}">
              <c16:uniqueId val="{00000008-73AE-44AA-BA04-8055AB1CC49D}"/>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c:v>
                </c:pt>
                <c:pt idx="2">
                  <c:v>#N/A</c:v>
                </c:pt>
                <c:pt idx="3">
                  <c:v>11.44</c:v>
                </c:pt>
                <c:pt idx="4">
                  <c:v>#N/A</c:v>
                </c:pt>
                <c:pt idx="5">
                  <c:v>10</c:v>
                </c:pt>
                <c:pt idx="6">
                  <c:v>#N/A</c:v>
                </c:pt>
                <c:pt idx="7">
                  <c:v>10</c:v>
                </c:pt>
                <c:pt idx="8">
                  <c:v>#N/A</c:v>
                </c:pt>
                <c:pt idx="9">
                  <c:v>11.02</c:v>
                </c:pt>
              </c:numCache>
            </c:numRef>
          </c:val>
          <c:extLst>
            <c:ext xmlns:c16="http://schemas.microsoft.com/office/drawing/2014/chart" uri="{C3380CC4-5D6E-409C-BE32-E72D297353CC}">
              <c16:uniqueId val="{00000009-73AE-44AA-BA04-8055AB1CC49D}"/>
            </c:ext>
          </c:extLst>
        </c:ser>
        <c:dLbls>
          <c:showLegendKey val="0"/>
          <c:showVal val="0"/>
          <c:showCatName val="0"/>
          <c:showSerName val="0"/>
          <c:showPercent val="0"/>
          <c:showBubbleSize val="0"/>
        </c:dLbls>
        <c:gapWidth val="150"/>
        <c:overlap val="100"/>
        <c:axId val="258553816"/>
        <c:axId val="258831720"/>
      </c:barChart>
      <c:catAx>
        <c:axId val="25855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831720"/>
        <c:crosses val="autoZero"/>
        <c:auto val="1"/>
        <c:lblAlgn val="ctr"/>
        <c:lblOffset val="100"/>
        <c:tickLblSkip val="1"/>
        <c:tickMarkSkip val="1"/>
        <c:noMultiLvlLbl val="0"/>
      </c:catAx>
      <c:valAx>
        <c:axId val="258831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553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2582</c:v>
                </c:pt>
                <c:pt idx="5">
                  <c:v>2659</c:v>
                </c:pt>
                <c:pt idx="8">
                  <c:v>2634</c:v>
                </c:pt>
                <c:pt idx="11">
                  <c:v>2516</c:v>
                </c:pt>
                <c:pt idx="14">
                  <c:v>2366</c:v>
                </c:pt>
              </c:numCache>
            </c:numRef>
          </c:val>
          <c:extLst>
            <c:ext xmlns:c16="http://schemas.microsoft.com/office/drawing/2014/chart" uri="{C3380CC4-5D6E-409C-BE32-E72D297353CC}">
              <c16:uniqueId val="{00000000-080A-4ADF-A9A7-69832F0757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0A-4ADF-A9A7-69832F0757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210</c:v>
                </c:pt>
                <c:pt idx="3">
                  <c:v>165</c:v>
                </c:pt>
                <c:pt idx="6">
                  <c:v>117</c:v>
                </c:pt>
                <c:pt idx="9">
                  <c:v>73</c:v>
                </c:pt>
                <c:pt idx="12">
                  <c:v>41</c:v>
                </c:pt>
              </c:numCache>
            </c:numRef>
          </c:val>
          <c:extLst>
            <c:ext xmlns:c16="http://schemas.microsoft.com/office/drawing/2014/chart" uri="{C3380CC4-5D6E-409C-BE32-E72D297353CC}">
              <c16:uniqueId val="{00000002-080A-4ADF-A9A7-69832F0757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17</c:v>
                </c:pt>
                <c:pt idx="6">
                  <c:v>22</c:v>
                </c:pt>
                <c:pt idx="9">
                  <c:v>24</c:v>
                </c:pt>
                <c:pt idx="12">
                  <c:v>34</c:v>
                </c:pt>
              </c:numCache>
            </c:numRef>
          </c:val>
          <c:extLst>
            <c:ext xmlns:c16="http://schemas.microsoft.com/office/drawing/2014/chart" uri="{C3380CC4-5D6E-409C-BE32-E72D297353CC}">
              <c16:uniqueId val="{00000003-080A-4ADF-A9A7-69832F0757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1021</c:v>
                </c:pt>
                <c:pt idx="3">
                  <c:v>1003</c:v>
                </c:pt>
                <c:pt idx="6">
                  <c:v>936</c:v>
                </c:pt>
                <c:pt idx="9">
                  <c:v>1070</c:v>
                </c:pt>
                <c:pt idx="12">
                  <c:v>915</c:v>
                </c:pt>
              </c:numCache>
            </c:numRef>
          </c:val>
          <c:extLst>
            <c:ext xmlns:c16="http://schemas.microsoft.com/office/drawing/2014/chart" uri="{C3380CC4-5D6E-409C-BE32-E72D297353CC}">
              <c16:uniqueId val="{00000004-080A-4ADF-A9A7-69832F0757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0A-4ADF-A9A7-69832F0757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0A-4ADF-A9A7-69832F0757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2826</c:v>
                </c:pt>
                <c:pt idx="3">
                  <c:v>2700</c:v>
                </c:pt>
                <c:pt idx="6">
                  <c:v>2606</c:v>
                </c:pt>
                <c:pt idx="9">
                  <c:v>2619</c:v>
                </c:pt>
                <c:pt idx="12">
                  <c:v>2503</c:v>
                </c:pt>
              </c:numCache>
            </c:numRef>
          </c:val>
          <c:extLst>
            <c:ext xmlns:c16="http://schemas.microsoft.com/office/drawing/2014/chart" uri="{C3380CC4-5D6E-409C-BE32-E72D297353CC}">
              <c16:uniqueId val="{00000007-080A-4ADF-A9A7-69832F075742}"/>
            </c:ext>
          </c:extLst>
        </c:ser>
        <c:dLbls>
          <c:showLegendKey val="0"/>
          <c:showVal val="0"/>
          <c:showCatName val="0"/>
          <c:showSerName val="0"/>
          <c:showPercent val="0"/>
          <c:showBubbleSize val="0"/>
        </c:dLbls>
        <c:gapWidth val="100"/>
        <c:overlap val="100"/>
        <c:axId val="365272208"/>
        <c:axId val="36527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1476</c:v>
                </c:pt>
                <c:pt idx="2">
                  <c:v>#N/A</c:v>
                </c:pt>
                <c:pt idx="3">
                  <c:v>#N/A</c:v>
                </c:pt>
                <c:pt idx="4">
                  <c:v>1226</c:v>
                </c:pt>
                <c:pt idx="5">
                  <c:v>#N/A</c:v>
                </c:pt>
                <c:pt idx="6">
                  <c:v>#N/A</c:v>
                </c:pt>
                <c:pt idx="7">
                  <c:v>1047</c:v>
                </c:pt>
                <c:pt idx="8">
                  <c:v>#N/A</c:v>
                </c:pt>
                <c:pt idx="9">
                  <c:v>#N/A</c:v>
                </c:pt>
                <c:pt idx="10">
                  <c:v>1270</c:v>
                </c:pt>
                <c:pt idx="11">
                  <c:v>#N/A</c:v>
                </c:pt>
                <c:pt idx="12">
                  <c:v>#N/A</c:v>
                </c:pt>
                <c:pt idx="13">
                  <c:v>1127</c:v>
                </c:pt>
                <c:pt idx="14">
                  <c:v>#N/A</c:v>
                </c:pt>
              </c:numCache>
            </c:numRef>
          </c:val>
          <c:smooth val="0"/>
          <c:extLst>
            <c:ext xmlns:c16="http://schemas.microsoft.com/office/drawing/2014/chart" uri="{C3380CC4-5D6E-409C-BE32-E72D297353CC}">
              <c16:uniqueId val="{00000008-080A-4ADF-A9A7-69832F075742}"/>
            </c:ext>
          </c:extLst>
        </c:ser>
        <c:dLbls>
          <c:showLegendKey val="0"/>
          <c:showVal val="0"/>
          <c:showCatName val="0"/>
          <c:showSerName val="0"/>
          <c:showPercent val="0"/>
          <c:showBubbleSize val="0"/>
        </c:dLbls>
        <c:marker val="1"/>
        <c:smooth val="0"/>
        <c:axId val="365272208"/>
        <c:axId val="365272592"/>
      </c:lineChart>
      <c:catAx>
        <c:axId val="36527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272592"/>
        <c:crosses val="autoZero"/>
        <c:auto val="1"/>
        <c:lblAlgn val="ctr"/>
        <c:lblOffset val="100"/>
        <c:tickLblSkip val="1"/>
        <c:tickMarkSkip val="1"/>
        <c:noMultiLvlLbl val="0"/>
      </c:catAx>
      <c:valAx>
        <c:axId val="36527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27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23990</c:v>
                </c:pt>
                <c:pt idx="5">
                  <c:v>23626</c:v>
                </c:pt>
                <c:pt idx="8">
                  <c:v>22538</c:v>
                </c:pt>
                <c:pt idx="11">
                  <c:v>21113</c:v>
                </c:pt>
                <c:pt idx="14">
                  <c:v>20187</c:v>
                </c:pt>
              </c:numCache>
            </c:numRef>
          </c:val>
          <c:extLst>
            <c:ext xmlns:c16="http://schemas.microsoft.com/office/drawing/2014/chart" uri="{C3380CC4-5D6E-409C-BE32-E72D297353CC}">
              <c16:uniqueId val="{00000000-C314-4CF2-BA73-AF343C342C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483</c:v>
                </c:pt>
                <c:pt idx="5">
                  <c:v>439</c:v>
                </c:pt>
                <c:pt idx="8">
                  <c:v>395</c:v>
                </c:pt>
                <c:pt idx="11">
                  <c:v>345</c:v>
                </c:pt>
                <c:pt idx="14">
                  <c:v>287</c:v>
                </c:pt>
              </c:numCache>
            </c:numRef>
          </c:val>
          <c:extLst>
            <c:ext xmlns:c16="http://schemas.microsoft.com/office/drawing/2014/chart" uri="{C3380CC4-5D6E-409C-BE32-E72D297353CC}">
              <c16:uniqueId val="{00000001-C314-4CF2-BA73-AF343C342C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5432</c:v>
                </c:pt>
                <c:pt idx="5">
                  <c:v>5488</c:v>
                </c:pt>
                <c:pt idx="8">
                  <c:v>6558</c:v>
                </c:pt>
                <c:pt idx="11">
                  <c:v>7035</c:v>
                </c:pt>
                <c:pt idx="14">
                  <c:v>7404</c:v>
                </c:pt>
              </c:numCache>
            </c:numRef>
          </c:val>
          <c:extLst>
            <c:ext xmlns:c16="http://schemas.microsoft.com/office/drawing/2014/chart" uri="{C3380CC4-5D6E-409C-BE32-E72D297353CC}">
              <c16:uniqueId val="{00000002-C314-4CF2-BA73-AF343C342C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14-4CF2-BA73-AF343C342C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14-4CF2-BA73-AF343C342C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14-4CF2-BA73-AF343C342C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5986</c:v>
                </c:pt>
                <c:pt idx="3">
                  <c:v>5467</c:v>
                </c:pt>
                <c:pt idx="6">
                  <c:v>5043</c:v>
                </c:pt>
                <c:pt idx="9">
                  <c:v>4824</c:v>
                </c:pt>
                <c:pt idx="12">
                  <c:v>4518</c:v>
                </c:pt>
              </c:numCache>
            </c:numRef>
          </c:val>
          <c:extLst>
            <c:ext xmlns:c16="http://schemas.microsoft.com/office/drawing/2014/chart" uri="{C3380CC4-5D6E-409C-BE32-E72D297353CC}">
              <c16:uniqueId val="{00000006-C314-4CF2-BA73-AF343C342C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257</c:v>
                </c:pt>
                <c:pt idx="3">
                  <c:v>500</c:v>
                </c:pt>
                <c:pt idx="6">
                  <c:v>484</c:v>
                </c:pt>
                <c:pt idx="9">
                  <c:v>460</c:v>
                </c:pt>
                <c:pt idx="12">
                  <c:v>429</c:v>
                </c:pt>
              </c:numCache>
            </c:numRef>
          </c:val>
          <c:extLst>
            <c:ext xmlns:c16="http://schemas.microsoft.com/office/drawing/2014/chart" uri="{C3380CC4-5D6E-409C-BE32-E72D297353CC}">
              <c16:uniqueId val="{00000007-C314-4CF2-BA73-AF343C342C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10355</c:v>
                </c:pt>
                <c:pt idx="3">
                  <c:v>9358</c:v>
                </c:pt>
                <c:pt idx="6">
                  <c:v>8669</c:v>
                </c:pt>
                <c:pt idx="9">
                  <c:v>8610</c:v>
                </c:pt>
                <c:pt idx="12">
                  <c:v>8272</c:v>
                </c:pt>
              </c:numCache>
            </c:numRef>
          </c:val>
          <c:extLst>
            <c:ext xmlns:c16="http://schemas.microsoft.com/office/drawing/2014/chart" uri="{C3380CC4-5D6E-409C-BE32-E72D297353CC}">
              <c16:uniqueId val="{00000008-C314-4CF2-BA73-AF343C342C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510</c:v>
                </c:pt>
                <c:pt idx="3">
                  <c:v>324</c:v>
                </c:pt>
                <c:pt idx="6">
                  <c:v>190</c:v>
                </c:pt>
                <c:pt idx="9">
                  <c:v>115</c:v>
                </c:pt>
                <c:pt idx="12">
                  <c:v>74</c:v>
                </c:pt>
              </c:numCache>
            </c:numRef>
          </c:val>
          <c:extLst>
            <c:ext xmlns:c16="http://schemas.microsoft.com/office/drawing/2014/chart" uri="{C3380CC4-5D6E-409C-BE32-E72D297353CC}">
              <c16:uniqueId val="{00000009-C314-4CF2-BA73-AF343C342C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25108</c:v>
                </c:pt>
                <c:pt idx="3">
                  <c:v>24672</c:v>
                </c:pt>
                <c:pt idx="6">
                  <c:v>24182</c:v>
                </c:pt>
                <c:pt idx="9">
                  <c:v>23537</c:v>
                </c:pt>
                <c:pt idx="12">
                  <c:v>23017</c:v>
                </c:pt>
              </c:numCache>
            </c:numRef>
          </c:val>
          <c:extLst>
            <c:ext xmlns:c16="http://schemas.microsoft.com/office/drawing/2014/chart" uri="{C3380CC4-5D6E-409C-BE32-E72D297353CC}">
              <c16:uniqueId val="{0000000A-C314-4CF2-BA73-AF343C342CBE}"/>
            </c:ext>
          </c:extLst>
        </c:ser>
        <c:dLbls>
          <c:showLegendKey val="0"/>
          <c:showVal val="0"/>
          <c:showCatName val="0"/>
          <c:showSerName val="0"/>
          <c:showPercent val="0"/>
          <c:showBubbleSize val="0"/>
        </c:dLbls>
        <c:gapWidth val="100"/>
        <c:overlap val="100"/>
        <c:axId val="187935600"/>
        <c:axId val="187940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12312</c:v>
                </c:pt>
                <c:pt idx="2">
                  <c:v>#N/A</c:v>
                </c:pt>
                <c:pt idx="3">
                  <c:v>#N/A</c:v>
                </c:pt>
                <c:pt idx="4">
                  <c:v>10768</c:v>
                </c:pt>
                <c:pt idx="5">
                  <c:v>#N/A</c:v>
                </c:pt>
                <c:pt idx="6">
                  <c:v>#N/A</c:v>
                </c:pt>
                <c:pt idx="7">
                  <c:v>9077</c:v>
                </c:pt>
                <c:pt idx="8">
                  <c:v>#N/A</c:v>
                </c:pt>
                <c:pt idx="9">
                  <c:v>#N/A</c:v>
                </c:pt>
                <c:pt idx="10">
                  <c:v>9053</c:v>
                </c:pt>
                <c:pt idx="11">
                  <c:v>#N/A</c:v>
                </c:pt>
                <c:pt idx="12">
                  <c:v>#N/A</c:v>
                </c:pt>
                <c:pt idx="13">
                  <c:v>8433</c:v>
                </c:pt>
                <c:pt idx="14">
                  <c:v>#N/A</c:v>
                </c:pt>
              </c:numCache>
            </c:numRef>
          </c:val>
          <c:smooth val="0"/>
          <c:extLst>
            <c:ext xmlns:c16="http://schemas.microsoft.com/office/drawing/2014/chart" uri="{C3380CC4-5D6E-409C-BE32-E72D297353CC}">
              <c16:uniqueId val="{0000000B-C314-4CF2-BA73-AF343C342CBE}"/>
            </c:ext>
          </c:extLst>
        </c:ser>
        <c:dLbls>
          <c:showLegendKey val="0"/>
          <c:showVal val="0"/>
          <c:showCatName val="0"/>
          <c:showSerName val="0"/>
          <c:showPercent val="0"/>
          <c:showBubbleSize val="0"/>
        </c:dLbls>
        <c:marker val="1"/>
        <c:smooth val="0"/>
        <c:axId val="187935600"/>
        <c:axId val="187940552"/>
      </c:lineChart>
      <c:catAx>
        <c:axId val="18793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940552"/>
        <c:crosses val="autoZero"/>
        <c:auto val="1"/>
        <c:lblAlgn val="ctr"/>
        <c:lblOffset val="100"/>
        <c:tickLblSkip val="1"/>
        <c:tickMarkSkip val="1"/>
        <c:noMultiLvlLbl val="0"/>
      </c:catAx>
      <c:valAx>
        <c:axId val="187940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93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2683</c:v>
                </c:pt>
                <c:pt idx="1">
                  <c:v>2805</c:v>
                </c:pt>
                <c:pt idx="2">
                  <c:v>2759</c:v>
                </c:pt>
              </c:numCache>
            </c:numRef>
          </c:val>
          <c:extLst>
            <c:ext xmlns:c16="http://schemas.microsoft.com/office/drawing/2014/chart" uri="{C3380CC4-5D6E-409C-BE32-E72D297353CC}">
              <c16:uniqueId val="{00000000-26D0-4AC1-9333-D06A619653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1408</c:v>
                </c:pt>
                <c:pt idx="1">
                  <c:v>1409</c:v>
                </c:pt>
                <c:pt idx="2">
                  <c:v>1409</c:v>
                </c:pt>
              </c:numCache>
            </c:numRef>
          </c:val>
          <c:extLst>
            <c:ext xmlns:c16="http://schemas.microsoft.com/office/drawing/2014/chart" uri="{C3380CC4-5D6E-409C-BE32-E72D297353CC}">
              <c16:uniqueId val="{00000001-26D0-4AC1-9333-D06A619653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1305</c:v>
                </c:pt>
                <c:pt idx="1">
                  <c:v>1698</c:v>
                </c:pt>
                <c:pt idx="2">
                  <c:v>2055</c:v>
                </c:pt>
              </c:numCache>
            </c:numRef>
          </c:val>
          <c:extLst>
            <c:ext xmlns:c16="http://schemas.microsoft.com/office/drawing/2014/chart" uri="{C3380CC4-5D6E-409C-BE32-E72D297353CC}">
              <c16:uniqueId val="{00000002-26D0-4AC1-9333-D06A6196538E}"/>
            </c:ext>
          </c:extLst>
        </c:ser>
        <c:dLbls>
          <c:showLegendKey val="0"/>
          <c:showVal val="0"/>
          <c:showCatName val="0"/>
          <c:showSerName val="0"/>
          <c:showPercent val="0"/>
          <c:showBubbleSize val="0"/>
        </c:dLbls>
        <c:gapWidth val="120"/>
        <c:overlap val="100"/>
        <c:axId val="251742392"/>
        <c:axId val="361813144"/>
      </c:barChart>
      <c:catAx>
        <c:axId val="25174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1813144"/>
        <c:crosses val="autoZero"/>
        <c:auto val="1"/>
        <c:lblAlgn val="ctr"/>
        <c:lblOffset val="100"/>
        <c:tickLblSkip val="1"/>
        <c:tickMarkSkip val="1"/>
        <c:noMultiLvlLbl val="0"/>
      </c:catAx>
      <c:valAx>
        <c:axId val="361813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174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{3691A29B-0E20-41D7-9DF0-3C3D5A066338}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E62-4AA0-8571-DF5AF5C42F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{C26D409D-C856-4552-996F-D9C0BB596BDF}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2-4AA0-8571-DF5AF5C42F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{C02DE122-6B35-4F09-943A-D1589B6D7F2F}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2-4AA0-8571-DF5AF5C42F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{DBE2CC0C-0BFB-43FD-AC02-4719AC09A7A0}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2-4AA0-8571-DF5AF5C42F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{1F7CA7FA-2188-4E89-8032-424D3DF908B2}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2-4AA0-8571-DF5AF5C42F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{5807AA36-AF22-472A-AE03-ADA541225FF6}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E62-4AA0-8571-DF5AF5C42F1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{AF57B6FA-F257-4F64-B3A4-B25EF285E75A}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E62-4AA0-8571-DF5AF5C42F1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{252C838F-5CE3-46EF-9F3D-AD78DC0700AB}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E62-4AA0-8571-DF5AF5C42F1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{ACB425DC-3ABD-4345-9068-A0D32DC3D47A}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E62-4AA0-8571-DF5AF5C42F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54.3</c:v>
                </c:pt>
              </c:numCache>
            </c:numRef>
          </c:xVal>
          <c:yVal>
            <c:numRef>
              <c:f>公会計指標分析・財政指標組合せ分析表!$BP$51:$DC$51</c:f>
              <c:numCache>
                <c:formatCode>#,##0.0;"▲ "#,##0.0</c:formatCode>
                <c:ptCount val="40"/>
                <c:pt idx="24">
                  <c:v>87.8</c:v>
                </c:pt>
              </c:numCache>
            </c:numRef>
          </c:yVal>
          <c:smooth val="0"/>
          <c:extLst>
            <c:ext xmlns:c16="http://schemas.microsoft.com/office/drawing/2014/chart" uri="{C3380CC4-5D6E-409C-BE32-E72D297353CC}">
              <c16:uniqueId val="{00000009-6E62-4AA0-8571-DF5AF5C42F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{10ACA847-F0CB-43AC-AF00-8AE7C392A1F2}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E62-4AA0-8571-DF5AF5C42F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{E61360DB-B440-4074-87CB-13D3D0B0A141}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2-4AA0-8571-DF5AF5C42F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{2633BE57-4772-4743-BB27-88C8A4B7E576}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2-4AA0-8571-DF5AF5C42F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{873FB4B0-4824-4505-B50F-2A920E76F6C4}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2-4AA0-8571-DF5AF5C42F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{2A0A899B-793A-4911-846F-E84ACDC9C26B}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2-4AA0-8571-DF5AF5C42F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{1098319F-024F-4A2B-8197-5BF4450BF618}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E62-4AA0-8571-DF5AF5C42F1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{32EC795E-0DCF-4FB5-85D2-E5D0BA0D5C0C}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E62-4AA0-8571-DF5AF5C42F1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{FEFB5165-30B4-4426-90FA-F936E18BE025}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E62-4AA0-8571-DF5AF5C42F1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{40DE5DE6-C1D1-423B-BE7C-2916764DAEF2}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E62-4AA0-8571-DF5AF5C42F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6E62-4AA0-8571-DF5AF5C42F1B}"/>
            </c:ext>
          </c:extLst>
        </c:ser>
        <c:dLbls>
          <c:showLegendKey val="0"/>
          <c:showVal val="1"/>
          <c:showCatName val="0"/>
          <c:showSerName val="0"/>
          <c:showPercent val="0"/>
          <c:showBubbleSize val="0"/>
        </c:dLbls>
        <c:axId val="353898504"/>
        <c:axId val="355450424"/>
      </c:scatterChart>
      <c:valAx>
        <c:axId val="353898504"/>
        <c:scaling>
          <c:orientation val="minMax"/>
          <c:max val="57.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450424"/>
        <c:crosses val="autoZero"/>
        <c:crossBetween val="midCat"/>
      </c:valAx>
      <c:valAx>
        <c:axId val="355450424"/>
        <c:scaling>
          <c:orientation val="minMax"/>
          <c:max val="94"/>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898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{DA2C7682-417B-4335-A0F6-F19AFE862B25}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870-4E36-B308-630F4D35EE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{9AC5E0D7-4EA9-49F6-8CE8-BFA519F4EAD3}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70-4E36-B308-630F4D35EE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{8C8707FB-4F3D-459D-A718-EFB7AC84C294}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70-4E36-B308-630F4D35EE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{5283A826-5FF2-412A-9EE3-FE69A87B376C}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70-4E36-B308-630F4D35EE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{42658023-8BE0-430C-A919-6AC4E368959B}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70-4E36-B308-630F4D35EE7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{67AB7AB1-B30E-4C5A-86E7-FBF461E104D5}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870-4E36-B308-630F4D35EE7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{151E6D60-F642-49A9-B185-5FC4C61BB483}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870-4E36-B308-630F4D35EE7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{6B085F30-B481-4ABB-9731-53CDC68CB4A4}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870-4E36-B308-630F4D35EE7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{156FDB01-2177-47A5-A800-912E4CD000F6}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870-4E36-B308-630F4D35EE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16.5</c:v>
                </c:pt>
                <c:pt idx="8">
                  <c:v>14.2</c:v>
                </c:pt>
                <c:pt idx="16">
                  <c:v>12.1</c:v>
                </c:pt>
                <c:pt idx="24">
                  <c:v>11.5</c:v>
                </c:pt>
                <c:pt idx="32">
                  <c:v>11.1</c:v>
                </c:pt>
              </c:numCache>
            </c:numRef>
          </c:xVal>
          <c:yVal>
            <c:numRef>
              <c:f>公会計指標分析・財政指標組合せ分析表!$BP$73:$DC$73</c:f>
              <c:numCache>
                <c:formatCode>#,##0.0;"▲ "#,##0.0</c:formatCode>
                <c:ptCount val="40"/>
                <c:pt idx="0">
                  <c:v>117.9</c:v>
                </c:pt>
                <c:pt idx="8">
                  <c:v>106.5</c:v>
                </c:pt>
                <c:pt idx="16">
                  <c:v>87.4</c:v>
                </c:pt>
                <c:pt idx="24">
                  <c:v>87.8</c:v>
                </c:pt>
                <c:pt idx="32">
                  <c:v>83.3</c:v>
                </c:pt>
              </c:numCache>
            </c:numRef>
          </c:yVal>
          <c:smooth val="0"/>
          <c:extLst>
            <c:ext xmlns:c16="http://schemas.microsoft.com/office/drawing/2014/chart" uri="{C3380CC4-5D6E-409C-BE32-E72D297353CC}">
              <c16:uniqueId val="{00000009-4870-4E36-B308-630F4D35EE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{528EC862-BE38-4069-BA2E-ABBCD0BF8E31}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870-4E36-B308-630F4D35EE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{7F2C2123-B15D-4EC6-822C-4CEC05D4E995}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70-4E36-B308-630F4D35EE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{1C7D000B-D602-47F9-9BE0-8845DC37648F}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70-4E36-B308-630F4D35EE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{3270AD80-B280-4BB9-B085-006CAEFC9B74}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70-4E36-B308-630F4D35EE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{009C1B3B-88B4-4B0A-BF7B-FD9F0CDA87CA}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70-4E36-B308-630F4D35EE7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{8AD92786-B056-4AA0-8673-145B4D0F997F}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870-4E36-B308-630F4D35EE71}"/>
                </c:ext>
              </c:extLst>
            </c:dLbl>
            <c:dLbl>
              <c:idx val="16"/>
              <c:layout>
                <c:manualLayout>
                  <c:x val="-2.775846531855653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{70E3C4E0-4D43-4FCD-922B-C5032E9B4CF2}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870-4E36-B308-630F4D35EE71}"/>
                </c:ext>
              </c:extLst>
            </c:dLbl>
            <c:dLbl>
              <c:idx val="24"/>
              <c:layout>
                <c:manualLayout>
                  <c:x val="-3.5637517919664796E-2"/>
                  <c:y val="-5.64816799974244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{6CE8BE95-902D-4DC3-A7A1-E3EA4368E581}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870-4E36-B308-630F4D35EE71}"/>
                </c:ext>
              </c:extLst>
            </c:dLbl>
            <c:dLbl>
              <c:idx val="32"/>
              <c:layout>
                <c:manualLayout>
                  <c:x val="-3.1697991619110633E-2"/>
                  <c:y val="-6.835161417816348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{B01EADA9-E6D9-4C89-8C44-FB291C8AEAE5}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870-4E36-B308-630F4D35EE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10.199999999999999</c:v>
                </c:pt>
                <c:pt idx="24">
                  <c:v>10</c:v>
                </c:pt>
                <c:pt idx="32">
                  <c:v>9.6999999999999993</c:v>
                </c:pt>
              </c:numCache>
            </c:numRef>
          </c:xVal>
          <c:yVal>
            <c:numRef>
              <c:f>公会計指標分析・財政指標組合せ分析表!$BP$77:$DC$77</c:f>
              <c:numCache>
                <c:formatCode>#,##0.0;"▲ "#,##0.0</c:formatCode>
                <c:ptCount val="40"/>
                <c:pt idx="0">
                  <c:v>50.3</c:v>
                </c:pt>
                <c:pt idx="8">
                  <c:v>45.9</c:v>
                </c:pt>
                <c:pt idx="16">
                  <c:v>56.8</c:v>
                </c:pt>
                <c:pt idx="24">
                  <c:v>52.3</c:v>
                </c:pt>
                <c:pt idx="32">
                  <c:v>55.4</c:v>
                </c:pt>
              </c:numCache>
            </c:numRef>
          </c:yVal>
          <c:smooth val="0"/>
          <c:extLst>
            <c:ext xmlns:c16="http://schemas.microsoft.com/office/drawing/2014/chart" uri="{C3380CC4-5D6E-409C-BE32-E72D297353CC}">
              <c16:uniqueId val="{00000013-4870-4E36-B308-630F4D35EE71}"/>
            </c:ext>
          </c:extLst>
        </c:ser>
        <c:dLbls>
          <c:showLegendKey val="0"/>
          <c:showVal val="1"/>
          <c:showCatName val="0"/>
          <c:showSerName val="0"/>
          <c:showPercent val="0"/>
          <c:showBubbleSize val="0"/>
        </c:dLbls>
        <c:axId val="354451552"/>
        <c:axId val="353347448"/>
      </c:scatterChart>
      <c:valAx>
        <c:axId val="354451552"/>
        <c:scaling>
          <c:orientation val="minMax"/>
          <c:max val="17.200000000000003"/>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347448"/>
        <c:crosses val="autoZero"/>
        <c:crossBetween val="midCat"/>
      </c:valAx>
      <c:valAx>
        <c:axId val="353347448"/>
        <c:scaling>
          <c:orientation val="minMax"/>
          <c:max val="13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451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元利償還金については、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年度に増となったものの減少傾向にある。</a:t>
          </a:r>
          <a:r>
            <a:rPr kumimoji="1" lang="ja-JP" altLang="ja-JP" sz="1200">
              <a:solidFill>
                <a:schemeClr val="dk1"/>
              </a:solidFill>
              <a:effectLst/>
              <a:latin typeface="+mn-lt"/>
              <a:ea typeface="+mn-ea"/>
              <a:cs typeface="+mn-cs"/>
            </a:rPr>
            <a:t>公営企業債の元利償還金に対する繰入金については、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a:t>
          </a:r>
          <a:r>
            <a:rPr kumimoji="1" lang="ja-JP" altLang="ja-JP" sz="1200">
              <a:solidFill>
                <a:schemeClr val="dk1"/>
              </a:solidFill>
              <a:effectLst/>
              <a:latin typeface="+mn-lt"/>
              <a:ea typeface="+mn-ea"/>
              <a:cs typeface="+mn-cs"/>
            </a:rPr>
            <a:t>下水道特別会計への繰出基準が全国的に統一されたことにより増加した</a:t>
          </a:r>
          <a:r>
            <a:rPr kumimoji="1" lang="ja-JP" altLang="en-US" sz="1200">
              <a:solidFill>
                <a:schemeClr val="dk1"/>
              </a:solidFill>
              <a:effectLst/>
              <a:latin typeface="+mn-lt"/>
              <a:ea typeface="+mn-ea"/>
              <a:cs typeface="+mn-cs"/>
            </a:rPr>
            <a:t>ものの、平成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年度は病院事業会計において、医療機器の償還が一部終了したことにより減となった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今後は、新文化交流施設や小中一貫校の整備といった大型事業を控えており、公債費が大きくなるため、主要事業以外の市債発行の抑制に努める。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地方債現在高については、借入抑制及び繰上償還等を</a:t>
          </a:r>
          <a:r>
            <a:rPr kumimoji="1" lang="ja-JP" altLang="en-US" sz="1200">
              <a:solidFill>
                <a:schemeClr val="dk1"/>
              </a:solidFill>
              <a:effectLst/>
              <a:latin typeface="+mn-lt"/>
              <a:ea typeface="+mn-ea"/>
              <a:cs typeface="+mn-cs"/>
            </a:rPr>
            <a:t>行ってきたことにより減少傾向にある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公営企業債等繰入見込額は、病院事業会計において、医療機器の償還が一部終了したことや水道事業会計から病院事業会計への貸付金の返済が進んだことにより前年度比で減となった。退職手当負担見込額は、勤続年数の長い職員の退職が多いことから減少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充当可能基金については、新文化交流施設整備事業に備えて積立を行ったことなどにより前年度比で増加している。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今後は、新文化交流施設や小中一貫校の整備といった大型事業を控えており、地方債残高が増加する見込みであるため、主要事業以外の地方債の発行の抑制に努める。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富山県氷見市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年度において、財政調整基金の残高は、大雪に伴い除雪に要する経費等が不足し取崩しを行ったため、前年度比で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百万円となったものの、教育文化振興基金では、新文化交流施設整備事業に備え積立てを行ったことから、残高は前年度比で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百万円となり、基金全体の残高は、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6,223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ja-JP" altLang="ja-JP" sz="1400">
              <a:solidFill>
                <a:schemeClr val="dk1"/>
              </a:solidFill>
              <a:effectLst/>
              <a:latin typeface="+mn-lt"/>
              <a:ea typeface="+mn-ea"/>
              <a:cs typeface="+mn-cs"/>
            </a:rPr>
            <a:t>新文化交流施設や小中一貫校の整備といった複数の大型事業を</a:t>
          </a:r>
          <a:r>
            <a:rPr kumimoji="1" lang="ja-JP" altLang="en-US" sz="1400">
              <a:solidFill>
                <a:schemeClr val="dk1"/>
              </a:solidFill>
              <a:effectLst/>
              <a:latin typeface="+mn-lt"/>
              <a:ea typeface="+mn-ea"/>
              <a:cs typeface="+mn-cs"/>
            </a:rPr>
            <a:t>予定しており、公債費が増となる見込みであり、人口減少等により市税や普通交付税の増も見込めないことから、財政調整基金と減債基金の取崩しを行い財源不足を補う見込みである。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ふるさとづくり基金：春の全国中学校ハンドボール選手権大会の開催事業や観光・地域産業の振興といった魅力のあるふるさとづくり事業に充当する。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教育文化振興基金：教育文化の向上を図るため、教育文化振興事業に充当する。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教育文化振興基金：新文化交流施設整備事業に備え積立てを行い、前年度比で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教育文化振興基金：平成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年度から始まる新文化交流施設整備事業に充当するため、平成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年度以降は減少する見込みである。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年度においては、大雪に伴い除雪に要する経費等が不足し、積立額以上に取崩しを行ったため、前年度から減となった。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財政調整基金は、行政改革プランにおいて標準財政規模の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割以上を維持することとしている。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利子を積立てたことによる増のみである。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今後数年に、新文化交流施設や小中一貫校の整備といった複数の大型事業を控えており、元利償還金が増加していくため、現在は取り崩しは行わず償還に備えていく。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48,410
47,934
230.56
21,582,431
20,687,009
859,036
12,443,842
23,017,399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平成２８年度の有形固定資産減価償却率は５４．３％であり、類似団体平均の５７．１％をやや下回っている。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数年は、有形固定資産の減価償却が進み、有形固定資産減価償却率が少しずつ高くなると考えられるが、現在整備を進めている新文化施設や学校給食センターが完成すると、有形固定資産減価償却率は下がる見込み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83397</xdr:rowOff>
    </xdr:from>
    <xdr:to>
      <xdr:col>19</xdr:col>
      <xdr:colOff>187325</xdr:colOff>
      <xdr:row>30</xdr:row>
      <xdr:rowOff>13547</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000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79" name="n_1aveValue有形固定資産減価償却率">
          <a:extLst>
            <a:ext uri="{FF2B5EF4-FFF2-40B4-BE49-F238E27FC236}">
              <a16:creationId xmlns:a16="http://schemas.microsoft.com/office/drawing/2014/main" id="{00000000-0008-0000-0000-00004F000000}"/>
            </a:ext>
          </a:extLst>
        </xdr:cNvPr>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a:extLst>
            <a:ext uri="{FF2B5EF4-FFF2-40B4-BE49-F238E27FC236}">
              <a16:creationId xmlns:a16="http://schemas.microsoft.com/office/drawing/2014/main" id="{00000000-0008-0000-0000-000050000000}"/>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4674</xdr:rowOff>
    </xdr:from>
    <xdr:ext cx="405111" cy="259045"/>
    <xdr:sp macro="" textlink="">
      <xdr:nvSpPr>
        <xdr:cNvPr id="81" name="n_1mainValue有形固定資産減価償却率">
          <a:extLst>
            <a:ext uri="{FF2B5EF4-FFF2-40B4-BE49-F238E27FC236}">
              <a16:creationId xmlns:a16="http://schemas.microsoft.com/office/drawing/2014/main" id="{00000000-0008-0000-0000-000051000000}"/>
            </a:ext>
          </a:extLst>
        </xdr:cNvPr>
        <xdr:cNvSpPr txBox="1"/>
      </xdr:nvSpPr>
      <xdr:spPr>
        <a:xfrm>
          <a:off x="3836044" y="591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平成２９年度の債務償還可能年数は５．９年であり、類似団体平均の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７．１を下回っている。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近年大型の事業による地方債の発行が無かったためである。平成３０年度においても大型事業が無いため、類似団体平均を下回ると見込まれるが、令和元年度に以降は新文化施設や学校給食センターの整備により地方債の発行が増加するため、債務償還可能年数は長くなる見込みである。</a:t>
          </a: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a:extLst>
            <a:ext uri="{FF2B5EF4-FFF2-40B4-BE49-F238E27FC236}">
              <a16:creationId xmlns:a16="http://schemas.microsoft.com/office/drawing/2014/main" id="{00000000-0008-0000-0000-000072000000}"/>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a:extLst>
            <a:ext uri="{FF2B5EF4-FFF2-40B4-BE49-F238E27FC236}">
              <a16:creationId xmlns:a16="http://schemas.microsoft.com/office/drawing/2014/main" id="{00000000-0008-0000-0000-000074000000}"/>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a:extLst>
            <a:ext uri="{FF2B5EF4-FFF2-40B4-BE49-F238E27FC236}">
              <a16:creationId xmlns:a16="http://schemas.microsoft.com/office/drawing/2014/main" id="{00000000-0008-0000-0000-000076000000}"/>
            </a:ext>
          </a:extLst>
        </xdr:cNvPr>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a:extLst>
            <a:ext uri="{FF2B5EF4-FFF2-40B4-BE49-F238E27FC236}">
              <a16:creationId xmlns:a16="http://schemas.microsoft.com/office/drawing/2014/main" id="{00000000-0008-0000-0000-000077000000}"/>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30389</xdr:rowOff>
    </xdr:from>
    <xdr:to>
      <xdr:col>76</xdr:col>
      <xdr:colOff>73025</xdr:colOff>
      <xdr:row>33</xdr:row>
      <xdr:rowOff>131989</xdr:rowOff>
    </xdr:to>
    <xdr:sp macro="" textlink="">
      <xdr:nvSpPr>
        <xdr:cNvPr id="125" name="楕円 124">
          <a:extLst>
            <a:ext uri="{FF2B5EF4-FFF2-40B4-BE49-F238E27FC236}">
              <a16:creationId xmlns:a16="http://schemas.microsoft.com/office/drawing/2014/main" id="{00000000-0008-0000-0000-00007D000000}"/>
            </a:ext>
          </a:extLst>
        </xdr:cNvPr>
        <xdr:cNvSpPr/>
      </xdr:nvSpPr>
      <xdr:spPr>
        <a:xfrm>
          <a:off x="147447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8816</xdr:rowOff>
    </xdr:from>
    <xdr:ext cx="340478" cy="259045"/>
    <xdr:sp macro="" textlink="">
      <xdr:nvSpPr>
        <xdr:cNvPr id="126" name="債務償還可能年数該当値テキスト">
          <a:extLst>
            <a:ext uri="{FF2B5EF4-FFF2-40B4-BE49-F238E27FC236}">
              <a16:creationId xmlns:a16="http://schemas.microsoft.com/office/drawing/2014/main" id="{00000000-0008-0000-0000-00007E000000}"/>
            </a:ext>
          </a:extLst>
        </xdr:cNvPr>
        <xdr:cNvSpPr txBox="1"/>
      </xdr:nvSpPr>
      <xdr:spPr>
        <a:xfrm>
          <a:off x="14846300" y="64381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48,410
47,934
230.56
21,582,431
20,687,009
859,036
12,443,842
23,017,399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3746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a:extLst>
            <a:ext uri="{FF2B5EF4-FFF2-40B4-BE49-F238E27FC236}">
              <a16:creationId xmlns:a16="http://schemas.microsoft.com/office/drawing/2014/main" id="{00000000-0008-0000-0100-00004600000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a:extLst>
            <a:ext uri="{FF2B5EF4-FFF2-40B4-BE49-F238E27FC236}">
              <a16:creationId xmlns:a16="http://schemas.microsoft.com/office/drawing/2014/main" id="{00000000-0008-0000-0100-000047000000}"/>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7637</xdr:rowOff>
    </xdr:from>
    <xdr:ext cx="405111" cy="259045"/>
    <xdr:sp macro="" textlink="">
      <xdr:nvSpPr>
        <xdr:cNvPr id="72" name="n_1mainValue【道路】&#10;有形固定資産減価償却率">
          <a:extLst>
            <a:ext uri="{FF2B5EF4-FFF2-40B4-BE49-F238E27FC236}">
              <a16:creationId xmlns:a16="http://schemas.microsoft.com/office/drawing/2014/main" id="{00000000-0008-0000-0100-000048000000}"/>
            </a:ext>
          </a:extLst>
        </xdr:cNvPr>
        <xdr:cNvSpPr txBox="1"/>
      </xdr:nvSpPr>
      <xdr:spPr>
        <a:xfrm>
          <a:off x="35820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a:extLst>
            <a:ext uri="{FF2B5EF4-FFF2-40B4-BE49-F238E27FC236}">
              <a16:creationId xmlns:a16="http://schemas.microsoft.com/office/drawing/2014/main" id="{00000000-0008-0000-0100-000061000000}"/>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a:extLst>
            <a:ext uri="{FF2B5EF4-FFF2-40B4-BE49-F238E27FC236}">
              <a16:creationId xmlns:a16="http://schemas.microsoft.com/office/drawing/2014/main" id="{00000000-0008-0000-0100-000063000000}"/>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a:extLst>
            <a:ext uri="{FF2B5EF4-FFF2-40B4-BE49-F238E27FC236}">
              <a16:creationId xmlns:a16="http://schemas.microsoft.com/office/drawing/2014/main" id="{00000000-0008-0000-0100-000065000000}"/>
            </a:ext>
          </a:extLst>
        </xdr:cNvPr>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a:extLst>
            <a:ext uri="{FF2B5EF4-FFF2-40B4-BE49-F238E27FC236}">
              <a16:creationId xmlns:a16="http://schemas.microsoft.com/office/drawing/2014/main" id="{00000000-0008-0000-0100-000066000000}"/>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165494</xdr:rowOff>
    </xdr:from>
    <xdr:to>
      <xdr:col>50</xdr:col>
      <xdr:colOff>165100</xdr:colOff>
      <xdr:row>37</xdr:row>
      <xdr:rowOff>95644</xdr:rowOff>
    </xdr:to>
    <xdr:sp macro="" textlink="">
      <xdr:nvSpPr>
        <xdr:cNvPr id="110" name="楕円 109">
          <a:extLst>
            <a:ext uri="{FF2B5EF4-FFF2-40B4-BE49-F238E27FC236}">
              <a16:creationId xmlns:a16="http://schemas.microsoft.com/office/drawing/2014/main" id="{00000000-0008-0000-0100-00006E000000}"/>
            </a:ext>
          </a:extLst>
        </xdr:cNvPr>
        <xdr:cNvSpPr/>
      </xdr:nvSpPr>
      <xdr:spPr>
        <a:xfrm>
          <a:off x="9588500" y="63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136872</xdr:rowOff>
    </xdr:from>
    <xdr:ext cx="534377" cy="259045"/>
    <xdr:sp macro="" textlink="">
      <xdr:nvSpPr>
        <xdr:cNvPr id="111" name="n_1aveValue【道路】&#10;一人当たり延長">
          <a:extLst>
            <a:ext uri="{FF2B5EF4-FFF2-40B4-BE49-F238E27FC236}">
              <a16:creationId xmlns:a16="http://schemas.microsoft.com/office/drawing/2014/main" id="{00000000-0008-0000-0100-00006F000000}"/>
            </a:ext>
          </a:extLst>
        </xdr:cNvPr>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a:extLst>
            <a:ext uri="{FF2B5EF4-FFF2-40B4-BE49-F238E27FC236}">
              <a16:creationId xmlns:a16="http://schemas.microsoft.com/office/drawing/2014/main" id="{00000000-0008-0000-0100-000070000000}"/>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112171</xdr:rowOff>
    </xdr:from>
    <xdr:ext cx="534377" cy="259045"/>
    <xdr:sp macro="" textlink="">
      <xdr:nvSpPr>
        <xdr:cNvPr id="113" name="n_1mainValue【道路】&#10;一人当たり延長">
          <a:extLst>
            <a:ext uri="{FF2B5EF4-FFF2-40B4-BE49-F238E27FC236}">
              <a16:creationId xmlns:a16="http://schemas.microsoft.com/office/drawing/2014/main" id="{00000000-0008-0000-0100-000071000000}"/>
            </a:ext>
          </a:extLst>
        </xdr:cNvPr>
        <xdr:cNvSpPr txBox="1"/>
      </xdr:nvSpPr>
      <xdr:spPr>
        <a:xfrm>
          <a:off x="9359411" y="61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00000000-0008-0000-0100-00008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a:extLst>
            <a:ext uri="{FF2B5EF4-FFF2-40B4-BE49-F238E27FC236}">
              <a16:creationId xmlns:a16="http://schemas.microsoft.com/office/drawing/2014/main" id="{00000000-0008-0000-0100-00008C000000}"/>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00000000-0008-0000-0100-00008E000000}"/>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00000000-0008-0000-0100-000090000000}"/>
            </a:ext>
          </a:extLst>
        </xdr:cNvPr>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a:extLst>
            <a:ext uri="{FF2B5EF4-FFF2-40B4-BE49-F238E27FC236}">
              <a16:creationId xmlns:a16="http://schemas.microsoft.com/office/drawing/2014/main" id="{00000000-0008-0000-0100-000091000000}"/>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a:extLst>
            <a:ext uri="{FF2B5EF4-FFF2-40B4-BE49-F238E27FC236}">
              <a16:creationId xmlns:a16="http://schemas.microsoft.com/office/drawing/2014/main" id="{00000000-0008-0000-0100-000092000000}"/>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a:extLst>
            <a:ext uri="{FF2B5EF4-FFF2-40B4-BE49-F238E27FC236}">
              <a16:creationId xmlns:a16="http://schemas.microsoft.com/office/drawing/2014/main" id="{00000000-0008-0000-0100-0000930000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53" name="楕円 152">
          <a:extLst>
            <a:ext uri="{FF2B5EF4-FFF2-40B4-BE49-F238E27FC236}">
              <a16:creationId xmlns:a16="http://schemas.microsoft.com/office/drawing/2014/main" id="{00000000-0008-0000-0100-000099000000}"/>
            </a:ext>
          </a:extLst>
        </xdr:cNvPr>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00000000-0008-0000-0100-00009A000000}"/>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00000000-0008-0000-0100-00009B000000}"/>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135000</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00000000-0008-0000-0100-00009C000000}"/>
            </a:ext>
          </a:extLst>
        </xdr:cNvPr>
        <xdr:cNvSpPr txBox="1"/>
      </xdr:nvSpPr>
      <xdr:spPr>
        <a:xfrm>
          <a:off x="3582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id="{00000000-0008-0000-0100-0000B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a:extLst>
            <a:ext uri="{FF2B5EF4-FFF2-40B4-BE49-F238E27FC236}">
              <a16:creationId xmlns:a16="http://schemas.microsoft.com/office/drawing/2014/main" id="{00000000-0008-0000-0100-0000B5000000}"/>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id="{00000000-0008-0000-0100-0000B7000000}"/>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id="{00000000-0008-0000-0100-0000B9000000}"/>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a:extLst>
            <a:ext uri="{FF2B5EF4-FFF2-40B4-BE49-F238E27FC236}">
              <a16:creationId xmlns:a16="http://schemas.microsoft.com/office/drawing/2014/main" id="{00000000-0008-0000-0100-0000BA000000}"/>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a:extLst>
            <a:ext uri="{FF2B5EF4-FFF2-40B4-BE49-F238E27FC236}">
              <a16:creationId xmlns:a16="http://schemas.microsoft.com/office/drawing/2014/main" id="{00000000-0008-0000-0100-0000BB000000}"/>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a:extLst>
            <a:ext uri="{FF2B5EF4-FFF2-40B4-BE49-F238E27FC236}">
              <a16:creationId xmlns:a16="http://schemas.microsoft.com/office/drawing/2014/main" id="{00000000-0008-0000-0100-0000BC00000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3420</xdr:rowOff>
    </xdr:from>
    <xdr:to>
      <xdr:col>50</xdr:col>
      <xdr:colOff>165100</xdr:colOff>
      <xdr:row>61</xdr:row>
      <xdr:rowOff>105020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9588500" y="104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id="{00000000-0008-0000-0100-0000C3000000}"/>
            </a:ext>
          </a:extLst>
        </xdr:cNvPr>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id="{00000000-0008-0000-0100-0000C4000000}"/>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121547</xdr:rowOff>
    </xdr:from>
    <xdr:ext cx="599010" cy="259045"/>
    <xdr:sp macro="" textlink="">
      <xdr:nvSpPr>
        <xdr:cNvPr id="197" name="n_1mainValue【橋りょう・トンネル】&#10;一人当たり有形固定資産（償却資産）額">
          <a:extLst>
            <a:ext uri="{FF2B5EF4-FFF2-40B4-BE49-F238E27FC236}">
              <a16:creationId xmlns:a16="http://schemas.microsoft.com/office/drawing/2014/main" id="{00000000-0008-0000-0100-0000C5000000}"/>
            </a:ext>
          </a:extLst>
        </xdr:cNvPr>
        <xdr:cNvSpPr txBox="1"/>
      </xdr:nvSpPr>
      <xdr:spPr>
        <a:xfrm>
          <a:off x="9327095" y="1023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00000000-0008-0000-0100-0000D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a:extLst>
            <a:ext uri="{FF2B5EF4-FFF2-40B4-BE49-F238E27FC236}">
              <a16:creationId xmlns:a16="http://schemas.microsoft.com/office/drawing/2014/main" id="{00000000-0008-0000-0100-0000DF000000}"/>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a:extLst>
            <a:ext uri="{FF2B5EF4-FFF2-40B4-BE49-F238E27FC236}">
              <a16:creationId xmlns:a16="http://schemas.microsoft.com/office/drawing/2014/main" id="{00000000-0008-0000-0100-0000E1000000}"/>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00000000-0008-0000-0100-0000E300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7" name="n_1aveValue【公営住宅】&#10;有形固定資産減価償却率">
          <a:extLst>
            <a:ext uri="{FF2B5EF4-FFF2-40B4-BE49-F238E27FC236}">
              <a16:creationId xmlns:a16="http://schemas.microsoft.com/office/drawing/2014/main" id="{00000000-0008-0000-0100-0000ED000000}"/>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a:extLst>
            <a:ext uri="{FF2B5EF4-FFF2-40B4-BE49-F238E27FC236}">
              <a16:creationId xmlns:a16="http://schemas.microsoft.com/office/drawing/2014/main" id="{00000000-0008-0000-0100-0000EE00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239" name="n_1mainValue【公営住宅】&#10;有形固定資産減価償却率">
          <a:extLst>
            <a:ext uri="{FF2B5EF4-FFF2-40B4-BE49-F238E27FC236}">
              <a16:creationId xmlns:a16="http://schemas.microsoft.com/office/drawing/2014/main" id="{00000000-0008-0000-0100-0000EF000000}"/>
            </a:ext>
          </a:extLst>
        </xdr:cNvPr>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a16="http://schemas.microsoft.com/office/drawing/2014/main" id="{00000000-0008-0000-0100-00000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a:extLst>
            <a:ext uri="{FF2B5EF4-FFF2-40B4-BE49-F238E27FC236}">
              <a16:creationId xmlns:a16="http://schemas.microsoft.com/office/drawing/2014/main" id="{00000000-0008-0000-0100-000008010000}"/>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a:extLst>
            <a:ext uri="{FF2B5EF4-FFF2-40B4-BE49-F238E27FC236}">
              <a16:creationId xmlns:a16="http://schemas.microsoft.com/office/drawing/2014/main" id="{00000000-0008-0000-0100-00000A010000}"/>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a:extLst>
            <a:ext uri="{FF2B5EF4-FFF2-40B4-BE49-F238E27FC236}">
              <a16:creationId xmlns:a16="http://schemas.microsoft.com/office/drawing/2014/main" id="{00000000-0008-0000-0100-00000C010000}"/>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125985</xdr:rowOff>
    </xdr:from>
    <xdr:to>
      <xdr:col>50</xdr:col>
      <xdr:colOff>165100</xdr:colOff>
      <xdr:row>85</xdr:row>
      <xdr:rowOff>56135</xdr:rowOff>
    </xdr:to>
    <xdr:sp macro="" textlink="">
      <xdr:nvSpPr>
        <xdr:cNvPr id="277" name="楕円 276">
          <a:extLst>
            <a:ext uri="{FF2B5EF4-FFF2-40B4-BE49-F238E27FC236}">
              <a16:creationId xmlns:a16="http://schemas.microsoft.com/office/drawing/2014/main" id="{00000000-0008-0000-0100-000015010000}"/>
            </a:ext>
          </a:extLst>
        </xdr:cNvPr>
        <xdr:cNvSpPr/>
      </xdr:nvSpPr>
      <xdr:spPr>
        <a:xfrm>
          <a:off x="95885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a:extLst>
            <a:ext uri="{FF2B5EF4-FFF2-40B4-BE49-F238E27FC236}">
              <a16:creationId xmlns:a16="http://schemas.microsoft.com/office/drawing/2014/main" id="{00000000-0008-0000-0100-000016010000}"/>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a:extLst>
            <a:ext uri="{FF2B5EF4-FFF2-40B4-BE49-F238E27FC236}">
              <a16:creationId xmlns:a16="http://schemas.microsoft.com/office/drawing/2014/main" id="{00000000-0008-0000-0100-000017010000}"/>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47262</xdr:rowOff>
    </xdr:from>
    <xdr:ext cx="469744" cy="259045"/>
    <xdr:sp macro="" textlink="">
      <xdr:nvSpPr>
        <xdr:cNvPr id="280" name="n_1mainValue【公営住宅】&#10;一人当たり面積">
          <a:extLst>
            <a:ext uri="{FF2B5EF4-FFF2-40B4-BE49-F238E27FC236}">
              <a16:creationId xmlns:a16="http://schemas.microsoft.com/office/drawing/2014/main" id="{00000000-0008-0000-0100-000018010000}"/>
            </a:ext>
          </a:extLst>
        </xdr:cNvPr>
        <xdr:cNvSpPr txBox="1"/>
      </xdr:nvSpPr>
      <xdr:spPr>
        <a:xfrm>
          <a:off x="9391727" y="146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id="{00000000-0008-0000-01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06" name="【港湾・漁港】&#10;有形固定資産減価償却率最小値テキスト">
          <a:extLst>
            <a:ext uri="{FF2B5EF4-FFF2-40B4-BE49-F238E27FC236}">
              <a16:creationId xmlns:a16="http://schemas.microsoft.com/office/drawing/2014/main" id="{00000000-0008-0000-0100-000032010000}"/>
            </a:ext>
          </a:extLst>
        </xdr:cNvPr>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08" name="【港湾・漁港】&#10;有形固定資産減価償却率最大値テキスト">
          <a:extLst>
            <a:ext uri="{FF2B5EF4-FFF2-40B4-BE49-F238E27FC236}">
              <a16:creationId xmlns:a16="http://schemas.microsoft.com/office/drawing/2014/main" id="{00000000-0008-0000-0100-000034010000}"/>
            </a:ext>
          </a:extLst>
        </xdr:cNvPr>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10" name="【港湾・漁港】&#10;有形固定資産減価償却率平均値テキスト">
          <a:extLst>
            <a:ext uri="{FF2B5EF4-FFF2-40B4-BE49-F238E27FC236}">
              <a16:creationId xmlns:a16="http://schemas.microsoft.com/office/drawing/2014/main" id="{00000000-0008-0000-0100-000036010000}"/>
            </a:ext>
          </a:extLst>
        </xdr:cNvPr>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103505</xdr:rowOff>
    </xdr:from>
    <xdr:to>
      <xdr:col>20</xdr:col>
      <xdr:colOff>38100</xdr:colOff>
      <xdr:row>105</xdr:row>
      <xdr:rowOff>33655</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3746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164482</xdr:rowOff>
    </xdr:from>
    <xdr:ext cx="405111" cy="259045"/>
    <xdr:sp macro="" textlink="">
      <xdr:nvSpPr>
        <xdr:cNvPr id="320" name="n_1aveValue【港湾・漁港】&#10;有形固定資産減価償却率">
          <a:extLst>
            <a:ext uri="{FF2B5EF4-FFF2-40B4-BE49-F238E27FC236}">
              <a16:creationId xmlns:a16="http://schemas.microsoft.com/office/drawing/2014/main" id="{00000000-0008-0000-0100-000040010000}"/>
            </a:ext>
          </a:extLst>
        </xdr:cNvPr>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21" name="n_2aveValue【港湾・漁港】&#10;有形固定資産減価償却率">
          <a:extLst>
            <a:ext uri="{FF2B5EF4-FFF2-40B4-BE49-F238E27FC236}">
              <a16:creationId xmlns:a16="http://schemas.microsoft.com/office/drawing/2014/main" id="{00000000-0008-0000-0100-000041010000}"/>
            </a:ext>
          </a:extLst>
        </xdr:cNvPr>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24782</xdr:rowOff>
    </xdr:from>
    <xdr:ext cx="405111" cy="259045"/>
    <xdr:sp macro="" textlink="">
      <xdr:nvSpPr>
        <xdr:cNvPr id="322" name="n_1mainValue【港湾・漁港】&#10;有形固定資産減価償却率">
          <a:extLst>
            <a:ext uri="{FF2B5EF4-FFF2-40B4-BE49-F238E27FC236}">
              <a16:creationId xmlns:a16="http://schemas.microsoft.com/office/drawing/2014/main" id="{00000000-0008-0000-0100-000042010000}"/>
            </a:ext>
          </a:extLst>
        </xdr:cNvPr>
        <xdr:cNvSpPr txBox="1"/>
      </xdr:nvSpPr>
      <xdr:spPr>
        <a:xfrm>
          <a:off x="3582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a:extLst>
            <a:ext uri="{FF2B5EF4-FFF2-40B4-BE49-F238E27FC236}">
              <a16:creationId xmlns:a16="http://schemas.microsoft.com/office/drawing/2014/main" id="{00000000-0008-0000-0100-00005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49" name="【港湾・漁港】&#10;一人当たり有形固定資産（償却資産）額最小値テキスト">
          <a:extLst>
            <a:ext uri="{FF2B5EF4-FFF2-40B4-BE49-F238E27FC236}">
              <a16:creationId xmlns:a16="http://schemas.microsoft.com/office/drawing/2014/main" id="{00000000-0008-0000-0100-00005D010000}"/>
            </a:ext>
          </a:extLst>
        </xdr:cNvPr>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51" name="【港湾・漁港】&#10;一人当たり有形固定資産（償却資産）額最大値テキスト">
          <a:extLst>
            <a:ext uri="{FF2B5EF4-FFF2-40B4-BE49-F238E27FC236}">
              <a16:creationId xmlns:a16="http://schemas.microsoft.com/office/drawing/2014/main" id="{00000000-0008-0000-0100-00005F010000}"/>
            </a:ext>
          </a:extLst>
        </xdr:cNvPr>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53" name="【港湾・漁港】&#10;一人当たり有形固定資産（償却資産）額平均値テキスト">
          <a:extLst>
            <a:ext uri="{FF2B5EF4-FFF2-40B4-BE49-F238E27FC236}">
              <a16:creationId xmlns:a16="http://schemas.microsoft.com/office/drawing/2014/main" id="{00000000-0008-0000-0100-000061010000}"/>
            </a:ext>
          </a:extLst>
        </xdr:cNvPr>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153932</xdr:rowOff>
    </xdr:from>
    <xdr:to>
      <xdr:col>50</xdr:col>
      <xdr:colOff>165100</xdr:colOff>
      <xdr:row>109</xdr:row>
      <xdr:rowOff>84082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86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16552</xdr:rowOff>
    </xdr:from>
    <xdr:ext cx="599010" cy="259045"/>
    <xdr:sp macro="" textlink="">
      <xdr:nvSpPr>
        <xdr:cNvPr id="363" name="n_1aveValue【港湾・漁港】&#10;一人当たり有形固定資産（償却資産）額">
          <a:extLst>
            <a:ext uri="{FF2B5EF4-FFF2-40B4-BE49-F238E27FC236}">
              <a16:creationId xmlns:a16="http://schemas.microsoft.com/office/drawing/2014/main" id="{00000000-0008-0000-0100-00006B010000}"/>
            </a:ext>
          </a:extLst>
        </xdr:cNvPr>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64" name="n_2aveValue【港湾・漁港】&#10;一人当たり有形固定資産（償却資産）額">
          <a:extLst>
            <a:ext uri="{FF2B5EF4-FFF2-40B4-BE49-F238E27FC236}">
              <a16:creationId xmlns:a16="http://schemas.microsoft.com/office/drawing/2014/main" id="{00000000-0008-0000-0100-00006C010000}"/>
            </a:ext>
          </a:extLst>
        </xdr:cNvPr>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75209</xdr:rowOff>
    </xdr:from>
    <xdr:ext cx="469744" cy="259045"/>
    <xdr:sp macro="" textlink="">
      <xdr:nvSpPr>
        <xdr:cNvPr id="365" name="n_1mainValue【港湾・漁港】&#10;一人当たり有形固定資産（償却資産）額">
          <a:extLst>
            <a:ext uri="{FF2B5EF4-FFF2-40B4-BE49-F238E27FC236}">
              <a16:creationId xmlns:a16="http://schemas.microsoft.com/office/drawing/2014/main" id="{00000000-0008-0000-0100-00006D010000}"/>
            </a:ext>
          </a:extLst>
        </xdr:cNvPr>
        <xdr:cNvSpPr txBox="1"/>
      </xdr:nvSpPr>
      <xdr:spPr>
        <a:xfrm>
          <a:off x="9391728" y="1876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00000000-0008-0000-0100-00008801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a:extLst>
            <a:ext uri="{FF2B5EF4-FFF2-40B4-BE49-F238E27FC236}">
              <a16:creationId xmlns:a16="http://schemas.microsoft.com/office/drawing/2014/main" id="{00000000-0008-0000-0100-00008A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00000000-0008-0000-0100-00008C010000}"/>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126637</xdr:rowOff>
    </xdr:from>
    <xdr:to>
      <xdr:col>81</xdr:col>
      <xdr:colOff>101600</xdr:colOff>
      <xdr:row>34</xdr:row>
      <xdr:rowOff>56787</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54305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73314</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00000000-0008-0000-0100-000098010000}"/>
            </a:ext>
          </a:extLst>
        </xdr:cNvPr>
        <xdr:cNvSpPr txBox="1"/>
      </xdr:nvSpPr>
      <xdr:spPr>
        <a:xfrm>
          <a:off x="152660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00000000-0008-0000-0100-0000B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00000000-0008-0000-0100-0000B3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00000000-0008-0000-0100-0000B5010000}"/>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00000000-0008-0000-0100-0000B7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169091</xdr:rowOff>
    </xdr:from>
    <xdr:to>
      <xdr:col>112</xdr:col>
      <xdr:colOff>38100</xdr:colOff>
      <xdr:row>41</xdr:row>
      <xdr:rowOff>99241</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21272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449" name="n_1aveValue【認定こども園・幼稚園・保育所】&#10;一人当たり面積">
          <a:extLst>
            <a:ext uri="{FF2B5EF4-FFF2-40B4-BE49-F238E27FC236}">
              <a16:creationId xmlns:a16="http://schemas.microsoft.com/office/drawing/2014/main" id="{00000000-0008-0000-0100-0000C1010000}"/>
            </a:ext>
          </a:extLst>
        </xdr:cNvPr>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50" name="n_2aveValue【認定こども園・幼稚園・保育所】&#10;一人当たり面積">
          <a:extLst>
            <a:ext uri="{FF2B5EF4-FFF2-40B4-BE49-F238E27FC236}">
              <a16:creationId xmlns:a16="http://schemas.microsoft.com/office/drawing/2014/main" id="{00000000-0008-0000-0100-0000C201000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90368</xdr:rowOff>
    </xdr:from>
    <xdr:ext cx="469744" cy="259045"/>
    <xdr:sp macro="" textlink="">
      <xdr:nvSpPr>
        <xdr:cNvPr id="451" name="n_1mainValue【認定こども園・幼稚園・保育所】&#10;一人当たり面積">
          <a:extLst>
            <a:ext uri="{FF2B5EF4-FFF2-40B4-BE49-F238E27FC236}">
              <a16:creationId xmlns:a16="http://schemas.microsoft.com/office/drawing/2014/main" id="{00000000-0008-0000-0100-0000C3010000}"/>
            </a:ext>
          </a:extLst>
        </xdr:cNvPr>
        <xdr:cNvSpPr txBox="1"/>
      </xdr:nvSpPr>
      <xdr:spPr>
        <a:xfrm>
          <a:off x="21075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a:extLst>
            <a:ext uri="{FF2B5EF4-FFF2-40B4-BE49-F238E27FC236}">
              <a16:creationId xmlns:a16="http://schemas.microsoft.com/office/drawing/2014/main" id="{00000000-0008-0000-0100-0000D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79" name="【学校施設】&#10;有形固定資産減価償却率最小値テキスト">
          <a:extLst>
            <a:ext uri="{FF2B5EF4-FFF2-40B4-BE49-F238E27FC236}">
              <a16:creationId xmlns:a16="http://schemas.microsoft.com/office/drawing/2014/main" id="{00000000-0008-0000-0100-0000DF01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81" name="【学校施設】&#10;有形固定資産減価償却率最大値テキスト">
          <a:extLst>
            <a:ext uri="{FF2B5EF4-FFF2-40B4-BE49-F238E27FC236}">
              <a16:creationId xmlns:a16="http://schemas.microsoft.com/office/drawing/2014/main" id="{00000000-0008-0000-0100-0000E1010000}"/>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83" name="【学校施設】&#10;有形固定資産減価償却率平均値テキスト">
          <a:extLst>
            <a:ext uri="{FF2B5EF4-FFF2-40B4-BE49-F238E27FC236}">
              <a16:creationId xmlns:a16="http://schemas.microsoft.com/office/drawing/2014/main" id="{00000000-0008-0000-0100-0000E3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93" name="n_1aveValue【学校施設】&#10;有形固定資産減価償却率">
          <a:extLst>
            <a:ext uri="{FF2B5EF4-FFF2-40B4-BE49-F238E27FC236}">
              <a16:creationId xmlns:a16="http://schemas.microsoft.com/office/drawing/2014/main" id="{00000000-0008-0000-0100-0000ED010000}"/>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94" name="n_2aveValue【学校施設】&#10;有形固定資産減価償却率">
          <a:extLst>
            <a:ext uri="{FF2B5EF4-FFF2-40B4-BE49-F238E27FC236}">
              <a16:creationId xmlns:a16="http://schemas.microsoft.com/office/drawing/2014/main" id="{00000000-0008-0000-0100-0000EE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495" name="n_1mainValue【学校施設】&#10;有形固定資産減価償却率">
          <a:extLst>
            <a:ext uri="{FF2B5EF4-FFF2-40B4-BE49-F238E27FC236}">
              <a16:creationId xmlns:a16="http://schemas.microsoft.com/office/drawing/2014/main" id="{00000000-0008-0000-0100-0000EF010000}"/>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00000000-0008-0000-0100-00000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19" name="【学校施設】&#10;一人当たり面積最小値テキスト">
          <a:extLst>
            <a:ext uri="{FF2B5EF4-FFF2-40B4-BE49-F238E27FC236}">
              <a16:creationId xmlns:a16="http://schemas.microsoft.com/office/drawing/2014/main" id="{00000000-0008-0000-0100-000007020000}"/>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21" name="【学校施設】&#10;一人当たり面積最大値テキスト">
          <a:extLst>
            <a:ext uri="{FF2B5EF4-FFF2-40B4-BE49-F238E27FC236}">
              <a16:creationId xmlns:a16="http://schemas.microsoft.com/office/drawing/2014/main" id="{00000000-0008-0000-0100-000009020000}"/>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23" name="【学校施設】&#10;一人当たり面積平均値テキスト">
          <a:extLst>
            <a:ext uri="{FF2B5EF4-FFF2-40B4-BE49-F238E27FC236}">
              <a16:creationId xmlns:a16="http://schemas.microsoft.com/office/drawing/2014/main" id="{00000000-0008-0000-0100-00000B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91846</xdr:rowOff>
    </xdr:from>
    <xdr:to>
      <xdr:col>112</xdr:col>
      <xdr:colOff>38100</xdr:colOff>
      <xdr:row>63</xdr:row>
      <xdr:rowOff>21996</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21272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533" name="n_1aveValue【学校施設】&#10;一人当たり面積">
          <a:extLst>
            <a:ext uri="{FF2B5EF4-FFF2-40B4-BE49-F238E27FC236}">
              <a16:creationId xmlns:a16="http://schemas.microsoft.com/office/drawing/2014/main" id="{00000000-0008-0000-0100-000015020000}"/>
            </a:ext>
          </a:extLst>
        </xdr:cNvPr>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34" name="n_2aveValue【学校施設】&#10;一人当たり面積">
          <a:extLst>
            <a:ext uri="{FF2B5EF4-FFF2-40B4-BE49-F238E27FC236}">
              <a16:creationId xmlns:a16="http://schemas.microsoft.com/office/drawing/2014/main" id="{00000000-0008-0000-0100-000016020000}"/>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13123</xdr:rowOff>
    </xdr:from>
    <xdr:ext cx="469744" cy="259045"/>
    <xdr:sp macro="" textlink="">
      <xdr:nvSpPr>
        <xdr:cNvPr id="535" name="n_1mainValue【学校施設】&#10;一人当たり面積">
          <a:extLst>
            <a:ext uri="{FF2B5EF4-FFF2-40B4-BE49-F238E27FC236}">
              <a16:creationId xmlns:a16="http://schemas.microsoft.com/office/drawing/2014/main" id="{00000000-0008-0000-0100-000017020000}"/>
            </a:ext>
          </a:extLst>
        </xdr:cNvPr>
        <xdr:cNvSpPr txBox="1"/>
      </xdr:nvSpPr>
      <xdr:spPr>
        <a:xfrm>
          <a:off x="210757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00000000-0008-0000-0100-00003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62" name="【児童館】&#10;有形固定資産減価償却率最小値テキスト">
          <a:extLst>
            <a:ext uri="{FF2B5EF4-FFF2-40B4-BE49-F238E27FC236}">
              <a16:creationId xmlns:a16="http://schemas.microsoft.com/office/drawing/2014/main" id="{00000000-0008-0000-0100-000032020000}"/>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4" name="【児童館】&#10;有形固定資産減価償却率最大値テキスト">
          <a:extLst>
            <a:ext uri="{FF2B5EF4-FFF2-40B4-BE49-F238E27FC236}">
              <a16:creationId xmlns:a16="http://schemas.microsoft.com/office/drawing/2014/main" id="{00000000-0008-0000-0100-000034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66" name="【児童館】&#10;有形固定資産減価償却率平均値テキスト">
          <a:extLst>
            <a:ext uri="{FF2B5EF4-FFF2-40B4-BE49-F238E27FC236}">
              <a16:creationId xmlns:a16="http://schemas.microsoft.com/office/drawing/2014/main" id="{00000000-0008-0000-0100-000036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148952</xdr:rowOff>
    </xdr:from>
    <xdr:to>
      <xdr:col>81</xdr:col>
      <xdr:colOff>101600</xdr:colOff>
      <xdr:row>81</xdr:row>
      <xdr:rowOff>79102</xdr:rowOff>
    </xdr:to>
    <xdr:sp macro="" textlink="">
      <xdr:nvSpPr>
        <xdr:cNvPr id="575" name="楕円 574">
          <a:extLst>
            <a:ext uri="{FF2B5EF4-FFF2-40B4-BE49-F238E27FC236}">
              <a16:creationId xmlns:a16="http://schemas.microsoft.com/office/drawing/2014/main" id="{00000000-0008-0000-0100-00003F020000}"/>
            </a:ext>
          </a:extLst>
        </xdr:cNvPr>
        <xdr:cNvSpPr/>
      </xdr:nvSpPr>
      <xdr:spPr>
        <a:xfrm>
          <a:off x="15430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76" name="n_1aveValue【児童館】&#10;有形固定資産減価償却率">
          <a:extLst>
            <a:ext uri="{FF2B5EF4-FFF2-40B4-BE49-F238E27FC236}">
              <a16:creationId xmlns:a16="http://schemas.microsoft.com/office/drawing/2014/main" id="{00000000-0008-0000-0100-000040020000}"/>
            </a:ext>
          </a:extLst>
        </xdr:cNvPr>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7" name="n_2aveValue【児童館】&#10;有形固定資産減価償却率">
          <a:extLst>
            <a:ext uri="{FF2B5EF4-FFF2-40B4-BE49-F238E27FC236}">
              <a16:creationId xmlns:a16="http://schemas.microsoft.com/office/drawing/2014/main" id="{00000000-0008-0000-0100-000041020000}"/>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95629</xdr:rowOff>
    </xdr:from>
    <xdr:ext cx="405111" cy="259045"/>
    <xdr:sp macro="" textlink="">
      <xdr:nvSpPr>
        <xdr:cNvPr id="578" name="n_1mainValue【児童館】&#10;有形固定資産減価償却率">
          <a:extLst>
            <a:ext uri="{FF2B5EF4-FFF2-40B4-BE49-F238E27FC236}">
              <a16:creationId xmlns:a16="http://schemas.microsoft.com/office/drawing/2014/main" id="{00000000-0008-0000-0100-000042020000}"/>
            </a:ext>
          </a:extLst>
        </xdr:cNvPr>
        <xdr:cNvSpPr txBox="1"/>
      </xdr:nvSpPr>
      <xdr:spPr>
        <a:xfrm>
          <a:off x="15266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a:extLst>
            <a:ext uri="{FF2B5EF4-FFF2-40B4-BE49-F238E27FC236}">
              <a16:creationId xmlns:a16="http://schemas.microsoft.com/office/drawing/2014/main" id="{00000000-0008-0000-0100-00005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01" name="【児童館】&#10;一人当たり面積最小値テキスト">
          <a:extLst>
            <a:ext uri="{FF2B5EF4-FFF2-40B4-BE49-F238E27FC236}">
              <a16:creationId xmlns:a16="http://schemas.microsoft.com/office/drawing/2014/main" id="{00000000-0008-0000-0100-000059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3" name="【児童館】&#10;一人当たり面積最大値テキスト">
          <a:extLst>
            <a:ext uri="{FF2B5EF4-FFF2-40B4-BE49-F238E27FC236}">
              <a16:creationId xmlns:a16="http://schemas.microsoft.com/office/drawing/2014/main" id="{00000000-0008-0000-0100-00005B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5" name="【児童館】&#10;一人当たり面積平均値テキスト">
          <a:extLst>
            <a:ext uri="{FF2B5EF4-FFF2-40B4-BE49-F238E27FC236}">
              <a16:creationId xmlns:a16="http://schemas.microsoft.com/office/drawing/2014/main" id="{00000000-0008-0000-0100-00005D020000}"/>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615" name="n_1aveValue【児童館】&#10;一人当たり面積">
          <a:extLst>
            <a:ext uri="{FF2B5EF4-FFF2-40B4-BE49-F238E27FC236}">
              <a16:creationId xmlns:a16="http://schemas.microsoft.com/office/drawing/2014/main" id="{00000000-0008-0000-0100-000067020000}"/>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6" name="n_2aveValue【児童館】&#10;一人当たり面積">
          <a:extLst>
            <a:ext uri="{FF2B5EF4-FFF2-40B4-BE49-F238E27FC236}">
              <a16:creationId xmlns:a16="http://schemas.microsoft.com/office/drawing/2014/main" id="{00000000-0008-0000-0100-000068020000}"/>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617" name="n_1mainValue【児童館】&#10;一人当たり面積">
          <a:extLst>
            <a:ext uri="{FF2B5EF4-FFF2-40B4-BE49-F238E27FC236}">
              <a16:creationId xmlns:a16="http://schemas.microsoft.com/office/drawing/2014/main" id="{00000000-0008-0000-0100-000069020000}"/>
            </a:ext>
          </a:extLst>
        </xdr:cNvPr>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a:extLst>
            <a:ext uri="{FF2B5EF4-FFF2-40B4-BE49-F238E27FC236}">
              <a16:creationId xmlns:a16="http://schemas.microsoft.com/office/drawing/2014/main" id="{00000000-0008-0000-0100-00008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3" name="【公民館】&#10;有形固定資産減価償却率最小値テキスト">
          <a:extLst>
            <a:ext uri="{FF2B5EF4-FFF2-40B4-BE49-F238E27FC236}">
              <a16:creationId xmlns:a16="http://schemas.microsoft.com/office/drawing/2014/main" id="{00000000-0008-0000-0100-000083020000}"/>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5" name="【公民館】&#10;有形固定資産減価償却率最大値テキスト">
          <a:extLst>
            <a:ext uri="{FF2B5EF4-FFF2-40B4-BE49-F238E27FC236}">
              <a16:creationId xmlns:a16="http://schemas.microsoft.com/office/drawing/2014/main" id="{00000000-0008-0000-0100-000085020000}"/>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47" name="【公民館】&#10;有形固定資産減価償却率平均値テキスト">
          <a:extLst>
            <a:ext uri="{FF2B5EF4-FFF2-40B4-BE49-F238E27FC236}">
              <a16:creationId xmlns:a16="http://schemas.microsoft.com/office/drawing/2014/main" id="{00000000-0008-0000-0100-000087020000}"/>
            </a:ext>
          </a:extLst>
        </xdr:cNvPr>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122555</xdr:rowOff>
    </xdr:from>
    <xdr:to>
      <xdr:col>81</xdr:col>
      <xdr:colOff>101600</xdr:colOff>
      <xdr:row>101</xdr:row>
      <xdr:rowOff>52705</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5430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657" name="n_1aveValue【公民館】&#10;有形固定資産減価償却率">
          <a:extLst>
            <a:ext uri="{FF2B5EF4-FFF2-40B4-BE49-F238E27FC236}">
              <a16:creationId xmlns:a16="http://schemas.microsoft.com/office/drawing/2014/main" id="{00000000-0008-0000-0100-000091020000}"/>
            </a:ext>
          </a:extLst>
        </xdr:cNvPr>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8" name="n_2aveValue【公民館】&#10;有形固定資産減価償却率">
          <a:extLst>
            <a:ext uri="{FF2B5EF4-FFF2-40B4-BE49-F238E27FC236}">
              <a16:creationId xmlns:a16="http://schemas.microsoft.com/office/drawing/2014/main" id="{00000000-0008-0000-0100-000092020000}"/>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69232</xdr:rowOff>
    </xdr:from>
    <xdr:ext cx="405111" cy="259045"/>
    <xdr:sp macro="" textlink="">
      <xdr:nvSpPr>
        <xdr:cNvPr id="659" name="n_1mainValue【公民館】&#10;有形固定資産減価償却率">
          <a:extLst>
            <a:ext uri="{FF2B5EF4-FFF2-40B4-BE49-F238E27FC236}">
              <a16:creationId xmlns:a16="http://schemas.microsoft.com/office/drawing/2014/main" id="{00000000-0008-0000-0100-000093020000}"/>
            </a:ext>
          </a:extLst>
        </xdr:cNvPr>
        <xdr:cNvSpPr txBox="1"/>
      </xdr:nvSpPr>
      <xdr:spPr>
        <a:xfrm>
          <a:off x="152660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a:extLst>
            <a:ext uri="{FF2B5EF4-FFF2-40B4-BE49-F238E27FC236}">
              <a16:creationId xmlns:a16="http://schemas.microsoft.com/office/drawing/2014/main" id="{00000000-0008-0000-01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86" name="【公民館】&#10;一人当たり面積最小値テキスト">
          <a:extLst>
            <a:ext uri="{FF2B5EF4-FFF2-40B4-BE49-F238E27FC236}">
              <a16:creationId xmlns:a16="http://schemas.microsoft.com/office/drawing/2014/main" id="{00000000-0008-0000-0100-0000AE020000}"/>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88" name="【公民館】&#10;一人当たり面積最大値テキスト">
          <a:extLst>
            <a:ext uri="{FF2B5EF4-FFF2-40B4-BE49-F238E27FC236}">
              <a16:creationId xmlns:a16="http://schemas.microsoft.com/office/drawing/2014/main" id="{00000000-0008-0000-0100-0000B0020000}"/>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0" name="【公民館】&#10;一人当たり面積平均値テキスト">
          <a:extLst>
            <a:ext uri="{FF2B5EF4-FFF2-40B4-BE49-F238E27FC236}">
              <a16:creationId xmlns:a16="http://schemas.microsoft.com/office/drawing/2014/main" id="{00000000-0008-0000-0100-0000B2020000}"/>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700" name="n_1aveValue【公民館】&#10;一人当たり面積">
          <a:extLst>
            <a:ext uri="{FF2B5EF4-FFF2-40B4-BE49-F238E27FC236}">
              <a16:creationId xmlns:a16="http://schemas.microsoft.com/office/drawing/2014/main" id="{00000000-0008-0000-0100-0000BC020000}"/>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01" name="n_2aveValue【公民館】&#10;一人当たり面積">
          <a:extLst>
            <a:ext uri="{FF2B5EF4-FFF2-40B4-BE49-F238E27FC236}">
              <a16:creationId xmlns:a16="http://schemas.microsoft.com/office/drawing/2014/main" id="{00000000-0008-0000-0100-0000BD02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702" name="n_1mainValue【公民館】&#10;一人当たり面積">
          <a:extLst>
            <a:ext uri="{FF2B5EF4-FFF2-40B4-BE49-F238E27FC236}">
              <a16:creationId xmlns:a16="http://schemas.microsoft.com/office/drawing/2014/main" id="{00000000-0008-0000-0100-0000BE020000}"/>
            </a:ext>
          </a:extLst>
        </xdr:cNvPr>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認定こども園・幼稚園・保育所については、類似団体平均を大きく上回っている状態である。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これは、現在５園ある保育園のうち、４園が３０年以上前に整備されたもので、減価償却が進んでいるためである。現在、民間事業者による認定こども園整備に補助金を交付し、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つの保育園の民営化を進めているが、その他の保育園も老朽化が進んでいるため、児童数の推移を踏まえながら、統廃合を検討していく必要がある。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48,410
47,934
230.56
21,582,431
20,687,009
859,036
12,443,842
23,017,399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200-000041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200-000043000000}"/>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31</xdr:row>
      <xdr:rowOff>70049</xdr:rowOff>
    </xdr:from>
    <xdr:ext cx="469744" cy="259045"/>
    <xdr:sp macro="" textlink="">
      <xdr:nvSpPr>
        <xdr:cNvPr id="74" name="n_1mainValue【図書館】&#10;有形固定資産減価償却率">
          <a:extLst>
            <a:ext uri="{FF2B5EF4-FFF2-40B4-BE49-F238E27FC236}">
              <a16:creationId xmlns:a16="http://schemas.microsoft.com/office/drawing/2014/main" id="{00000000-0008-0000-0200-00004A000000}"/>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200-000065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200-000067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200-000069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a:extLst>
            <a:ext uri="{FF2B5EF4-FFF2-40B4-BE49-F238E27FC236}">
              <a16:creationId xmlns:a16="http://schemas.microsoft.com/office/drawing/2014/main" id="{00000000-0008-0000-0200-00006C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a:extLst>
            <a:ext uri="{FF2B5EF4-FFF2-40B4-BE49-F238E27FC236}">
              <a16:creationId xmlns:a16="http://schemas.microsoft.com/office/drawing/2014/main" id="{00000000-0008-0000-0200-00006E000000}"/>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44649</xdr:rowOff>
    </xdr:from>
    <xdr:ext cx="469744" cy="259045"/>
    <xdr:sp macro="" textlink="">
      <xdr:nvSpPr>
        <xdr:cNvPr id="117" name="n_1mainValue【図書館】&#10;一人当たり面積">
          <a:extLst>
            <a:ext uri="{FF2B5EF4-FFF2-40B4-BE49-F238E27FC236}">
              <a16:creationId xmlns:a16="http://schemas.microsoft.com/office/drawing/2014/main" id="{00000000-0008-0000-0200-000075000000}"/>
            </a:ext>
          </a:extLst>
        </xdr:cNvPr>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00000000-0008-0000-0200-00008D000000}"/>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id="{00000000-0008-0000-0200-00008F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0000000-0008-0000-0200-000091000000}"/>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200-000094000000}"/>
            </a:ext>
          </a:extLst>
        </xdr:cNvPr>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93218</xdr:rowOff>
    </xdr:from>
    <xdr:to>
      <xdr:col>20</xdr:col>
      <xdr:colOff>38100</xdr:colOff>
      <xdr:row>63</xdr:row>
      <xdr:rowOff>23368</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3746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14495</xdr:rowOff>
    </xdr:from>
    <xdr:ext cx="405111" cy="259045"/>
    <xdr:sp macro="" textlink="">
      <xdr:nvSpPr>
        <xdr:cNvPr id="157" name="n_1mainValue【体育館・プール】&#10;有形固定資産減価償却率">
          <a:extLst>
            <a:ext uri="{FF2B5EF4-FFF2-40B4-BE49-F238E27FC236}">
              <a16:creationId xmlns:a16="http://schemas.microsoft.com/office/drawing/2014/main" id="{00000000-0008-0000-0200-00009D000000}"/>
            </a:ext>
          </a:extLst>
        </xdr:cNvPr>
        <xdr:cNvSpPr txBox="1"/>
      </xdr:nvSpPr>
      <xdr:spPr>
        <a:xfrm>
          <a:off x="3582044" y="1081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00000000-0008-0000-02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a:extLst>
            <a:ext uri="{FF2B5EF4-FFF2-40B4-BE49-F238E27FC236}">
              <a16:creationId xmlns:a16="http://schemas.microsoft.com/office/drawing/2014/main" id="{00000000-0008-0000-0200-0000B6000000}"/>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a:extLst>
            <a:ext uri="{FF2B5EF4-FFF2-40B4-BE49-F238E27FC236}">
              <a16:creationId xmlns:a16="http://schemas.microsoft.com/office/drawing/2014/main" id="{00000000-0008-0000-0200-0000B8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a:extLst>
            <a:ext uri="{FF2B5EF4-FFF2-40B4-BE49-F238E27FC236}">
              <a16:creationId xmlns:a16="http://schemas.microsoft.com/office/drawing/2014/main" id="{00000000-0008-0000-0200-0000BA00000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89" name="n_1aveValue【体育館・プール】&#10;一人当たり面積">
          <a:extLst>
            <a:ext uri="{FF2B5EF4-FFF2-40B4-BE49-F238E27FC236}">
              <a16:creationId xmlns:a16="http://schemas.microsoft.com/office/drawing/2014/main" id="{00000000-0008-0000-0200-0000BD000000}"/>
            </a:ext>
          </a:extLst>
        </xdr:cNvPr>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a:extLst>
            <a:ext uri="{FF2B5EF4-FFF2-40B4-BE49-F238E27FC236}">
              <a16:creationId xmlns:a16="http://schemas.microsoft.com/office/drawing/2014/main" id="{00000000-0008-0000-0200-0000BF000000}"/>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7620</xdr:rowOff>
    </xdr:from>
    <xdr:to>
      <xdr:col>50</xdr:col>
      <xdr:colOff>165100</xdr:colOff>
      <xdr:row>61</xdr:row>
      <xdr:rowOff>109220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9588500" y="104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125747</xdr:rowOff>
    </xdr:from>
    <xdr:ext cx="469744" cy="259045"/>
    <xdr:sp macro="" textlink="">
      <xdr:nvSpPr>
        <xdr:cNvPr id="198" name="n_1mainValue【体育館・プール】&#10;一人当たり面積">
          <a:extLst>
            <a:ext uri="{FF2B5EF4-FFF2-40B4-BE49-F238E27FC236}">
              <a16:creationId xmlns:a16="http://schemas.microsoft.com/office/drawing/2014/main" id="{00000000-0008-0000-0200-0000C6000000}"/>
            </a:ext>
          </a:extLst>
        </xdr:cNvPr>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a:extLst>
            <a:ext uri="{FF2B5EF4-FFF2-40B4-BE49-F238E27FC236}">
              <a16:creationId xmlns:a16="http://schemas.microsoft.com/office/drawing/2014/main" id="{00000000-0008-0000-0200-0000D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a:extLst>
            <a:ext uri="{FF2B5EF4-FFF2-40B4-BE49-F238E27FC236}">
              <a16:creationId xmlns:a16="http://schemas.microsoft.com/office/drawing/2014/main" id="{00000000-0008-0000-0200-0000E0000000}"/>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a:extLst>
            <a:ext uri="{FF2B5EF4-FFF2-40B4-BE49-F238E27FC236}">
              <a16:creationId xmlns:a16="http://schemas.microsoft.com/office/drawing/2014/main" id="{00000000-0008-0000-0200-0000E2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a:extLst>
            <a:ext uri="{FF2B5EF4-FFF2-40B4-BE49-F238E27FC236}">
              <a16:creationId xmlns:a16="http://schemas.microsoft.com/office/drawing/2014/main" id="{00000000-0008-0000-0200-0000E4000000}"/>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a:extLst>
            <a:ext uri="{FF2B5EF4-FFF2-40B4-BE49-F238E27FC236}">
              <a16:creationId xmlns:a16="http://schemas.microsoft.com/office/drawing/2014/main" id="{00000000-0008-0000-0200-0000E7000000}"/>
            </a:ext>
          </a:extLst>
        </xdr:cNvPr>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a:extLst>
            <a:ext uri="{FF2B5EF4-FFF2-40B4-BE49-F238E27FC236}">
              <a16:creationId xmlns:a16="http://schemas.microsoft.com/office/drawing/2014/main" id="{00000000-0008-0000-0200-0000E9000000}"/>
            </a:ext>
          </a:extLst>
        </xdr:cNvPr>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99695</xdr:rowOff>
    </xdr:from>
    <xdr:to>
      <xdr:col>20</xdr:col>
      <xdr:colOff>38100</xdr:colOff>
      <xdr:row>80</xdr:row>
      <xdr:rowOff>29845</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3746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46372</xdr:rowOff>
    </xdr:from>
    <xdr:ext cx="405111" cy="259045"/>
    <xdr:sp macro="" textlink="">
      <xdr:nvSpPr>
        <xdr:cNvPr id="240" name="n_1mainValue【福祉施設】&#10;有形固定資産減価償却率">
          <a:extLst>
            <a:ext uri="{FF2B5EF4-FFF2-40B4-BE49-F238E27FC236}">
              <a16:creationId xmlns:a16="http://schemas.microsoft.com/office/drawing/2014/main" id="{00000000-0008-0000-0200-0000F0000000}"/>
            </a:ext>
          </a:extLst>
        </xdr:cNvPr>
        <xdr:cNvSpPr txBox="1"/>
      </xdr:nvSpPr>
      <xdr:spPr>
        <a:xfrm>
          <a:off x="3582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a:extLst>
            <a:ext uri="{FF2B5EF4-FFF2-40B4-BE49-F238E27FC236}">
              <a16:creationId xmlns:a16="http://schemas.microsoft.com/office/drawing/2014/main" id="{00000000-0008-0000-0200-00000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a:extLst>
            <a:ext uri="{FF2B5EF4-FFF2-40B4-BE49-F238E27FC236}">
              <a16:creationId xmlns:a16="http://schemas.microsoft.com/office/drawing/2014/main" id="{00000000-0008-0000-0200-00000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a:extLst>
            <a:ext uri="{FF2B5EF4-FFF2-40B4-BE49-F238E27FC236}">
              <a16:creationId xmlns:a16="http://schemas.microsoft.com/office/drawing/2014/main" id="{00000000-0008-0000-0200-000007010000}"/>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a:extLst>
            <a:ext uri="{FF2B5EF4-FFF2-40B4-BE49-F238E27FC236}">
              <a16:creationId xmlns:a16="http://schemas.microsoft.com/office/drawing/2014/main" id="{00000000-0008-0000-0200-000009010000}"/>
            </a:ext>
          </a:extLst>
        </xdr:cNvPr>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68" name="n_1aveValue【福祉施設】&#10;一人当たり面積">
          <a:extLst>
            <a:ext uri="{FF2B5EF4-FFF2-40B4-BE49-F238E27FC236}">
              <a16:creationId xmlns:a16="http://schemas.microsoft.com/office/drawing/2014/main" id="{00000000-0008-0000-0200-00000C010000}"/>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21019</xdr:rowOff>
    </xdr:from>
    <xdr:to>
      <xdr:col>50</xdr:col>
      <xdr:colOff>165100</xdr:colOff>
      <xdr:row>85</xdr:row>
      <xdr:rowOff>122619</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95885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113746</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46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02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a:extLst>
            <a:ext uri="{FF2B5EF4-FFF2-40B4-BE49-F238E27FC236}">
              <a16:creationId xmlns:a16="http://schemas.microsoft.com/office/drawing/2014/main" id="{00000000-0008-0000-0200-000030010000}"/>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00000000-0008-0000-0200-000032010000}"/>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0000000-0008-0000-0200-000034010000}"/>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11" name="n_1aveValue【市民会館】&#10;有形固定資産減価償却率">
          <a:extLst>
            <a:ext uri="{FF2B5EF4-FFF2-40B4-BE49-F238E27FC236}">
              <a16:creationId xmlns:a16="http://schemas.microsoft.com/office/drawing/2014/main" id="{00000000-0008-0000-0200-000037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a:extLst>
            <a:ext uri="{FF2B5EF4-FFF2-40B4-BE49-F238E27FC236}">
              <a16:creationId xmlns:a16="http://schemas.microsoft.com/office/drawing/2014/main" id="{00000000-0008-0000-0200-000039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160927</xdr:rowOff>
    </xdr:from>
    <xdr:to>
      <xdr:col>20</xdr:col>
      <xdr:colOff>38100</xdr:colOff>
      <xdr:row>103</xdr:row>
      <xdr:rowOff>91077</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107604</xdr:rowOff>
    </xdr:from>
    <xdr:ext cx="405111" cy="259045"/>
    <xdr:sp macro="" textlink="">
      <xdr:nvSpPr>
        <xdr:cNvPr id="320" name="n_1mainValue【市民会館】&#10;有形固定資産減価償却率">
          <a:extLst>
            <a:ext uri="{FF2B5EF4-FFF2-40B4-BE49-F238E27FC236}">
              <a16:creationId xmlns:a16="http://schemas.microsoft.com/office/drawing/2014/main" id="{00000000-0008-0000-0200-000040010000}"/>
            </a:ext>
          </a:extLst>
        </xdr:cNvPr>
        <xdr:cNvSpPr txBox="1"/>
      </xdr:nvSpPr>
      <xdr:spPr>
        <a:xfrm>
          <a:off x="3582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a:extLst>
            <a:ext uri="{FF2B5EF4-FFF2-40B4-BE49-F238E27FC236}">
              <a16:creationId xmlns:a16="http://schemas.microsoft.com/office/drawing/2014/main" id="{00000000-0008-0000-0200-000059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a:extLst>
            <a:ext uri="{FF2B5EF4-FFF2-40B4-BE49-F238E27FC236}">
              <a16:creationId xmlns:a16="http://schemas.microsoft.com/office/drawing/2014/main" id="{00000000-0008-0000-0200-00005B010000}"/>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a:extLst>
            <a:ext uri="{FF2B5EF4-FFF2-40B4-BE49-F238E27FC236}">
              <a16:creationId xmlns:a16="http://schemas.microsoft.com/office/drawing/2014/main" id="{00000000-0008-0000-0200-00005D010000}"/>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55897</xdr:rowOff>
    </xdr:from>
    <xdr:ext cx="469744" cy="259045"/>
    <xdr:sp macro="" textlink="">
      <xdr:nvSpPr>
        <xdr:cNvPr id="352" name="n_1aveValue【市民会館】&#10;一人当たり面積">
          <a:extLst>
            <a:ext uri="{FF2B5EF4-FFF2-40B4-BE49-F238E27FC236}">
              <a16:creationId xmlns:a16="http://schemas.microsoft.com/office/drawing/2014/main" id="{00000000-0008-0000-0200-000060010000}"/>
            </a:ext>
          </a:extLst>
        </xdr:cNvPr>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a:extLst>
            <a:ext uri="{FF2B5EF4-FFF2-40B4-BE49-F238E27FC236}">
              <a16:creationId xmlns:a16="http://schemas.microsoft.com/office/drawing/2014/main" id="{00000000-0008-0000-0200-000062010000}"/>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9588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91457</xdr:rowOff>
    </xdr:from>
    <xdr:ext cx="469744" cy="259045"/>
    <xdr:sp macro="" textlink="">
      <xdr:nvSpPr>
        <xdr:cNvPr id="361" name="n_1mainValue【市民会館】&#10;一人当たり面積">
          <a:extLst>
            <a:ext uri="{FF2B5EF4-FFF2-40B4-BE49-F238E27FC236}">
              <a16:creationId xmlns:a16="http://schemas.microsoft.com/office/drawing/2014/main" id="{00000000-0008-0000-0200-000069010000}"/>
            </a:ext>
          </a:extLst>
        </xdr:cNvPr>
        <xdr:cNvSpPr txBox="1"/>
      </xdr:nvSpPr>
      <xdr:spPr>
        <a:xfrm>
          <a:off x="9391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00000000-0008-0000-0200-00008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a:extLst>
            <a:ext uri="{FF2B5EF4-FFF2-40B4-BE49-F238E27FC236}">
              <a16:creationId xmlns:a16="http://schemas.microsoft.com/office/drawing/2014/main" id="{00000000-0008-0000-0200-000084010000}"/>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a:extLst>
            <a:ext uri="{FF2B5EF4-FFF2-40B4-BE49-F238E27FC236}">
              <a16:creationId xmlns:a16="http://schemas.microsoft.com/office/drawing/2014/main" id="{00000000-0008-0000-0200-000086010000}"/>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00000000-0008-0000-0200-000088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95" name="n_1aveValue【一般廃棄物処理施設】&#10;有形固定資産減価償却率">
          <a:extLst>
            <a:ext uri="{FF2B5EF4-FFF2-40B4-BE49-F238E27FC236}">
              <a16:creationId xmlns:a16="http://schemas.microsoft.com/office/drawing/2014/main" id="{00000000-0008-0000-0200-00008B010000}"/>
            </a:ext>
          </a:extLst>
        </xdr:cNvPr>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121393</xdr:rowOff>
    </xdr:from>
    <xdr:ext cx="405111" cy="259045"/>
    <xdr:sp macro="" textlink="">
      <xdr:nvSpPr>
        <xdr:cNvPr id="404" name="n_1main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00000000-0008-0000-0200-0000A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a:extLst>
            <a:ext uri="{FF2B5EF4-FFF2-40B4-BE49-F238E27FC236}">
              <a16:creationId xmlns:a16="http://schemas.microsoft.com/office/drawing/2014/main" id="{00000000-0008-0000-0200-0000AF010000}"/>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a:extLst>
            <a:ext uri="{FF2B5EF4-FFF2-40B4-BE49-F238E27FC236}">
              <a16:creationId xmlns:a16="http://schemas.microsoft.com/office/drawing/2014/main" id="{00000000-0008-0000-0200-0000B1010000}"/>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a:extLst>
            <a:ext uri="{FF2B5EF4-FFF2-40B4-BE49-F238E27FC236}">
              <a16:creationId xmlns:a16="http://schemas.microsoft.com/office/drawing/2014/main" id="{00000000-0008-0000-0200-0000B3010000}"/>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438" name="n_1aveValue【一般廃棄物処理施設】&#10;一人当たり有形固定資産（償却資産）額">
          <a:extLst>
            <a:ext uri="{FF2B5EF4-FFF2-40B4-BE49-F238E27FC236}">
              <a16:creationId xmlns:a16="http://schemas.microsoft.com/office/drawing/2014/main" id="{00000000-0008-0000-0200-0000B6010000}"/>
            </a:ext>
          </a:extLst>
        </xdr:cNvPr>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a:extLst>
            <a:ext uri="{FF2B5EF4-FFF2-40B4-BE49-F238E27FC236}">
              <a16:creationId xmlns:a16="http://schemas.microsoft.com/office/drawing/2014/main" id="{00000000-0008-0000-0200-0000B8010000}"/>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93843</xdr:rowOff>
    </xdr:from>
    <xdr:to>
      <xdr:col>112</xdr:col>
      <xdr:colOff>38100</xdr:colOff>
      <xdr:row>42</xdr:row>
      <xdr:rowOff>23993</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21272500" y="71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15120</xdr:rowOff>
    </xdr:from>
    <xdr:ext cx="534377" cy="259045"/>
    <xdr:sp macro="" textlink="">
      <xdr:nvSpPr>
        <xdr:cNvPr id="447" name="n_1mainValue【一般廃棄物処理施設】&#10;一人当たり有形固定資産（償却資産）額">
          <a:extLst>
            <a:ext uri="{FF2B5EF4-FFF2-40B4-BE49-F238E27FC236}">
              <a16:creationId xmlns:a16="http://schemas.microsoft.com/office/drawing/2014/main" id="{00000000-0008-0000-0200-0000BF010000}"/>
            </a:ext>
          </a:extLst>
        </xdr:cNvPr>
        <xdr:cNvSpPr txBox="1"/>
      </xdr:nvSpPr>
      <xdr:spPr>
        <a:xfrm>
          <a:off x="21043411" y="72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a:extLst>
            <a:ext uri="{FF2B5EF4-FFF2-40B4-BE49-F238E27FC236}">
              <a16:creationId xmlns:a16="http://schemas.microsoft.com/office/drawing/2014/main" id="{00000000-0008-0000-0200-0000D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4" name="【保健センター・保健所】&#10;有形固定資産減価償却率最小値テキスト">
          <a:extLst>
            <a:ext uri="{FF2B5EF4-FFF2-40B4-BE49-F238E27FC236}">
              <a16:creationId xmlns:a16="http://schemas.microsoft.com/office/drawing/2014/main" id="{00000000-0008-0000-0200-0000DA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保健センター・保健所】&#10;有形固定資産減価償却率最大値テキスト">
          <a:extLst>
            <a:ext uri="{FF2B5EF4-FFF2-40B4-BE49-F238E27FC236}">
              <a16:creationId xmlns:a16="http://schemas.microsoft.com/office/drawing/2014/main" id="{00000000-0008-0000-0200-0000DC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8" name="【保健センター・保健所】&#10;有形固定資産減価償却率平均値テキスト">
          <a:extLst>
            <a:ext uri="{FF2B5EF4-FFF2-40B4-BE49-F238E27FC236}">
              <a16:creationId xmlns:a16="http://schemas.microsoft.com/office/drawing/2014/main" id="{00000000-0008-0000-0200-0000DE01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81" name="n_1aveValue【保健センター・保健所】&#10;有形固定資産減価償却率">
          <a:extLst>
            <a:ext uri="{FF2B5EF4-FFF2-40B4-BE49-F238E27FC236}">
              <a16:creationId xmlns:a16="http://schemas.microsoft.com/office/drawing/2014/main" id="{00000000-0008-0000-0200-0000E1010000}"/>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83" name="n_2aveValue【保健センター・保健所】&#10;有形固定資産減価償却率">
          <a:extLst>
            <a:ext uri="{FF2B5EF4-FFF2-40B4-BE49-F238E27FC236}">
              <a16:creationId xmlns:a16="http://schemas.microsoft.com/office/drawing/2014/main" id="{00000000-0008-0000-0200-0000E3010000}"/>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110853</xdr:rowOff>
    </xdr:from>
    <xdr:to>
      <xdr:col>81</xdr:col>
      <xdr:colOff>101600</xdr:colOff>
      <xdr:row>59</xdr:row>
      <xdr:rowOff>41003</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5430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57530</xdr:rowOff>
    </xdr:from>
    <xdr:ext cx="405111" cy="259045"/>
    <xdr:sp macro="" textlink="">
      <xdr:nvSpPr>
        <xdr:cNvPr id="490" name="n_1mainValue【保健センター・保健所】&#10;有形固定資産減価償却率">
          <a:extLst>
            <a:ext uri="{FF2B5EF4-FFF2-40B4-BE49-F238E27FC236}">
              <a16:creationId xmlns:a16="http://schemas.microsoft.com/office/drawing/2014/main" id="{00000000-0008-0000-0200-0000EA010000}"/>
            </a:ext>
          </a:extLst>
        </xdr:cNvPr>
        <xdr:cNvSpPr txBox="1"/>
      </xdr:nvSpPr>
      <xdr:spPr>
        <a:xfrm>
          <a:off x="15266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a:extLst>
            <a:ext uri="{FF2B5EF4-FFF2-40B4-BE49-F238E27FC236}">
              <a16:creationId xmlns:a16="http://schemas.microsoft.com/office/drawing/2014/main" id="{00000000-0008-0000-0200-0000F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13" name="【保健センター・保健所】&#10;一人当たり面積最小値テキスト">
          <a:extLst>
            <a:ext uri="{FF2B5EF4-FFF2-40B4-BE49-F238E27FC236}">
              <a16:creationId xmlns:a16="http://schemas.microsoft.com/office/drawing/2014/main" id="{00000000-0008-0000-0200-00000102000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15" name="【保健センター・保健所】&#10;一人当たり面積最大値テキスト">
          <a:extLst>
            <a:ext uri="{FF2B5EF4-FFF2-40B4-BE49-F238E27FC236}">
              <a16:creationId xmlns:a16="http://schemas.microsoft.com/office/drawing/2014/main" id="{00000000-0008-0000-0200-00000302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17" name="【保健センター・保健所】&#10;一人当たり面積平均値テキスト">
          <a:extLst>
            <a:ext uri="{FF2B5EF4-FFF2-40B4-BE49-F238E27FC236}">
              <a16:creationId xmlns:a16="http://schemas.microsoft.com/office/drawing/2014/main" id="{00000000-0008-0000-0200-000005020000}"/>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520" name="n_1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157226</xdr:rowOff>
    </xdr:from>
    <xdr:to>
      <xdr:col>112</xdr:col>
      <xdr:colOff>38100</xdr:colOff>
      <xdr:row>60</xdr:row>
      <xdr:rowOff>87376</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2127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103903</xdr:rowOff>
    </xdr:from>
    <xdr:ext cx="469744" cy="259045"/>
    <xdr:sp macro="" textlink="">
      <xdr:nvSpPr>
        <xdr:cNvPr id="529" name="n_1mainValue【保健センター・保健所】&#10;一人当たり面積">
          <a:extLst>
            <a:ext uri="{FF2B5EF4-FFF2-40B4-BE49-F238E27FC236}">
              <a16:creationId xmlns:a16="http://schemas.microsoft.com/office/drawing/2014/main" id="{00000000-0008-0000-0200-000011020000}"/>
            </a:ext>
          </a:extLst>
        </xdr:cNvPr>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00000000-0008-0000-0200-00002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6" name="【消防施設】&#10;有形固定資産減価償却率最小値テキスト">
          <a:extLst>
            <a:ext uri="{FF2B5EF4-FFF2-40B4-BE49-F238E27FC236}">
              <a16:creationId xmlns:a16="http://schemas.microsoft.com/office/drawing/2014/main" id="{00000000-0008-0000-0200-00002C020000}"/>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8" name="【消防施設】&#10;有形固定資産減価償却率最大値テキスト">
          <a:extLst>
            <a:ext uri="{FF2B5EF4-FFF2-40B4-BE49-F238E27FC236}">
              <a16:creationId xmlns:a16="http://schemas.microsoft.com/office/drawing/2014/main" id="{00000000-0008-0000-0200-00002E020000}"/>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00000000-0008-0000-0200-00003002000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63" name="n_1aveValue【消防施設】&#10;有形固定資産減価償却率">
          <a:extLst>
            <a:ext uri="{FF2B5EF4-FFF2-40B4-BE49-F238E27FC236}">
              <a16:creationId xmlns:a16="http://schemas.microsoft.com/office/drawing/2014/main" id="{00000000-0008-0000-0200-000033020000}"/>
            </a:ext>
          </a:extLst>
        </xdr:cNvPr>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65" name="n_2aveValue【消防施設】&#10;有形固定資産減価償却率">
          <a:extLst>
            <a:ext uri="{FF2B5EF4-FFF2-40B4-BE49-F238E27FC236}">
              <a16:creationId xmlns:a16="http://schemas.microsoft.com/office/drawing/2014/main" id="{00000000-0008-0000-0200-00003502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116295</xdr:rowOff>
    </xdr:from>
    <xdr:to>
      <xdr:col>81</xdr:col>
      <xdr:colOff>101600</xdr:colOff>
      <xdr:row>81</xdr:row>
      <xdr:rowOff>46445</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5430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62972</xdr:rowOff>
    </xdr:from>
    <xdr:ext cx="405111" cy="259045"/>
    <xdr:sp macro="" textlink="">
      <xdr:nvSpPr>
        <xdr:cNvPr id="572" name="n_1main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a:extLst>
            <a:ext uri="{FF2B5EF4-FFF2-40B4-BE49-F238E27FC236}">
              <a16:creationId xmlns:a16="http://schemas.microsoft.com/office/drawing/2014/main" id="{00000000-0008-0000-0200-00005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a:extLst>
            <a:ext uri="{FF2B5EF4-FFF2-40B4-BE49-F238E27FC236}">
              <a16:creationId xmlns:a16="http://schemas.microsoft.com/office/drawing/2014/main" id="{00000000-0008-0000-0200-000053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a:extLst>
            <a:ext uri="{FF2B5EF4-FFF2-40B4-BE49-F238E27FC236}">
              <a16:creationId xmlns:a16="http://schemas.microsoft.com/office/drawing/2014/main" id="{00000000-0008-0000-0200-000055020000}"/>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a:extLst>
            <a:ext uri="{FF2B5EF4-FFF2-40B4-BE49-F238E27FC236}">
              <a16:creationId xmlns:a16="http://schemas.microsoft.com/office/drawing/2014/main" id="{00000000-0008-0000-0200-00005702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602" name="n_1aveValue【消防施設】&#10;一人当たり面積">
          <a:extLst>
            <a:ext uri="{FF2B5EF4-FFF2-40B4-BE49-F238E27FC236}">
              <a16:creationId xmlns:a16="http://schemas.microsoft.com/office/drawing/2014/main" id="{00000000-0008-0000-0200-00005A02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04" name="n_2aveValue【消防施設】&#10;一人当たり面積">
          <a:extLst>
            <a:ext uri="{FF2B5EF4-FFF2-40B4-BE49-F238E27FC236}">
              <a16:creationId xmlns:a16="http://schemas.microsoft.com/office/drawing/2014/main" id="{00000000-0008-0000-0200-00005C020000}"/>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611" name="n_1mainValue【消防施設】&#10;一人当たり面積">
          <a:extLst>
            <a:ext uri="{FF2B5EF4-FFF2-40B4-BE49-F238E27FC236}">
              <a16:creationId xmlns:a16="http://schemas.microsoft.com/office/drawing/2014/main" id="{00000000-0008-0000-0200-000063020000}"/>
            </a:ext>
          </a:extLst>
        </xdr:cNvPr>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00000000-0008-0000-0200-00007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2" name="【庁舎】&#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45" name="n_1aveValue【庁舎】&#10;有形固定資産減価償却率">
          <a:extLst>
            <a:ext uri="{FF2B5EF4-FFF2-40B4-BE49-F238E27FC236}">
              <a16:creationId xmlns:a16="http://schemas.microsoft.com/office/drawing/2014/main" id="{00000000-0008-0000-0200-000085020000}"/>
            </a:ext>
          </a:extLst>
        </xdr:cNvPr>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47" name="n_2aveValue【庁舎】&#10;有形固定資産減価償却率">
          <a:extLst>
            <a:ext uri="{FF2B5EF4-FFF2-40B4-BE49-F238E27FC236}">
              <a16:creationId xmlns:a16="http://schemas.microsoft.com/office/drawing/2014/main" id="{00000000-0008-0000-0200-000087020000}"/>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39025</xdr:rowOff>
    </xdr:from>
    <xdr:ext cx="405111" cy="259045"/>
    <xdr:sp macro="" textlink="">
      <xdr:nvSpPr>
        <xdr:cNvPr id="654" name="n_1mainValue【庁舎】&#10;有形固定資産減価償却率">
          <a:extLst>
            <a:ext uri="{FF2B5EF4-FFF2-40B4-BE49-F238E27FC236}">
              <a16:creationId xmlns:a16="http://schemas.microsoft.com/office/drawing/2014/main" id="{00000000-0008-0000-0200-00008E020000}"/>
            </a:ext>
          </a:extLst>
        </xdr:cNvPr>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00000000-0008-0000-0200-0000A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a:extLst>
            <a:ext uri="{FF2B5EF4-FFF2-40B4-BE49-F238E27FC236}">
              <a16:creationId xmlns:a16="http://schemas.microsoft.com/office/drawing/2014/main" id="{00000000-0008-0000-0200-0000A5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a:extLst>
            <a:ext uri="{FF2B5EF4-FFF2-40B4-BE49-F238E27FC236}">
              <a16:creationId xmlns:a16="http://schemas.microsoft.com/office/drawing/2014/main" id="{00000000-0008-0000-0200-0000A7020000}"/>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a:extLst>
            <a:ext uri="{FF2B5EF4-FFF2-40B4-BE49-F238E27FC236}">
              <a16:creationId xmlns:a16="http://schemas.microsoft.com/office/drawing/2014/main" id="{00000000-0008-0000-0200-0000A9020000}"/>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84" name="n_1aveValue【庁舎】&#10;一人当たり面積">
          <a:extLst>
            <a:ext uri="{FF2B5EF4-FFF2-40B4-BE49-F238E27FC236}">
              <a16:creationId xmlns:a16="http://schemas.microsoft.com/office/drawing/2014/main" id="{00000000-0008-0000-0200-0000AC020000}"/>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86" name="n_2aveValue【庁舎】&#10;一人当たり面積">
          <a:extLst>
            <a:ext uri="{FF2B5EF4-FFF2-40B4-BE49-F238E27FC236}">
              <a16:creationId xmlns:a16="http://schemas.microsoft.com/office/drawing/2014/main" id="{00000000-0008-0000-0200-0000AE020000}"/>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66548</xdr:rowOff>
    </xdr:from>
    <xdr:to>
      <xdr:col>112</xdr:col>
      <xdr:colOff>38100</xdr:colOff>
      <xdr:row>105</xdr:row>
      <xdr:rowOff>168148</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21272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159275</xdr:rowOff>
    </xdr:from>
    <xdr:ext cx="469744" cy="259045"/>
    <xdr:sp macro="" textlink="">
      <xdr:nvSpPr>
        <xdr:cNvPr id="693" name="n_1mainValue【庁舎】&#10;一人当たり面積">
          <a:extLst>
            <a:ext uri="{FF2B5EF4-FFF2-40B4-BE49-F238E27FC236}">
              <a16:creationId xmlns:a16="http://schemas.microsoft.com/office/drawing/2014/main" id="{00000000-0008-0000-0200-0000B5020000}"/>
            </a:ext>
          </a:extLst>
        </xdr:cNvPr>
        <xdr:cNvSpPr txBox="1"/>
      </xdr:nvSpPr>
      <xdr:spPr>
        <a:xfrm>
          <a:off x="21075727"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が類似団体を下回っているが、これは不燃物処理センターは昭和５７年に建設され減価償却が進んでいるものの、リサイクルプラザは平成１２年に建設され、減価償却がまだ残っているためである。平成２９年度には汚泥処理施設の改修が完了するため、有形固定資産減価償却率はさらに下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有形固定資産減価償却率が全国平均よりも高く、一人当たり面積が低い状況であるが、現在整備を進めている新文化施設が完成すると、有形固定資産減価償却率は下がり、一人当たり面積も大きく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48,410
47,934
230.56
21,582,431
20,687,009
859,036
12,443,842
23,017,399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en-US" sz="900">
              <a:solidFill>
                <a:schemeClr val="dk1"/>
              </a:solidFill>
              <a:effectLst/>
              <a:latin typeface="+mn-lt"/>
              <a:ea typeface="+mn-ea"/>
              <a:cs typeface="+mn-cs"/>
            </a:rPr>
            <a:t>財政力指数は徐々に上昇してきているが、</a:t>
          </a:r>
          <a:r>
            <a:rPr kumimoji="1" lang="ja-JP" altLang="ja-JP" sz="900">
              <a:solidFill>
                <a:schemeClr val="dk1"/>
              </a:solidFill>
              <a:effectLst/>
              <a:latin typeface="+mn-lt"/>
              <a:ea typeface="+mn-ea"/>
              <a:cs typeface="+mn-cs"/>
            </a:rPr>
            <a:t>少子高齢化の進行（平成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日現在高齢化率</a:t>
          </a:r>
          <a:r>
            <a:rPr kumimoji="1" lang="en-US" altLang="ja-JP" sz="900">
              <a:solidFill>
                <a:schemeClr val="dk1"/>
              </a:solidFill>
              <a:effectLst/>
              <a:latin typeface="+mn-lt"/>
              <a:ea typeface="+mn-ea"/>
              <a:cs typeface="+mn-cs"/>
            </a:rPr>
            <a:t>36.6%</a:t>
          </a:r>
          <a:r>
            <a:rPr kumimoji="1" lang="ja-JP" altLang="ja-JP" sz="900">
              <a:solidFill>
                <a:schemeClr val="dk1"/>
              </a:solidFill>
              <a:effectLst/>
              <a:latin typeface="+mn-lt"/>
              <a:ea typeface="+mn-ea"/>
              <a:cs typeface="+mn-cs"/>
            </a:rPr>
            <a:t>）及び労働力人口の流出に伴</a:t>
          </a:r>
          <a:r>
            <a:rPr kumimoji="1" lang="ja-JP" altLang="en-US" sz="900">
              <a:solidFill>
                <a:schemeClr val="dk1"/>
              </a:solidFill>
              <a:effectLst/>
              <a:latin typeface="+mn-lt"/>
              <a:ea typeface="+mn-ea"/>
              <a:cs typeface="+mn-cs"/>
            </a:rPr>
            <a:t>い、類似団体と比較して</a:t>
          </a:r>
          <a:r>
            <a:rPr kumimoji="1" lang="ja-JP" altLang="ja-JP" sz="900">
              <a:solidFill>
                <a:schemeClr val="dk1"/>
              </a:solidFill>
              <a:effectLst/>
              <a:latin typeface="+mn-lt"/>
              <a:ea typeface="+mn-ea"/>
              <a:cs typeface="+mn-cs"/>
            </a:rPr>
            <a:t>財政基盤が弱</a:t>
          </a:r>
          <a:r>
            <a:rPr kumimoji="1" lang="ja-JP" altLang="en-US" sz="900">
              <a:solidFill>
                <a:schemeClr val="dk1"/>
              </a:solidFill>
              <a:effectLst/>
              <a:latin typeface="+mn-lt"/>
              <a:ea typeface="+mn-ea"/>
              <a:cs typeface="+mn-cs"/>
            </a:rPr>
            <a:t>い状態である</a:t>
          </a:r>
          <a:r>
            <a:rPr kumimoji="1" lang="ja-JP" altLang="ja-JP" sz="900">
              <a:solidFill>
                <a:schemeClr val="dk1"/>
              </a:solidFill>
              <a:effectLst/>
              <a:latin typeface="+mn-lt"/>
              <a:ea typeface="+mn-ea"/>
              <a:cs typeface="+mn-cs"/>
            </a:rPr>
            <a:t>。「氷見市行政改革プラン（平成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33</a:t>
          </a:r>
          <a:r>
            <a:rPr kumimoji="1" lang="ja-JP" altLang="ja-JP" sz="900">
              <a:solidFill>
                <a:schemeClr val="dk1"/>
              </a:solidFill>
              <a:effectLst/>
              <a:latin typeface="+mn-lt"/>
              <a:ea typeface="+mn-ea"/>
              <a:cs typeface="+mn-cs"/>
            </a:rPr>
            <a:t>年度）」に基づき、</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地域における協働の推進体制を構築するとともに市民と行政との信頼関係を深める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協働のまちづくり</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わかりやすく行政情報を提供するとともに、市民と行政とのコミュニケーションの充実を図る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広報・広聴の充実</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市民のニーズに的確に対応し、地域の特色を生かした行政サービスを提供する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計画的で効率的な行財政運営</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周辺団体等との連携を強化するとともに、新たな広域連携についても検討する「広域行政等の推進」</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点を改革の</a:t>
          </a:r>
          <a:r>
            <a:rPr kumimoji="1" lang="ja-JP" altLang="en-US" sz="900">
              <a:solidFill>
                <a:schemeClr val="dk1"/>
              </a:solidFill>
              <a:effectLst/>
              <a:latin typeface="+mn-lt"/>
              <a:ea typeface="+mn-ea"/>
              <a:cs typeface="+mn-cs"/>
            </a:rPr>
            <a:t>柱</a:t>
          </a:r>
          <a:r>
            <a:rPr kumimoji="1" lang="ja-JP" altLang="ja-JP" sz="900">
              <a:solidFill>
                <a:schemeClr val="dk1"/>
              </a:solidFill>
              <a:effectLst/>
              <a:latin typeface="+mn-lt"/>
              <a:ea typeface="+mn-ea"/>
              <a:cs typeface="+mn-cs"/>
            </a:rPr>
            <a:t>として、財政基盤の強化を図る。</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ここ数年、経常収支比率は類似団体内平均値を下回っている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年度には、下水道特別会計への繰出基準額の算出方法が全国的に統一されたことや地方交付税などの減により数値が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悪化した。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年度においても、主に普通交付税の減や</a:t>
          </a:r>
          <a:r>
            <a:rPr kumimoji="1" lang="ja-JP" altLang="ja-JP" sz="1100">
              <a:solidFill>
                <a:schemeClr val="dk1"/>
              </a:solidFill>
              <a:effectLst/>
              <a:latin typeface="+mn-lt"/>
              <a:ea typeface="+mn-ea"/>
              <a:cs typeface="+mn-cs"/>
            </a:rPr>
            <a:t>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歳以上の第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子保育料無償化等</a:t>
          </a:r>
          <a:r>
            <a:rPr kumimoji="1" lang="ja-JP" altLang="en-US" sz="1100">
              <a:solidFill>
                <a:schemeClr val="dk1"/>
              </a:solidFill>
              <a:effectLst/>
              <a:latin typeface="+mn-lt"/>
              <a:ea typeface="+mn-ea"/>
              <a:cs typeface="+mn-cs"/>
            </a:rPr>
            <a:t>に伴う</a:t>
          </a:r>
          <a:r>
            <a:rPr kumimoji="1" lang="ja-JP" altLang="ja-JP" sz="1100">
              <a:solidFill>
                <a:schemeClr val="dk1"/>
              </a:solidFill>
              <a:effectLst/>
              <a:latin typeface="+mn-lt"/>
              <a:ea typeface="+mn-ea"/>
              <a:cs typeface="+mn-cs"/>
            </a:rPr>
            <a:t>民間保育所等施設給付事業費の増</a:t>
          </a:r>
          <a:r>
            <a:rPr kumimoji="1" lang="ja-JP" altLang="en-US" sz="1100">
              <a:solidFill>
                <a:schemeClr val="dk1"/>
              </a:solidFill>
              <a:effectLst/>
              <a:latin typeface="+mn-lt"/>
              <a:ea typeface="+mn-ea"/>
              <a:cs typeface="+mn-cs"/>
            </a:rPr>
            <a:t>より比率が上昇した。</a:t>
          </a:r>
          <a:r>
            <a:rPr kumimoji="1" lang="ja-JP" altLang="ja-JP" sz="1100">
              <a:solidFill>
                <a:schemeClr val="dk1"/>
              </a:solidFill>
              <a:effectLst/>
              <a:latin typeface="+mn-lt"/>
              <a:ea typeface="+mn-ea"/>
              <a:cs typeface="+mn-cs"/>
            </a:rPr>
            <a:t>今後も引き続き定員管理の適正化や経常的経費の抑制などにより、経常経費等の適正化を図る。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102616</xdr:rowOff>
    </xdr:from>
    <xdr:to>
      <xdr:col>23</xdr:col>
      <xdr:colOff>133350</xdr:colOff>
      <xdr:row>60</xdr:row>
      <xdr:rowOff>170180</xdr:rowOff>
    </xdr:to>
    <xdr:cxnSp macro="">
      <xdr:nvCxnSpPr>
        <xdr:cNvPr id="130" name="直線コネクタ 129"/>
        <xdr:cNvCxnSpPr/>
      </xdr:nvCxnSpPr>
      <xdr:spPr>
        <a:xfrm>
          <a:off x="4114800" y="103896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141478</xdr:rowOff>
    </xdr:from>
    <xdr:to>
      <xdr:col>19</xdr:col>
      <xdr:colOff>133350</xdr:colOff>
      <xdr:row>60</xdr:row>
      <xdr:rowOff>102616</xdr:rowOff>
    </xdr:to>
    <xdr:cxnSp macro="">
      <xdr:nvCxnSpPr>
        <xdr:cNvPr id="133" name="直線コネクタ 132"/>
        <xdr:cNvCxnSpPr/>
      </xdr:nvCxnSpPr>
      <xdr:spPr>
        <a:xfrm>
          <a:off x="3225800" y="1008557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141478</xdr:rowOff>
    </xdr:from>
    <xdr:to>
      <xdr:col>15</xdr:col>
      <xdr:colOff>82550</xdr:colOff>
      <xdr:row>59</xdr:row>
      <xdr:rowOff>90678</xdr:rowOff>
    </xdr:to>
    <xdr:cxnSp macro="">
      <xdr:nvCxnSpPr>
        <xdr:cNvPr id="136" name="直線コネクタ 135"/>
        <xdr:cNvCxnSpPr/>
      </xdr:nvCxnSpPr>
      <xdr:spPr>
        <a:xfrm flipV="1">
          <a:off x="2336800" y="10085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47244</xdr:rowOff>
    </xdr:from>
    <xdr:to>
      <xdr:col>11</xdr:col>
      <xdr:colOff>31750</xdr:colOff>
      <xdr:row>59</xdr:row>
      <xdr:rowOff>90678</xdr:rowOff>
    </xdr:to>
    <xdr:cxnSp macro="">
      <xdr:nvCxnSpPr>
        <xdr:cNvPr id="139" name="直線コネクタ 138"/>
        <xdr:cNvCxnSpPr/>
      </xdr:nvCxnSpPr>
      <xdr:spPr>
        <a:xfrm>
          <a:off x="1447800" y="101627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49" name="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51816</xdr:rowOff>
    </xdr:from>
    <xdr:to>
      <xdr:col>19</xdr:col>
      <xdr:colOff>184150</xdr:colOff>
      <xdr:row>60</xdr:row>
      <xdr:rowOff>153416</xdr:rowOff>
    </xdr:to>
    <xdr:sp macro="" textlink="">
      <xdr:nvSpPr>
        <xdr:cNvPr id="151" name="楕円 150"/>
        <xdr:cNvSpPr/>
      </xdr:nvSpPr>
      <xdr:spPr>
        <a:xfrm>
          <a:off x="4064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163593</xdr:rowOff>
    </xdr:from>
    <xdr:ext cx="736600" cy="259045"/>
    <xdr:sp macro="" textlink="">
      <xdr:nvSpPr>
        <xdr:cNvPr id="152" name="テキスト ボックス 151"/>
        <xdr:cNvSpPr txBox="1"/>
      </xdr:nvSpPr>
      <xdr:spPr>
        <a:xfrm>
          <a:off x="3733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90678</xdr:rowOff>
    </xdr:from>
    <xdr:to>
      <xdr:col>15</xdr:col>
      <xdr:colOff>133350</xdr:colOff>
      <xdr:row>59</xdr:row>
      <xdr:rowOff>20828</xdr:rowOff>
    </xdr:to>
    <xdr:sp macro="" textlink="">
      <xdr:nvSpPr>
        <xdr:cNvPr id="153" name="楕円 152"/>
        <xdr:cNvSpPr/>
      </xdr:nvSpPr>
      <xdr:spPr>
        <a:xfrm>
          <a:off x="31750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31005</xdr:rowOff>
    </xdr:from>
    <xdr:ext cx="762000" cy="259045"/>
    <xdr:sp macro="" textlink="">
      <xdr:nvSpPr>
        <xdr:cNvPr id="154" name="テキスト ボックス 153"/>
        <xdr:cNvSpPr txBox="1"/>
      </xdr:nvSpPr>
      <xdr:spPr>
        <a:xfrm>
          <a:off x="2844800" y="98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39878</xdr:rowOff>
    </xdr:from>
    <xdr:to>
      <xdr:col>11</xdr:col>
      <xdr:colOff>82550</xdr:colOff>
      <xdr:row>59</xdr:row>
      <xdr:rowOff>141478</xdr:rowOff>
    </xdr:to>
    <xdr:sp macro="" textlink="">
      <xdr:nvSpPr>
        <xdr:cNvPr id="155" name="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167894</xdr:rowOff>
    </xdr:from>
    <xdr:to>
      <xdr:col>7</xdr:col>
      <xdr:colOff>31750</xdr:colOff>
      <xdr:row>59</xdr:row>
      <xdr:rowOff>98044</xdr:rowOff>
    </xdr:to>
    <xdr:sp macro="" textlink="">
      <xdr:nvSpPr>
        <xdr:cNvPr id="157" name="楕円 156"/>
        <xdr:cNvSpPr/>
      </xdr:nvSpPr>
      <xdr:spPr>
        <a:xfrm>
          <a:off x="1397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108221</xdr:rowOff>
    </xdr:from>
    <xdr:ext cx="762000" cy="259045"/>
    <xdr:sp macro="" textlink="">
      <xdr:nvSpPr>
        <xdr:cNvPr id="158" name="テキスト ボックス 157"/>
        <xdr:cNvSpPr txBox="1"/>
      </xdr:nvSpPr>
      <xdr:spPr>
        <a:xfrm>
          <a:off x="1066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定員管理の適正化などにより、ここ数年は、全国市町村平均及び類似団体内平均値を下回っている。人件費については職員数の減などにより</a:t>
          </a:r>
          <a:r>
            <a:rPr kumimoji="1" lang="ja-JP" altLang="en-US" sz="1200">
              <a:solidFill>
                <a:schemeClr val="dk1"/>
              </a:solidFill>
              <a:effectLst/>
              <a:latin typeface="+mn-lt"/>
              <a:ea typeface="+mn-ea"/>
              <a:cs typeface="+mn-cs"/>
            </a:rPr>
            <a:t>減少傾向にある一方、物件費については平成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年度においてマイナンバー制度セキュリティ強化事業費の皆減、魚食文化リーディング事業費の減により前年度比で減となったものの上昇傾向にある。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今後も物件費のコストの適正化を図り、抑制に努める。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158911</xdr:rowOff>
    </xdr:from>
    <xdr:to>
      <xdr:col>23</xdr:col>
      <xdr:colOff>133350</xdr:colOff>
      <xdr:row>80</xdr:row>
      <xdr:rowOff>169689</xdr:rowOff>
    </xdr:to>
    <xdr:cxnSp macro="">
      <xdr:nvCxnSpPr>
        <xdr:cNvPr id="193" name="直線コネクタ 192"/>
        <xdr:cNvCxnSpPr/>
      </xdr:nvCxnSpPr>
      <xdr:spPr>
        <a:xfrm>
          <a:off x="4114800" y="13874911"/>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140117</xdr:rowOff>
    </xdr:from>
    <xdr:to>
      <xdr:col>19</xdr:col>
      <xdr:colOff>133350</xdr:colOff>
      <xdr:row>80</xdr:row>
      <xdr:rowOff>158911</xdr:rowOff>
    </xdr:to>
    <xdr:cxnSp macro="">
      <xdr:nvCxnSpPr>
        <xdr:cNvPr id="196" name="直線コネクタ 195"/>
        <xdr:cNvCxnSpPr/>
      </xdr:nvCxnSpPr>
      <xdr:spPr>
        <a:xfrm>
          <a:off x="3225800" y="13856117"/>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125926</xdr:rowOff>
    </xdr:from>
    <xdr:to>
      <xdr:col>15</xdr:col>
      <xdr:colOff>82550</xdr:colOff>
      <xdr:row>80</xdr:row>
      <xdr:rowOff>140117</xdr:rowOff>
    </xdr:to>
    <xdr:cxnSp macro="">
      <xdr:nvCxnSpPr>
        <xdr:cNvPr id="199" name="直線コネクタ 198"/>
        <xdr:cNvCxnSpPr/>
      </xdr:nvCxnSpPr>
      <xdr:spPr>
        <a:xfrm>
          <a:off x="2336800" y="13841926"/>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87920</xdr:rowOff>
    </xdr:from>
    <xdr:to>
      <xdr:col>11</xdr:col>
      <xdr:colOff>31750</xdr:colOff>
      <xdr:row>80</xdr:row>
      <xdr:rowOff>125926</xdr:rowOff>
    </xdr:to>
    <xdr:cxnSp macro="">
      <xdr:nvCxnSpPr>
        <xdr:cNvPr id="202" name="直線コネクタ 201"/>
        <xdr:cNvCxnSpPr/>
      </xdr:nvCxnSpPr>
      <xdr:spPr>
        <a:xfrm>
          <a:off x="1447800" y="13803920"/>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118889</xdr:rowOff>
    </xdr:from>
    <xdr:to>
      <xdr:col>23</xdr:col>
      <xdr:colOff>184150</xdr:colOff>
      <xdr:row>81</xdr:row>
      <xdr:rowOff>49039</xdr:rowOff>
    </xdr:to>
    <xdr:sp macro="" textlink="">
      <xdr:nvSpPr>
        <xdr:cNvPr id="212" name="楕円 211"/>
        <xdr:cNvSpPr/>
      </xdr:nvSpPr>
      <xdr:spPr>
        <a:xfrm>
          <a:off x="4902200" y="138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40166</xdr:rowOff>
    </xdr:from>
    <xdr:ext cx="762000" cy="259045"/>
    <xdr:sp macro="" textlink="">
      <xdr:nvSpPr>
        <xdr:cNvPr id="213" name="人件費・物件費等の状況該当値テキスト"/>
        <xdr:cNvSpPr txBox="1"/>
      </xdr:nvSpPr>
      <xdr:spPr>
        <a:xfrm>
          <a:off x="5041900" y="1375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108111</xdr:rowOff>
    </xdr:from>
    <xdr:to>
      <xdr:col>19</xdr:col>
      <xdr:colOff>184150</xdr:colOff>
      <xdr:row>81</xdr:row>
      <xdr:rowOff>38261</xdr:rowOff>
    </xdr:to>
    <xdr:sp macro="" textlink="">
      <xdr:nvSpPr>
        <xdr:cNvPr id="214" name="楕円 213"/>
        <xdr:cNvSpPr/>
      </xdr:nvSpPr>
      <xdr:spPr>
        <a:xfrm>
          <a:off x="4064000" y="138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48438</xdr:rowOff>
    </xdr:from>
    <xdr:ext cx="736600" cy="259045"/>
    <xdr:sp macro="" textlink="">
      <xdr:nvSpPr>
        <xdr:cNvPr id="215" name="テキスト ボックス 214"/>
        <xdr:cNvSpPr txBox="1"/>
      </xdr:nvSpPr>
      <xdr:spPr>
        <a:xfrm>
          <a:off x="3733800" y="1359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89317</xdr:rowOff>
    </xdr:from>
    <xdr:to>
      <xdr:col>15</xdr:col>
      <xdr:colOff>133350</xdr:colOff>
      <xdr:row>81</xdr:row>
      <xdr:rowOff>19467</xdr:rowOff>
    </xdr:to>
    <xdr:sp macro="" textlink="">
      <xdr:nvSpPr>
        <xdr:cNvPr id="216" name="楕円 215"/>
        <xdr:cNvSpPr/>
      </xdr:nvSpPr>
      <xdr:spPr>
        <a:xfrm>
          <a:off x="3175000" y="138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29644</xdr:rowOff>
    </xdr:from>
    <xdr:ext cx="762000" cy="259045"/>
    <xdr:sp macro="" textlink="">
      <xdr:nvSpPr>
        <xdr:cNvPr id="217" name="テキスト ボックス 216"/>
        <xdr:cNvSpPr txBox="1"/>
      </xdr:nvSpPr>
      <xdr:spPr>
        <a:xfrm>
          <a:off x="2844800" y="1357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75126</xdr:rowOff>
    </xdr:from>
    <xdr:to>
      <xdr:col>11</xdr:col>
      <xdr:colOff>82550</xdr:colOff>
      <xdr:row>81</xdr:row>
      <xdr:rowOff>5276</xdr:rowOff>
    </xdr:to>
    <xdr:sp macro="" textlink="">
      <xdr:nvSpPr>
        <xdr:cNvPr id="218" name="楕円 217"/>
        <xdr:cNvSpPr/>
      </xdr:nvSpPr>
      <xdr:spPr>
        <a:xfrm>
          <a:off x="2286000" y="137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15453</xdr:rowOff>
    </xdr:from>
    <xdr:ext cx="762000" cy="259045"/>
    <xdr:sp macro="" textlink="">
      <xdr:nvSpPr>
        <xdr:cNvPr id="219" name="テキスト ボックス 218"/>
        <xdr:cNvSpPr txBox="1"/>
      </xdr:nvSpPr>
      <xdr:spPr>
        <a:xfrm>
          <a:off x="1955800" y="1356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37120</xdr:rowOff>
    </xdr:from>
    <xdr:to>
      <xdr:col>7</xdr:col>
      <xdr:colOff>31750</xdr:colOff>
      <xdr:row>80</xdr:row>
      <xdr:rowOff>138720</xdr:rowOff>
    </xdr:to>
    <xdr:sp macro="" textlink="">
      <xdr:nvSpPr>
        <xdr:cNvPr id="220" name="楕円 219"/>
        <xdr:cNvSpPr/>
      </xdr:nvSpPr>
      <xdr:spPr>
        <a:xfrm>
          <a:off x="1397000" y="137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148897</xdr:rowOff>
    </xdr:from>
    <xdr:ext cx="762000" cy="259045"/>
    <xdr:sp macro="" textlink="">
      <xdr:nvSpPr>
        <xdr:cNvPr id="221" name="テキスト ボックス 220"/>
        <xdr:cNvSpPr txBox="1"/>
      </xdr:nvSpPr>
      <xdr:spPr>
        <a:xfrm>
          <a:off x="1066800" y="1352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年度においては、給与構造の総合的見直しによる現給保障の増により類似団体平均を上回ったが、平成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年度においては、新陳代謝により指数が下がり、類似団体平均を下回った。</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今後も、引き続き定員管理の適正化に努める。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年度のラスパイレス指数は、調査結果が未公表であることから前年度調査数値を引用している。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61384</xdr:rowOff>
    </xdr:to>
    <xdr:cxnSp macro="">
      <xdr:nvCxnSpPr>
        <xdr:cNvPr id="258" name="直線コネクタ 257"/>
        <xdr:cNvCxnSpPr/>
      </xdr:nvCxnSpPr>
      <xdr:spPr>
        <a:xfrm flipV="1">
          <a:off x="15290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61384</xdr:rowOff>
    </xdr:to>
    <xdr:cxnSp macro="">
      <xdr:nvCxnSpPr>
        <xdr:cNvPr id="261" name="直線コネクタ 260"/>
        <xdr:cNvCxnSpPr/>
      </xdr:nvCxnSpPr>
      <xdr:spPr>
        <a:xfrm>
          <a:off x="14401800" y="146988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88195</xdr:rowOff>
    </xdr:to>
    <xdr:cxnSp macro="">
      <xdr:nvCxnSpPr>
        <xdr:cNvPr id="264" name="直線コネクタ 263"/>
        <xdr:cNvCxnSpPr/>
      </xdr:nvCxnSpPr>
      <xdr:spPr>
        <a:xfrm flipV="1">
          <a:off x="13512800" y="146988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91016</xdr:rowOff>
    </xdr:from>
    <xdr:to>
      <xdr:col>68</xdr:col>
      <xdr:colOff>203200</xdr:colOff>
      <xdr:row>87</xdr:row>
      <xdr:rowOff>21166</xdr:rowOff>
    </xdr:to>
    <xdr:sp macro="" textlink="">
      <xdr:nvSpPr>
        <xdr:cNvPr id="265" name="フローチャート: 判断 264"/>
        <xdr:cNvSpPr/>
      </xdr:nvSpPr>
      <xdr:spPr>
        <a:xfrm>
          <a:off x="14351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66" name="テキスト ボックス 265"/>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2" name="楕円 281"/>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3" name="テキスト ボックス 282"/>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正規職員についてはこれまで減員に努めてきたところであるが、類似団体と比較して正規職員数が少ない状況であり、恒常的な時間外勤務が生じている状況である。そのため、氷見市行政改革プランにおいて、計画期間中の</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年度～平成</a:t>
          </a:r>
          <a:r>
            <a:rPr lang="en-US" altLang="ja-JP" sz="1200">
              <a:solidFill>
                <a:schemeClr val="dk1"/>
              </a:solidFill>
              <a:effectLst/>
              <a:latin typeface="+mn-lt"/>
              <a:ea typeface="+mn-ea"/>
              <a:cs typeface="+mn-cs"/>
            </a:rPr>
            <a:t>33</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は、非正規職員も含めた職員数について平成</a:t>
          </a:r>
          <a:r>
            <a:rPr lang="en-US" altLang="ja-JP" sz="1200">
              <a:solidFill>
                <a:schemeClr val="dk1"/>
              </a:solidFill>
              <a:effectLst/>
              <a:latin typeface="+mn-lt"/>
              <a:ea typeface="+mn-ea"/>
              <a:cs typeface="+mn-cs"/>
            </a:rPr>
            <a:t>30</a:t>
          </a:r>
          <a:r>
            <a:rPr lang="ja-JP" altLang="en-US" sz="1200">
              <a:solidFill>
                <a:schemeClr val="dk1"/>
              </a:solidFill>
              <a:effectLst/>
              <a:latin typeface="+mn-lt"/>
              <a:ea typeface="+mn-ea"/>
              <a:cs typeface="+mn-cs"/>
            </a:rPr>
            <a:t>年</a:t>
          </a:r>
          <a:r>
            <a:rPr lang="en-US" altLang="ja-JP" sz="1200">
              <a:solidFill>
                <a:schemeClr val="dk1"/>
              </a:solidFill>
              <a:effectLst/>
              <a:latin typeface="+mn-lt"/>
              <a:ea typeface="+mn-ea"/>
              <a:cs typeface="+mn-cs"/>
            </a:rPr>
            <a:t>4</a:t>
          </a:r>
          <a:r>
            <a:rPr lang="ja-JP" altLang="en-US" sz="1200">
              <a:solidFill>
                <a:schemeClr val="dk1"/>
              </a:solidFill>
              <a:effectLst/>
              <a:latin typeface="+mn-lt"/>
              <a:ea typeface="+mn-ea"/>
              <a:cs typeface="+mn-cs"/>
            </a:rPr>
            <a:t>月</a:t>
          </a:r>
          <a:r>
            <a:rPr lang="en-US" altLang="ja-JP" sz="1200">
              <a:solidFill>
                <a:schemeClr val="dk1"/>
              </a:solidFill>
              <a:effectLst/>
              <a:latin typeface="+mn-lt"/>
              <a:ea typeface="+mn-ea"/>
              <a:cs typeface="+mn-cs"/>
            </a:rPr>
            <a:t>1</a:t>
          </a:r>
          <a:r>
            <a:rPr lang="ja-JP" altLang="en-US" sz="1200">
              <a:solidFill>
                <a:schemeClr val="dk1"/>
              </a:solidFill>
              <a:effectLst/>
              <a:latin typeface="+mn-lt"/>
              <a:ea typeface="+mn-ea"/>
              <a:cs typeface="+mn-cs"/>
            </a:rPr>
            <a:t>日現在の</a:t>
          </a:r>
          <a:r>
            <a:rPr lang="en-US" altLang="ja-JP" sz="1200">
              <a:solidFill>
                <a:schemeClr val="dk1"/>
              </a:solidFill>
              <a:effectLst/>
              <a:latin typeface="+mn-lt"/>
              <a:ea typeface="+mn-ea"/>
              <a:cs typeface="+mn-cs"/>
            </a:rPr>
            <a:t>542</a:t>
          </a:r>
          <a:r>
            <a:rPr lang="ja-JP" altLang="en-US" sz="1200">
              <a:solidFill>
                <a:schemeClr val="dk1"/>
              </a:solidFill>
              <a:effectLst/>
              <a:latin typeface="+mn-lt"/>
              <a:ea typeface="+mn-ea"/>
              <a:cs typeface="+mn-cs"/>
            </a:rPr>
            <a:t>人を維持することとした。平成</a:t>
          </a:r>
          <a:r>
            <a:rPr lang="en-US" altLang="ja-JP" sz="1200">
              <a:solidFill>
                <a:schemeClr val="dk1"/>
              </a:solidFill>
              <a:effectLst/>
              <a:latin typeface="+mn-lt"/>
              <a:ea typeface="+mn-ea"/>
              <a:cs typeface="+mn-cs"/>
            </a:rPr>
            <a:t>30</a:t>
          </a:r>
          <a:r>
            <a:rPr lang="ja-JP" altLang="en-US" sz="1200">
              <a:solidFill>
                <a:schemeClr val="dk1"/>
              </a:solidFill>
              <a:effectLst/>
              <a:latin typeface="+mn-lt"/>
              <a:ea typeface="+mn-ea"/>
              <a:cs typeface="+mn-cs"/>
            </a:rPr>
            <a:t>年度から</a:t>
          </a:r>
          <a:r>
            <a:rPr lang="en-US" altLang="ja-JP" sz="1200">
              <a:solidFill>
                <a:schemeClr val="dk1"/>
              </a:solidFill>
              <a:effectLst/>
              <a:latin typeface="+mn-lt"/>
              <a:ea typeface="+mn-ea"/>
              <a:cs typeface="+mn-cs"/>
            </a:rPr>
            <a:t>4</a:t>
          </a:r>
          <a:r>
            <a:rPr lang="ja-JP" altLang="en-US" sz="1200">
              <a:solidFill>
                <a:schemeClr val="dk1"/>
              </a:solidFill>
              <a:effectLst/>
              <a:latin typeface="+mn-lt"/>
              <a:ea typeface="+mn-ea"/>
              <a:cs typeface="+mn-cs"/>
            </a:rPr>
            <a:t>年間は、人口減少により人口千人当たり職員数が微増となる見込みである。</a:t>
          </a:r>
          <a:endParaRPr lang="en-US" altLang="ja-JP" sz="12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45266</xdr:rowOff>
    </xdr:from>
    <xdr:to>
      <xdr:col>81</xdr:col>
      <xdr:colOff>44450</xdr:colOff>
      <xdr:row>61</xdr:row>
      <xdr:rowOff>64226</xdr:rowOff>
    </xdr:to>
    <xdr:cxnSp macro="">
      <xdr:nvCxnSpPr>
        <xdr:cNvPr id="320" name="直線コネクタ 319"/>
        <xdr:cNvCxnSpPr/>
      </xdr:nvCxnSpPr>
      <xdr:spPr>
        <a:xfrm>
          <a:off x="16179800" y="10503716"/>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46990</xdr:rowOff>
    </xdr:to>
    <xdr:cxnSp macro="">
      <xdr:nvCxnSpPr>
        <xdr:cNvPr id="323" name="直線コネクタ 322"/>
        <xdr:cNvCxnSpPr/>
      </xdr:nvCxnSpPr>
      <xdr:spPr>
        <a:xfrm flipV="1">
          <a:off x="15290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46990</xdr:rowOff>
    </xdr:to>
    <xdr:cxnSp macro="">
      <xdr:nvCxnSpPr>
        <xdr:cNvPr id="326" name="直線コネクタ 325"/>
        <xdr:cNvCxnSpPr/>
      </xdr:nvCxnSpPr>
      <xdr:spPr>
        <a:xfrm>
          <a:off x="14401800" y="104933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67673</xdr:rowOff>
    </xdr:to>
    <xdr:cxnSp macro="">
      <xdr:nvCxnSpPr>
        <xdr:cNvPr id="329" name="直線コネクタ 328"/>
        <xdr:cNvCxnSpPr/>
      </xdr:nvCxnSpPr>
      <xdr:spPr>
        <a:xfrm flipV="1">
          <a:off x="13512800" y="1049337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0" name="フローチャート: 判断 329"/>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1" name="テキスト ボックス 330"/>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141787</xdr:rowOff>
    </xdr:from>
    <xdr:to>
      <xdr:col>64</xdr:col>
      <xdr:colOff>152400</xdr:colOff>
      <xdr:row>61</xdr:row>
      <xdr:rowOff>71937</xdr:rowOff>
    </xdr:to>
    <xdr:sp macro="" textlink="">
      <xdr:nvSpPr>
        <xdr:cNvPr id="332" name="フローチャート: 判断 331"/>
        <xdr:cNvSpPr/>
      </xdr:nvSpPr>
      <xdr:spPr>
        <a:xfrm>
          <a:off x="13462000" y="104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82114</xdr:rowOff>
    </xdr:from>
    <xdr:ext cx="762000" cy="259045"/>
    <xdr:sp macro="" textlink="">
      <xdr:nvSpPr>
        <xdr:cNvPr id="333" name="テキスト ボックス 332"/>
        <xdr:cNvSpPr txBox="1"/>
      </xdr:nvSpPr>
      <xdr:spPr>
        <a:xfrm>
          <a:off x="13131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39" name="楕円 338"/>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0"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41" name="楕円 340"/>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42" name="テキスト ボックス 341"/>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3" name="楕円 342"/>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4" name="テキスト ボックス 343"/>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5" name="楕円 344"/>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46" name="テキスト ボックス 345"/>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47" name="楕円 346"/>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48" name="テキスト ボックス 347"/>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年度に数値が改善した主な要因は、病院事業会計において、平成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年度に医療機器の償還が一部完了したことによるものである。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実質公債比率は、市債の</a:t>
          </a:r>
          <a:r>
            <a:rPr kumimoji="1" lang="ja-JP" altLang="ja-JP" sz="1200">
              <a:solidFill>
                <a:schemeClr val="dk1"/>
              </a:solidFill>
              <a:effectLst/>
              <a:latin typeface="+mn-lt"/>
              <a:ea typeface="+mn-ea"/>
              <a:cs typeface="+mn-cs"/>
            </a:rPr>
            <a:t>償還がピークを終え減少傾向にあるが、</a:t>
          </a:r>
          <a:r>
            <a:rPr kumimoji="1" lang="ja-JP" altLang="en-US" sz="1200">
              <a:solidFill>
                <a:schemeClr val="dk1"/>
              </a:solidFill>
              <a:effectLst/>
              <a:latin typeface="+mn-lt"/>
              <a:ea typeface="+mn-ea"/>
              <a:cs typeface="+mn-cs"/>
            </a:rPr>
            <a:t>新文化交流施設や小中一貫校の整備を控えているため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主要事業以外の地方債の新規発行を抑制し、財政の健全化に努める。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76200</xdr:rowOff>
    </xdr:to>
    <xdr:cxnSp macro="">
      <xdr:nvCxnSpPr>
        <xdr:cNvPr id="382" name="直線コネクタ 381"/>
        <xdr:cNvCxnSpPr/>
      </xdr:nvCxnSpPr>
      <xdr:spPr>
        <a:xfrm flipV="1">
          <a:off x="16179800" y="707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124460</xdr:rowOff>
    </xdr:to>
    <xdr:cxnSp macro="">
      <xdr:nvCxnSpPr>
        <xdr:cNvPr id="385" name="直線コネクタ 384"/>
        <xdr:cNvCxnSpPr/>
      </xdr:nvCxnSpPr>
      <xdr:spPr>
        <a:xfrm flipV="1">
          <a:off x="15290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121920</xdr:rowOff>
    </xdr:to>
    <xdr:cxnSp macro="">
      <xdr:nvCxnSpPr>
        <xdr:cNvPr id="388" name="直線コネクタ 387"/>
        <xdr:cNvCxnSpPr/>
      </xdr:nvCxnSpPr>
      <xdr:spPr>
        <a:xfrm flipV="1">
          <a:off x="14401800" y="71539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135467</xdr:rowOff>
    </xdr:to>
    <xdr:cxnSp macro="">
      <xdr:nvCxnSpPr>
        <xdr:cNvPr id="391" name="直線コネクタ 390"/>
        <xdr:cNvCxnSpPr/>
      </xdr:nvCxnSpPr>
      <xdr:spPr>
        <a:xfrm flipV="1">
          <a:off x="13512800" y="73228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3" name="テキスト ボックス 392"/>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4" name="フローチャート: 判断 393"/>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395" name="テキスト ボックス 394"/>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1" name="楕円 400"/>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402"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4" name="テキスト ボックス 40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5" name="楕円 404"/>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6" name="テキスト ボックス 405"/>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7" name="楕円 406"/>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8" name="テキスト ボックス 407"/>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9" name="楕円 408"/>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0" name="テキスト ボックス 409"/>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年度に数値が改善した主な要因は、病院事業会計において、平成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医療機器の償還が一部完了したことで、地方債の償還に充てるための一般会計からの繰入れ見込額が減少したことや水道事業会計から病院事業会計への貸付金が返済により減少したことによるものである。</a:t>
          </a:r>
          <a:r>
            <a:rPr kumimoji="1" lang="ja-JP" altLang="ja-JP" sz="1100">
              <a:solidFill>
                <a:schemeClr val="dk1"/>
              </a:solidFill>
              <a:effectLst/>
              <a:latin typeface="+mn-lt"/>
              <a:ea typeface="+mn-ea"/>
              <a:cs typeface="+mn-cs"/>
            </a:rPr>
            <a:t>しかし、依然として、類似団体平均と比較して上回っている</a:t>
          </a:r>
          <a:r>
            <a:rPr kumimoji="1" lang="ja-JP" altLang="en-US" sz="1100">
              <a:solidFill>
                <a:schemeClr val="dk1"/>
              </a:solidFill>
              <a:effectLst/>
              <a:latin typeface="+mn-lt"/>
              <a:ea typeface="+mn-ea"/>
              <a:cs typeface="+mn-cs"/>
            </a:rPr>
            <a:t>状況であり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新文化交流施設や小中一貫校の整備を控えているため、</a:t>
          </a:r>
          <a:r>
            <a:rPr kumimoji="1" lang="ja-JP" altLang="ja-JP" sz="1100">
              <a:solidFill>
                <a:schemeClr val="dk1"/>
              </a:solidFill>
              <a:effectLst/>
              <a:latin typeface="+mn-lt"/>
              <a:ea typeface="+mn-ea"/>
              <a:cs typeface="+mn-cs"/>
            </a:rPr>
            <a:t>繰上償還や</a:t>
          </a:r>
          <a:r>
            <a:rPr kumimoji="1" lang="ja-JP" altLang="en-US" sz="1100">
              <a:solidFill>
                <a:schemeClr val="dk1"/>
              </a:solidFill>
              <a:effectLst/>
              <a:latin typeface="+mn-lt"/>
              <a:ea typeface="+mn-ea"/>
              <a:cs typeface="+mn-cs"/>
            </a:rPr>
            <a:t>主要事業以外の</a:t>
          </a:r>
          <a:r>
            <a:rPr kumimoji="1" lang="ja-JP" altLang="ja-JP" sz="1100">
              <a:solidFill>
                <a:schemeClr val="dk1"/>
              </a:solidFill>
              <a:effectLst/>
              <a:latin typeface="+mn-lt"/>
              <a:ea typeface="+mn-ea"/>
              <a:cs typeface="+mn-cs"/>
            </a:rPr>
            <a:t>地方債の新規発行を抑制し、財政の健全化に努める。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126026</xdr:rowOff>
    </xdr:from>
    <xdr:to>
      <xdr:col>81</xdr:col>
      <xdr:colOff>44450</xdr:colOff>
      <xdr:row>17</xdr:row>
      <xdr:rowOff>162221</xdr:rowOff>
    </xdr:to>
    <xdr:cxnSp macro="">
      <xdr:nvCxnSpPr>
        <xdr:cNvPr id="444" name="直線コネクタ 443"/>
        <xdr:cNvCxnSpPr/>
      </xdr:nvCxnSpPr>
      <xdr:spPr>
        <a:xfrm flipV="1">
          <a:off x="16179800" y="304067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159004</xdr:rowOff>
    </xdr:from>
    <xdr:to>
      <xdr:col>77</xdr:col>
      <xdr:colOff>44450</xdr:colOff>
      <xdr:row>17</xdr:row>
      <xdr:rowOff>162221</xdr:rowOff>
    </xdr:to>
    <xdr:cxnSp macro="">
      <xdr:nvCxnSpPr>
        <xdr:cNvPr id="447" name="直線コネクタ 446"/>
        <xdr:cNvCxnSpPr/>
      </xdr:nvCxnSpPr>
      <xdr:spPr>
        <a:xfrm>
          <a:off x="15290800" y="307365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159004</xdr:rowOff>
    </xdr:from>
    <xdr:to>
      <xdr:col>72</xdr:col>
      <xdr:colOff>203200</xdr:colOff>
      <xdr:row>18</xdr:row>
      <xdr:rowOff>141182</xdr:rowOff>
    </xdr:to>
    <xdr:cxnSp macro="">
      <xdr:nvCxnSpPr>
        <xdr:cNvPr id="450" name="直線コネクタ 449"/>
        <xdr:cNvCxnSpPr/>
      </xdr:nvCxnSpPr>
      <xdr:spPr>
        <a:xfrm flipV="1">
          <a:off x="14401800" y="3073654"/>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141182</xdr:rowOff>
    </xdr:from>
    <xdr:to>
      <xdr:col>68</xdr:col>
      <xdr:colOff>152400</xdr:colOff>
      <xdr:row>19</xdr:row>
      <xdr:rowOff>61426</xdr:rowOff>
    </xdr:to>
    <xdr:cxnSp macro="">
      <xdr:nvCxnSpPr>
        <xdr:cNvPr id="453" name="直線コネクタ 452"/>
        <xdr:cNvCxnSpPr/>
      </xdr:nvCxnSpPr>
      <xdr:spPr>
        <a:xfrm flipV="1">
          <a:off x="13512800" y="32272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75226</xdr:rowOff>
    </xdr:from>
    <xdr:to>
      <xdr:col>81</xdr:col>
      <xdr:colOff>95250</xdr:colOff>
      <xdr:row>18</xdr:row>
      <xdr:rowOff>5376</xdr:rowOff>
    </xdr:to>
    <xdr:sp macro="" textlink="">
      <xdr:nvSpPr>
        <xdr:cNvPr id="463" name="楕円 462"/>
        <xdr:cNvSpPr/>
      </xdr:nvSpPr>
      <xdr:spPr>
        <a:xfrm>
          <a:off x="169672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47303</xdr:rowOff>
    </xdr:from>
    <xdr:ext cx="762000" cy="259045"/>
    <xdr:sp macro="" textlink="">
      <xdr:nvSpPr>
        <xdr:cNvPr id="464" name="将来負担の状況該当値テキスト"/>
        <xdr:cNvSpPr txBox="1"/>
      </xdr:nvSpPr>
      <xdr:spPr>
        <a:xfrm>
          <a:off x="17106900" y="296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111421</xdr:rowOff>
    </xdr:from>
    <xdr:to>
      <xdr:col>77</xdr:col>
      <xdr:colOff>95250</xdr:colOff>
      <xdr:row>18</xdr:row>
      <xdr:rowOff>41571</xdr:rowOff>
    </xdr:to>
    <xdr:sp macro="" textlink="">
      <xdr:nvSpPr>
        <xdr:cNvPr id="465" name="楕円 464"/>
        <xdr:cNvSpPr/>
      </xdr:nvSpPr>
      <xdr:spPr>
        <a:xfrm>
          <a:off x="16129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26348</xdr:rowOff>
    </xdr:from>
    <xdr:ext cx="736600" cy="259045"/>
    <xdr:sp macro="" textlink="">
      <xdr:nvSpPr>
        <xdr:cNvPr id="466" name="テキスト ボックス 465"/>
        <xdr:cNvSpPr txBox="1"/>
      </xdr:nvSpPr>
      <xdr:spPr>
        <a:xfrm>
          <a:off x="15798800" y="311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108204</xdr:rowOff>
    </xdr:from>
    <xdr:to>
      <xdr:col>73</xdr:col>
      <xdr:colOff>44450</xdr:colOff>
      <xdr:row>18</xdr:row>
      <xdr:rowOff>38354</xdr:rowOff>
    </xdr:to>
    <xdr:sp macro="" textlink="">
      <xdr:nvSpPr>
        <xdr:cNvPr id="467" name="楕円 466"/>
        <xdr:cNvSpPr/>
      </xdr:nvSpPr>
      <xdr:spPr>
        <a:xfrm>
          <a:off x="15240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23131</xdr:rowOff>
    </xdr:from>
    <xdr:ext cx="762000" cy="259045"/>
    <xdr:sp macro="" textlink="">
      <xdr:nvSpPr>
        <xdr:cNvPr id="468" name="テキスト ボックス 467"/>
        <xdr:cNvSpPr txBox="1"/>
      </xdr:nvSpPr>
      <xdr:spPr>
        <a:xfrm>
          <a:off x="14909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90382</xdr:rowOff>
    </xdr:from>
    <xdr:to>
      <xdr:col>68</xdr:col>
      <xdr:colOff>203200</xdr:colOff>
      <xdr:row>19</xdr:row>
      <xdr:rowOff>20532</xdr:rowOff>
    </xdr:to>
    <xdr:sp macro="" textlink="">
      <xdr:nvSpPr>
        <xdr:cNvPr id="469" name="楕円 468"/>
        <xdr:cNvSpPr/>
      </xdr:nvSpPr>
      <xdr:spPr>
        <a:xfrm>
          <a:off x="14351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5309</xdr:rowOff>
    </xdr:from>
    <xdr:ext cx="762000" cy="259045"/>
    <xdr:sp macro="" textlink="">
      <xdr:nvSpPr>
        <xdr:cNvPr id="470" name="テキスト ボックス 469"/>
        <xdr:cNvSpPr txBox="1"/>
      </xdr:nvSpPr>
      <xdr:spPr>
        <a:xfrm>
          <a:off x="14020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10626</xdr:rowOff>
    </xdr:from>
    <xdr:to>
      <xdr:col>64</xdr:col>
      <xdr:colOff>152400</xdr:colOff>
      <xdr:row>19</xdr:row>
      <xdr:rowOff>112226</xdr:rowOff>
    </xdr:to>
    <xdr:sp macro="" textlink="">
      <xdr:nvSpPr>
        <xdr:cNvPr id="471" name="楕円 470"/>
        <xdr:cNvSpPr/>
      </xdr:nvSpPr>
      <xdr:spPr>
        <a:xfrm>
          <a:off x="13462000" y="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97003</xdr:rowOff>
    </xdr:from>
    <xdr:ext cx="762000" cy="259045"/>
    <xdr:sp macro="" textlink="">
      <xdr:nvSpPr>
        <xdr:cNvPr id="472" name="テキスト ボックス 471"/>
        <xdr:cNvSpPr txBox="1"/>
      </xdr:nvSpPr>
      <xdr:spPr>
        <a:xfrm>
          <a:off x="13131800" y="335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48,410
47,934
230.56
21,582,431
20,687,009
859,036
12,443,842
23,017,399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人件費については類似団体内平均値を上回っている。</a:t>
          </a:r>
          <a:r>
            <a:rPr kumimoji="1" lang="ja-JP" altLang="en-US" sz="1200">
              <a:solidFill>
                <a:schemeClr val="dk1"/>
              </a:solidFill>
              <a:effectLst/>
              <a:latin typeface="+mn-lt"/>
              <a:ea typeface="+mn-ea"/>
              <a:cs typeface="+mn-cs"/>
            </a:rPr>
            <a:t>氷見市行政改革プラン（平成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33</a:t>
          </a:r>
          <a:r>
            <a:rPr kumimoji="1" lang="ja-JP" altLang="en-US" sz="1200">
              <a:solidFill>
                <a:schemeClr val="dk1"/>
              </a:solidFill>
              <a:effectLst/>
              <a:latin typeface="+mn-lt"/>
              <a:ea typeface="+mn-ea"/>
              <a:cs typeface="+mn-cs"/>
            </a:rPr>
            <a:t>年度）において、計画期間中は非正規職員も含めた職員数を維持することとしているため、今後数年は類似団体内平均値を上回る状況が続く見込みである。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149860</xdr:rowOff>
    </xdr:to>
    <xdr:cxnSp macro="">
      <xdr:nvCxnSpPr>
        <xdr:cNvPr id="66" name="直線コネクタ 65"/>
        <xdr:cNvCxnSpPr/>
      </xdr:nvCxnSpPr>
      <xdr:spPr>
        <a:xfrm>
          <a:off x="3987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149860</xdr:rowOff>
    </xdr:to>
    <xdr:cxnSp macro="">
      <xdr:nvCxnSpPr>
        <xdr:cNvPr id="69" name="直線コネクタ 68"/>
        <xdr:cNvCxnSpPr/>
      </xdr:nvCxnSpPr>
      <xdr:spPr>
        <a:xfrm>
          <a:off x="3098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54610</xdr:rowOff>
    </xdr:to>
    <xdr:cxnSp macro="">
      <xdr:nvCxnSpPr>
        <xdr:cNvPr id="72" name="直線コネクタ 71"/>
        <xdr:cNvCxnSpPr/>
      </xdr:nvCxnSpPr>
      <xdr:spPr>
        <a:xfrm flipV="1">
          <a:off x="2209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54610</xdr:rowOff>
    </xdr:to>
    <xdr:cxnSp macro="">
      <xdr:nvCxnSpPr>
        <xdr:cNvPr id="75" name="直線コネクタ 74"/>
        <xdr:cNvCxnSpPr/>
      </xdr:nvCxnSpPr>
      <xdr:spPr>
        <a:xfrm>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年度においては、経常的な事業の一般財源に大きな増減が無かったため、前年度と同程度の比率となった。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今後も引き続き</a:t>
          </a:r>
          <a:r>
            <a:rPr kumimoji="1" lang="ja-JP" altLang="en-US" sz="1200">
              <a:solidFill>
                <a:schemeClr val="dk1"/>
              </a:solidFill>
              <a:effectLst/>
              <a:latin typeface="+mn-lt"/>
              <a:ea typeface="+mn-ea"/>
              <a:cs typeface="+mn-cs"/>
            </a:rPr>
            <a:t>事務事業の見直しを行い、</a:t>
          </a:r>
          <a:r>
            <a:rPr kumimoji="1" lang="ja-JP" altLang="ja-JP" sz="1200">
              <a:solidFill>
                <a:schemeClr val="dk1"/>
              </a:solidFill>
              <a:effectLst/>
              <a:latin typeface="+mn-lt"/>
              <a:ea typeface="+mn-ea"/>
              <a:cs typeface="+mn-cs"/>
            </a:rPr>
            <a:t>適正化を図る。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137886</xdr:rowOff>
    </xdr:to>
    <xdr:cxnSp macro="">
      <xdr:nvCxnSpPr>
        <xdr:cNvPr id="129" name="直線コネクタ 128"/>
        <xdr:cNvCxnSpPr/>
      </xdr:nvCxnSpPr>
      <xdr:spPr>
        <a:xfrm>
          <a:off x="15671800" y="2527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127000</xdr:rowOff>
    </xdr:to>
    <xdr:cxnSp macro="">
      <xdr:nvCxnSpPr>
        <xdr:cNvPr id="132" name="直線コネクタ 131"/>
        <xdr:cNvCxnSpPr/>
      </xdr:nvCxnSpPr>
      <xdr:spPr>
        <a:xfrm>
          <a:off x="14782800" y="2331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102507</xdr:rowOff>
    </xdr:to>
    <xdr:cxnSp macro="">
      <xdr:nvCxnSpPr>
        <xdr:cNvPr id="135" name="直線コネクタ 134"/>
        <xdr:cNvCxnSpPr/>
      </xdr:nvCxnSpPr>
      <xdr:spPr>
        <a:xfrm>
          <a:off x="13893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26307</xdr:rowOff>
    </xdr:from>
    <xdr:to>
      <xdr:col>69</xdr:col>
      <xdr:colOff>92075</xdr:colOff>
      <xdr:row>13</xdr:row>
      <xdr:rowOff>69850</xdr:rowOff>
    </xdr:to>
    <xdr:cxnSp macro="">
      <xdr:nvCxnSpPr>
        <xdr:cNvPr id="138" name="直線コネクタ 137"/>
        <xdr:cNvCxnSpPr/>
      </xdr:nvCxnSpPr>
      <xdr:spPr>
        <a:xfrm>
          <a:off x="13004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155121</xdr:rowOff>
    </xdr:from>
    <xdr:to>
      <xdr:col>69</xdr:col>
      <xdr:colOff>142875</xdr:colOff>
      <xdr:row>16</xdr:row>
      <xdr:rowOff>85271</xdr:rowOff>
    </xdr:to>
    <xdr:sp macro="" textlink="">
      <xdr:nvSpPr>
        <xdr:cNvPr id="139" name="フローチャート: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41" name="フローチャート: 判断 140"/>
        <xdr:cNvSpPr/>
      </xdr:nvSpPr>
      <xdr:spPr>
        <a:xfrm>
          <a:off x="12954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165298</xdr:rowOff>
    </xdr:from>
    <xdr:ext cx="762000" cy="259045"/>
    <xdr:sp macro="" textlink="">
      <xdr:nvSpPr>
        <xdr:cNvPr id="142" name="テキスト ボックス 141"/>
        <xdr:cNvSpPr txBox="1"/>
      </xdr:nvSpPr>
      <xdr:spPr>
        <a:xfrm>
          <a:off x="12623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146957</xdr:rowOff>
    </xdr:from>
    <xdr:to>
      <xdr:col>65</xdr:col>
      <xdr:colOff>53975</xdr:colOff>
      <xdr:row>13</xdr:row>
      <xdr:rowOff>77107</xdr:rowOff>
    </xdr:to>
    <xdr:sp macro="" textlink="">
      <xdr:nvSpPr>
        <xdr:cNvPr id="156" name="楕円 155"/>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87284</xdr:rowOff>
    </xdr:from>
    <xdr:ext cx="762000" cy="259045"/>
    <xdr:sp macro="" textlink="">
      <xdr:nvSpPr>
        <xdr:cNvPr id="157" name="テキスト ボックス 156"/>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扶助費に係る経常収支比率はここ数年、類似団体平均を下回っていたが、平成２７年度以降は類似団体平均を上回って</a:t>
          </a:r>
          <a:r>
            <a:rPr kumimoji="1" lang="ja-JP" altLang="en-US" sz="1200">
              <a:solidFill>
                <a:schemeClr val="dk1"/>
              </a:solidFill>
              <a:effectLst/>
              <a:latin typeface="+mn-lt"/>
              <a:ea typeface="+mn-ea"/>
              <a:cs typeface="+mn-cs"/>
            </a:rPr>
            <a:t>おり、これは</a:t>
          </a:r>
          <a:r>
            <a:rPr kumimoji="1" lang="ja-JP" altLang="ja-JP" sz="1200">
              <a:solidFill>
                <a:schemeClr val="dk1"/>
              </a:solidFill>
              <a:effectLst/>
              <a:latin typeface="+mn-lt"/>
              <a:ea typeface="+mn-ea"/>
              <a:cs typeface="+mn-cs"/>
            </a:rPr>
            <a:t>市町村類型が変わったことによるものと考えられる。平成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年度においては、</a:t>
          </a:r>
          <a:r>
            <a:rPr kumimoji="1" lang="ja-JP" altLang="en-US" sz="1200">
              <a:solidFill>
                <a:schemeClr val="dk1"/>
              </a:solidFill>
              <a:effectLst/>
              <a:latin typeface="+mn-lt"/>
              <a:ea typeface="+mn-ea"/>
              <a:cs typeface="+mn-cs"/>
            </a:rPr>
            <a:t>主に満</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歳以上の第</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子保育料無償化等による民間保育所等施設給付事業費の増により</a:t>
          </a:r>
          <a:r>
            <a:rPr kumimoji="1" lang="ja-JP" altLang="ja-JP" sz="1200">
              <a:solidFill>
                <a:schemeClr val="dk1"/>
              </a:solidFill>
              <a:effectLst/>
              <a:latin typeface="+mn-lt"/>
              <a:ea typeface="+mn-ea"/>
              <a:cs typeface="+mn-cs"/>
            </a:rPr>
            <a:t>比率が上昇した。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関係機関等と協議しながら見直しを行い、今後も引き続き適正化を図る。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133350</xdr:rowOff>
    </xdr:to>
    <xdr:cxnSp macro="">
      <xdr:nvCxnSpPr>
        <xdr:cNvPr id="190" name="直線コネクタ 189"/>
        <xdr:cNvCxnSpPr/>
      </xdr:nvCxnSpPr>
      <xdr:spPr>
        <a:xfrm>
          <a:off x="3987800" y="9804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31750</xdr:rowOff>
    </xdr:to>
    <xdr:cxnSp macro="">
      <xdr:nvCxnSpPr>
        <xdr:cNvPr id="193" name="直線コネクタ 192"/>
        <xdr:cNvCxnSpPr/>
      </xdr:nvCxnSpPr>
      <xdr:spPr>
        <a:xfrm>
          <a:off x="3098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6350</xdr:rowOff>
    </xdr:to>
    <xdr:cxnSp macro="">
      <xdr:nvCxnSpPr>
        <xdr:cNvPr id="196" name="直線コネクタ 195"/>
        <xdr:cNvCxnSpPr/>
      </xdr:nvCxnSpPr>
      <xdr:spPr>
        <a:xfrm>
          <a:off x="2209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9" name="直線コネクタ 198"/>
        <xdr:cNvCxnSpPr/>
      </xdr:nvCxnSpPr>
      <xdr:spPr>
        <a:xfrm>
          <a:off x="1320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158750</xdr:rowOff>
    </xdr:from>
    <xdr:to>
      <xdr:col>11</xdr:col>
      <xdr:colOff>60325</xdr:colOff>
      <xdr:row>58</xdr:row>
      <xdr:rowOff>88900</xdr:rowOff>
    </xdr:to>
    <xdr:sp macro="" textlink="">
      <xdr:nvSpPr>
        <xdr:cNvPr id="200" name="フローチャート: 判断 199"/>
        <xdr:cNvSpPr/>
      </xdr:nvSpPr>
      <xdr:spPr>
        <a:xfrm>
          <a:off x="2159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01" name="テキスト ボックス 200"/>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02" name="フローチャート: 判断 201"/>
        <xdr:cNvSpPr/>
      </xdr:nvSpPr>
      <xdr:spPr>
        <a:xfrm>
          <a:off x="1270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03" name="テキスト ボックス 202"/>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4" name="テキスト ボックス 213"/>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8" name="テキスト ボックス 21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ここ数年は、類似団体平均と同程度の比率であったが、平成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年度においては、下水道特別会計への繰出基準が全国的に統一されたことで、比率が大きく上昇した。</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年度においては、下水道特別会計繰出金で減となったものの、後期高齢者医療事業費や介護保険特別会計繰出金で増となり、前年度から比率が上昇した。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今後は各特別会計において、経費削減、利用料等の適正化を図ることなどにより、普通会計の負担軽減を図る。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46990</xdr:rowOff>
    </xdr:to>
    <xdr:cxnSp macro="">
      <xdr:nvCxnSpPr>
        <xdr:cNvPr id="251" name="直線コネクタ 250"/>
        <xdr:cNvCxnSpPr/>
      </xdr:nvCxnSpPr>
      <xdr:spPr>
        <a:xfrm>
          <a:off x="15671800" y="10086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58</xdr:row>
      <xdr:rowOff>142240</xdr:rowOff>
    </xdr:to>
    <xdr:cxnSp macro="">
      <xdr:nvCxnSpPr>
        <xdr:cNvPr id="254" name="直線コネクタ 253"/>
        <xdr:cNvCxnSpPr/>
      </xdr:nvCxnSpPr>
      <xdr:spPr>
        <a:xfrm>
          <a:off x="14782800" y="97967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24130</xdr:rowOff>
    </xdr:to>
    <xdr:cxnSp macro="">
      <xdr:nvCxnSpPr>
        <xdr:cNvPr id="257" name="直線コネクタ 256"/>
        <xdr:cNvCxnSpPr/>
      </xdr:nvCxnSpPr>
      <xdr:spPr>
        <a:xfrm>
          <a:off x="13893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24130</xdr:rowOff>
    </xdr:to>
    <xdr:cxnSp macro="">
      <xdr:nvCxnSpPr>
        <xdr:cNvPr id="260" name="直線コネクタ 259"/>
        <xdr:cNvCxnSpPr/>
      </xdr:nvCxnSpPr>
      <xdr:spPr>
        <a:xfrm>
          <a:off x="13004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61" name="フローチャート: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0" name="楕円 269"/>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1"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2" name="楕円 271"/>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3" name="テキスト ボックス 272"/>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5" name="テキスト ボックス 27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9" name="テキスト ボックス 278"/>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年度においては、高岡地区広域圏事務組合分担金や地域おこし協力隊事業費で増となったものの、病院事業会計繰出金において減となり、前年度と同程度の比率となった。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補助金等交付基準に基づきながら更なる見直しを行い、今後も引き続き適正化を図る。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81280</xdr:rowOff>
    </xdr:to>
    <xdr:cxnSp macro="">
      <xdr:nvCxnSpPr>
        <xdr:cNvPr id="309" name="直線コネクタ 308"/>
        <xdr:cNvCxnSpPr/>
      </xdr:nvCxnSpPr>
      <xdr:spPr>
        <a:xfrm>
          <a:off x="15671800" y="59060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127000</xdr:rowOff>
    </xdr:to>
    <xdr:cxnSp macro="">
      <xdr:nvCxnSpPr>
        <xdr:cNvPr id="312" name="直線コネクタ 311"/>
        <xdr:cNvCxnSpPr/>
      </xdr:nvCxnSpPr>
      <xdr:spPr>
        <a:xfrm flipV="1">
          <a:off x="14782800" y="5906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149860</xdr:rowOff>
    </xdr:to>
    <xdr:cxnSp macro="">
      <xdr:nvCxnSpPr>
        <xdr:cNvPr id="315" name="直線コネクタ 314"/>
        <xdr:cNvCxnSpPr/>
      </xdr:nvCxnSpPr>
      <xdr:spPr>
        <a:xfrm flipV="1">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149860</xdr:rowOff>
    </xdr:to>
    <xdr:cxnSp macro="">
      <xdr:nvCxnSpPr>
        <xdr:cNvPr id="318" name="直線コネクタ 317"/>
        <xdr:cNvCxnSpPr/>
      </xdr:nvCxnSpPr>
      <xdr:spPr>
        <a:xfrm>
          <a:off x="13004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8" name="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29" name="補助費等該当値テキスト"/>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30" name="楕円 329"/>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31" name="テキスト ボックス 330"/>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2" name="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4" name="楕円 333"/>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5" name="テキスト ボックス 334"/>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市債の償還がピークを終え、ここ数年減少傾向にあったが、平成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年度においては、地方交付税や臨時財政対策債の減により比率が上昇した。</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年度においては、公債費の減に伴って数値が改善したものの、新文化交流施設や小中一貫校の整備事業といった大型事業を控え、公債費の上昇が見込まれるため、主要事業以外の市債の発行の抑制に努める。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46989</xdr:rowOff>
    </xdr:to>
    <xdr:cxnSp macro="">
      <xdr:nvCxnSpPr>
        <xdr:cNvPr id="370" name="直線コネクタ 369"/>
        <xdr:cNvCxnSpPr/>
      </xdr:nvCxnSpPr>
      <xdr:spPr>
        <a:xfrm flipV="1">
          <a:off x="3987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46989</xdr:rowOff>
    </xdr:to>
    <xdr:cxnSp macro="">
      <xdr:nvCxnSpPr>
        <xdr:cNvPr id="373" name="直線コネクタ 372"/>
        <xdr:cNvCxnSpPr/>
      </xdr:nvCxnSpPr>
      <xdr:spPr>
        <a:xfrm>
          <a:off x="3098800" y="13180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77470</xdr:rowOff>
    </xdr:to>
    <xdr:cxnSp macro="">
      <xdr:nvCxnSpPr>
        <xdr:cNvPr id="376" name="直線コネクタ 375"/>
        <xdr:cNvCxnSpPr/>
      </xdr:nvCxnSpPr>
      <xdr:spPr>
        <a:xfrm flipV="1">
          <a:off x="2209800" y="13180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130811</xdr:rowOff>
    </xdr:to>
    <xdr:cxnSp macro="">
      <xdr:nvCxnSpPr>
        <xdr:cNvPr id="379" name="直線コネクタ 378"/>
        <xdr:cNvCxnSpPr/>
      </xdr:nvCxnSpPr>
      <xdr:spPr>
        <a:xfrm flipV="1">
          <a:off x="1320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0" name="フローチャート: 判断 379"/>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1" name="テキスト ボックス 380"/>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2" name="フローチャート: 判断 381"/>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3" name="テキスト ボックス 382"/>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0"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1" name="楕円 390"/>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2" name="テキスト ボックス 391"/>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94" name="テキスト ボックス 393"/>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5" name="楕円 394"/>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6" name="テキスト ボックス 395"/>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7" name="楕円 396"/>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8" name="テキスト ボックス 397"/>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ここ数年、公債費を除く経常収支比率は類似団体平均を下回っているものの、平成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年度においては、下水道特別会計への繰出基準が全国的に統一されたことで、比率が大きく上昇した。</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においては、病院事業会計繰出金や市町村職員退職手当事務負担金で減となったものの、民間保育所等施設給付事業費や高岡地区広域圏事務組合分担金で増となり、比率がさらに上昇した。後期高齢者医療事業費や介護保険特別会計繰出金でも繰出金が増となっているため、</a:t>
          </a:r>
          <a:r>
            <a:rPr kumimoji="1" lang="ja-JP" altLang="ja-JP" sz="1000">
              <a:solidFill>
                <a:schemeClr val="dk1"/>
              </a:solidFill>
              <a:effectLst/>
              <a:latin typeface="+mn-lt"/>
              <a:ea typeface="+mn-ea"/>
              <a:cs typeface="+mn-cs"/>
            </a:rPr>
            <a:t>今後は、事業の見直しや料金の適正化を図ることなどにより、繰出金の抑制に努める。</a:t>
          </a:r>
          <a:endParaRPr lang="ja-JP" altLang="ja-JP" sz="11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75</xdr:row>
      <xdr:rowOff>133858</xdr:rowOff>
    </xdr:to>
    <xdr:cxnSp macro="">
      <xdr:nvCxnSpPr>
        <xdr:cNvPr id="429" name="直線コネクタ 428"/>
        <xdr:cNvCxnSpPr/>
      </xdr:nvCxnSpPr>
      <xdr:spPr>
        <a:xfrm>
          <a:off x="15671800" y="129011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138430</xdr:rowOff>
    </xdr:from>
    <xdr:to>
      <xdr:col>78</xdr:col>
      <xdr:colOff>69850</xdr:colOff>
      <xdr:row>75</xdr:row>
      <xdr:rowOff>42418</xdr:rowOff>
    </xdr:to>
    <xdr:cxnSp macro="">
      <xdr:nvCxnSpPr>
        <xdr:cNvPr id="432" name="直線コネクタ 431"/>
        <xdr:cNvCxnSpPr/>
      </xdr:nvCxnSpPr>
      <xdr:spPr>
        <a:xfrm>
          <a:off x="14782800" y="1265428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138430</xdr:rowOff>
    </xdr:from>
    <xdr:to>
      <xdr:col>73</xdr:col>
      <xdr:colOff>180975</xdr:colOff>
      <xdr:row>74</xdr:row>
      <xdr:rowOff>21844</xdr:rowOff>
    </xdr:to>
    <xdr:cxnSp macro="">
      <xdr:nvCxnSpPr>
        <xdr:cNvPr id="435" name="直線コネクタ 434"/>
        <xdr:cNvCxnSpPr/>
      </xdr:nvCxnSpPr>
      <xdr:spPr>
        <a:xfrm flipV="1">
          <a:off x="13893800" y="126542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120142</xdr:rowOff>
    </xdr:from>
    <xdr:to>
      <xdr:col>69</xdr:col>
      <xdr:colOff>92075</xdr:colOff>
      <xdr:row>74</xdr:row>
      <xdr:rowOff>21844</xdr:rowOff>
    </xdr:to>
    <xdr:cxnSp macro="">
      <xdr:nvCxnSpPr>
        <xdr:cNvPr id="438" name="直線コネクタ 437"/>
        <xdr:cNvCxnSpPr/>
      </xdr:nvCxnSpPr>
      <xdr:spPr>
        <a:xfrm>
          <a:off x="13004800" y="12635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9" name="フローチャート: 判断 438"/>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40" name="テキスト ボックス 439"/>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1" name="フローチャート: 判断 440"/>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2" name="テキスト ボックス 441"/>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8" name="楕円 447"/>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49"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50" name="楕円 449"/>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51" name="テキスト ボックス 450"/>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87630</xdr:rowOff>
    </xdr:from>
    <xdr:to>
      <xdr:col>74</xdr:col>
      <xdr:colOff>31750</xdr:colOff>
      <xdr:row>74</xdr:row>
      <xdr:rowOff>17780</xdr:rowOff>
    </xdr:to>
    <xdr:sp macro="" textlink="">
      <xdr:nvSpPr>
        <xdr:cNvPr id="452" name="楕円 451"/>
        <xdr:cNvSpPr/>
      </xdr:nvSpPr>
      <xdr:spPr>
        <a:xfrm>
          <a:off x="14732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27957</xdr:rowOff>
    </xdr:from>
    <xdr:ext cx="762000" cy="259045"/>
    <xdr:sp macro="" textlink="">
      <xdr:nvSpPr>
        <xdr:cNvPr id="453" name="テキスト ボックス 452"/>
        <xdr:cNvSpPr txBox="1"/>
      </xdr:nvSpPr>
      <xdr:spPr>
        <a:xfrm>
          <a:off x="14401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142494</xdr:rowOff>
    </xdr:from>
    <xdr:to>
      <xdr:col>69</xdr:col>
      <xdr:colOff>142875</xdr:colOff>
      <xdr:row>74</xdr:row>
      <xdr:rowOff>72644</xdr:rowOff>
    </xdr:to>
    <xdr:sp macro="" textlink="">
      <xdr:nvSpPr>
        <xdr:cNvPr id="454" name="楕円 453"/>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82821</xdr:rowOff>
    </xdr:from>
    <xdr:ext cx="762000" cy="259045"/>
    <xdr:sp macro="" textlink="">
      <xdr:nvSpPr>
        <xdr:cNvPr id="455" name="テキスト ボックス 454"/>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69342</xdr:rowOff>
    </xdr:from>
    <xdr:to>
      <xdr:col>65</xdr:col>
      <xdr:colOff>53975</xdr:colOff>
      <xdr:row>73</xdr:row>
      <xdr:rowOff>170942</xdr:rowOff>
    </xdr:to>
    <xdr:sp macro="" textlink="">
      <xdr:nvSpPr>
        <xdr:cNvPr id="456" name="楕円 455"/>
        <xdr:cNvSpPr/>
      </xdr:nvSpPr>
      <xdr:spPr>
        <a:xfrm>
          <a:off x="12954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9669</xdr:rowOff>
    </xdr:from>
    <xdr:ext cx="762000" cy="259045"/>
    <xdr:sp macro="" textlink="">
      <xdr:nvSpPr>
        <xdr:cNvPr id="457" name="テキスト ボックス 456"/>
        <xdr:cNvSpPr txBox="1"/>
      </xdr:nvSpPr>
      <xdr:spPr>
        <a:xfrm>
          <a:off x="12623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11462</xdr:rowOff>
    </xdr:from>
    <xdr:to>
      <xdr:col>29</xdr:col>
      <xdr:colOff>127000</xdr:colOff>
      <xdr:row>17</xdr:row>
      <xdr:rowOff>48133</xdr:rowOff>
    </xdr:to>
    <xdr:cxnSp macro="">
      <xdr:nvCxnSpPr>
        <xdr:cNvPr id="50" name="直線コネクタ 49"/>
        <xdr:cNvCxnSpPr/>
      </xdr:nvCxnSpPr>
      <xdr:spPr bwMode="auto">
        <a:xfrm flipV="1">
          <a:off x="5003800" y="2973737"/>
          <a:ext cx="647700" cy="36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35427</xdr:rowOff>
    </xdr:from>
    <xdr:to>
      <xdr:col>26</xdr:col>
      <xdr:colOff>50800</xdr:colOff>
      <xdr:row>17</xdr:row>
      <xdr:rowOff>48133</xdr:rowOff>
    </xdr:to>
    <xdr:cxnSp macro="">
      <xdr:nvCxnSpPr>
        <xdr:cNvPr id="53" name="直線コネクタ 52"/>
        <xdr:cNvCxnSpPr/>
      </xdr:nvCxnSpPr>
      <xdr:spPr bwMode="auto">
        <a:xfrm>
          <a:off x="4305300" y="2997702"/>
          <a:ext cx="6985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27368</xdr:rowOff>
    </xdr:from>
    <xdr:to>
      <xdr:col>22</xdr:col>
      <xdr:colOff>114300</xdr:colOff>
      <xdr:row>17</xdr:row>
      <xdr:rowOff>35427</xdr:rowOff>
    </xdr:to>
    <xdr:cxnSp macro="">
      <xdr:nvCxnSpPr>
        <xdr:cNvPr id="56" name="直線コネクタ 55"/>
        <xdr:cNvCxnSpPr/>
      </xdr:nvCxnSpPr>
      <xdr:spPr bwMode="auto">
        <a:xfrm>
          <a:off x="3606800" y="2989643"/>
          <a:ext cx="698500" cy="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27368</xdr:rowOff>
    </xdr:from>
    <xdr:to>
      <xdr:col>18</xdr:col>
      <xdr:colOff>177800</xdr:colOff>
      <xdr:row>17</xdr:row>
      <xdr:rowOff>85433</xdr:rowOff>
    </xdr:to>
    <xdr:cxnSp macro="">
      <xdr:nvCxnSpPr>
        <xdr:cNvPr id="59" name="直線コネクタ 58"/>
        <xdr:cNvCxnSpPr/>
      </xdr:nvCxnSpPr>
      <xdr:spPr bwMode="auto">
        <a:xfrm flipV="1">
          <a:off x="2908300" y="2989643"/>
          <a:ext cx="698500" cy="58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132112</xdr:rowOff>
    </xdr:from>
    <xdr:to>
      <xdr:col>29</xdr:col>
      <xdr:colOff>177800</xdr:colOff>
      <xdr:row>17</xdr:row>
      <xdr:rowOff>62262</xdr:rowOff>
    </xdr:to>
    <xdr:sp macro="" textlink="">
      <xdr:nvSpPr>
        <xdr:cNvPr id="69" name="楕円 68"/>
        <xdr:cNvSpPr/>
      </xdr:nvSpPr>
      <xdr:spPr bwMode="auto">
        <a:xfrm>
          <a:off x="5600700" y="2922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104189</xdr:rowOff>
    </xdr:from>
    <xdr:ext cx="762000" cy="259045"/>
    <xdr:sp macro="" textlink="">
      <xdr:nvSpPr>
        <xdr:cNvPr id="70" name="人口1人当たり決算額の推移該当値テキスト130"/>
        <xdr:cNvSpPr txBox="1"/>
      </xdr:nvSpPr>
      <xdr:spPr>
        <a:xfrm>
          <a:off x="5740400" y="289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168783</xdr:rowOff>
    </xdr:from>
    <xdr:to>
      <xdr:col>26</xdr:col>
      <xdr:colOff>101600</xdr:colOff>
      <xdr:row>17</xdr:row>
      <xdr:rowOff>98933</xdr:rowOff>
    </xdr:to>
    <xdr:sp macro="" textlink="">
      <xdr:nvSpPr>
        <xdr:cNvPr id="71" name="楕円 70"/>
        <xdr:cNvSpPr/>
      </xdr:nvSpPr>
      <xdr:spPr bwMode="auto">
        <a:xfrm>
          <a:off x="4953000" y="295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83710</xdr:rowOff>
    </xdr:from>
    <xdr:ext cx="736600" cy="259045"/>
    <xdr:sp macro="" textlink="">
      <xdr:nvSpPr>
        <xdr:cNvPr id="72" name="テキスト ボックス 71"/>
        <xdr:cNvSpPr txBox="1"/>
      </xdr:nvSpPr>
      <xdr:spPr>
        <a:xfrm>
          <a:off x="4622800" y="304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156077</xdr:rowOff>
    </xdr:from>
    <xdr:to>
      <xdr:col>22</xdr:col>
      <xdr:colOff>165100</xdr:colOff>
      <xdr:row>17</xdr:row>
      <xdr:rowOff>86227</xdr:rowOff>
    </xdr:to>
    <xdr:sp macro="" textlink="">
      <xdr:nvSpPr>
        <xdr:cNvPr id="73" name="楕円 72"/>
        <xdr:cNvSpPr/>
      </xdr:nvSpPr>
      <xdr:spPr bwMode="auto">
        <a:xfrm>
          <a:off x="4254500" y="294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71004</xdr:rowOff>
    </xdr:from>
    <xdr:ext cx="762000" cy="259045"/>
    <xdr:sp macro="" textlink="">
      <xdr:nvSpPr>
        <xdr:cNvPr id="74" name="テキスト ボックス 73"/>
        <xdr:cNvSpPr txBox="1"/>
      </xdr:nvSpPr>
      <xdr:spPr>
        <a:xfrm>
          <a:off x="3924300" y="303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148018</xdr:rowOff>
    </xdr:from>
    <xdr:to>
      <xdr:col>19</xdr:col>
      <xdr:colOff>38100</xdr:colOff>
      <xdr:row>17</xdr:row>
      <xdr:rowOff>78168</xdr:rowOff>
    </xdr:to>
    <xdr:sp macro="" textlink="">
      <xdr:nvSpPr>
        <xdr:cNvPr id="75" name="楕円 74"/>
        <xdr:cNvSpPr/>
      </xdr:nvSpPr>
      <xdr:spPr bwMode="auto">
        <a:xfrm>
          <a:off x="3556000" y="293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62945</xdr:rowOff>
    </xdr:from>
    <xdr:ext cx="762000" cy="259045"/>
    <xdr:sp macro="" textlink="">
      <xdr:nvSpPr>
        <xdr:cNvPr id="76" name="テキスト ボックス 75"/>
        <xdr:cNvSpPr txBox="1"/>
      </xdr:nvSpPr>
      <xdr:spPr>
        <a:xfrm>
          <a:off x="3225800" y="302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34633</xdr:rowOff>
    </xdr:from>
    <xdr:to>
      <xdr:col>15</xdr:col>
      <xdr:colOff>101600</xdr:colOff>
      <xdr:row>17</xdr:row>
      <xdr:rowOff>136233</xdr:rowOff>
    </xdr:to>
    <xdr:sp macro="" textlink="">
      <xdr:nvSpPr>
        <xdr:cNvPr id="77" name="楕円 76"/>
        <xdr:cNvSpPr/>
      </xdr:nvSpPr>
      <xdr:spPr bwMode="auto">
        <a:xfrm>
          <a:off x="2857500" y="299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121010</xdr:rowOff>
    </xdr:from>
    <xdr:ext cx="762000" cy="259045"/>
    <xdr:sp macro="" textlink="">
      <xdr:nvSpPr>
        <xdr:cNvPr id="78" name="テキスト ボックス 77"/>
        <xdr:cNvSpPr txBox="1"/>
      </xdr:nvSpPr>
      <xdr:spPr>
        <a:xfrm>
          <a:off x="2527300" y="308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278173</xdr:rowOff>
    </xdr:from>
    <xdr:to>
      <xdr:col>29</xdr:col>
      <xdr:colOff>127000</xdr:colOff>
      <xdr:row>35</xdr:row>
      <xdr:rowOff>338020</xdr:rowOff>
    </xdr:to>
    <xdr:cxnSp macro="">
      <xdr:nvCxnSpPr>
        <xdr:cNvPr id="110" name="直線コネクタ 109"/>
        <xdr:cNvCxnSpPr/>
      </xdr:nvCxnSpPr>
      <xdr:spPr bwMode="auto">
        <a:xfrm>
          <a:off x="5003800" y="6888523"/>
          <a:ext cx="647700" cy="59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322797</xdr:rowOff>
    </xdr:from>
    <xdr:ext cx="762000" cy="259045"/>
    <xdr:sp macro="" textlink="">
      <xdr:nvSpPr>
        <xdr:cNvPr id="111" name="人口1人当たり決算額の推移平均値テキスト445"/>
        <xdr:cNvSpPr txBox="1"/>
      </xdr:nvSpPr>
      <xdr:spPr>
        <a:xfrm>
          <a:off x="5740400" y="6933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278173</xdr:rowOff>
    </xdr:from>
    <xdr:to>
      <xdr:col>26</xdr:col>
      <xdr:colOff>50800</xdr:colOff>
      <xdr:row>36</xdr:row>
      <xdr:rowOff>47082</xdr:rowOff>
    </xdr:to>
    <xdr:cxnSp macro="">
      <xdr:nvCxnSpPr>
        <xdr:cNvPr id="113" name="直線コネクタ 112"/>
        <xdr:cNvCxnSpPr/>
      </xdr:nvCxnSpPr>
      <xdr:spPr bwMode="auto">
        <a:xfrm flipV="1">
          <a:off x="4305300" y="6888523"/>
          <a:ext cx="698500" cy="111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316167</xdr:rowOff>
    </xdr:from>
    <xdr:to>
      <xdr:col>22</xdr:col>
      <xdr:colOff>114300</xdr:colOff>
      <xdr:row>36</xdr:row>
      <xdr:rowOff>47082</xdr:rowOff>
    </xdr:to>
    <xdr:cxnSp macro="">
      <xdr:nvCxnSpPr>
        <xdr:cNvPr id="116" name="直線コネクタ 115"/>
        <xdr:cNvCxnSpPr/>
      </xdr:nvCxnSpPr>
      <xdr:spPr bwMode="auto">
        <a:xfrm>
          <a:off x="3606800" y="6926517"/>
          <a:ext cx="698500" cy="7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212496</xdr:rowOff>
    </xdr:from>
    <xdr:to>
      <xdr:col>18</xdr:col>
      <xdr:colOff>177800</xdr:colOff>
      <xdr:row>35</xdr:row>
      <xdr:rowOff>316167</xdr:rowOff>
    </xdr:to>
    <xdr:cxnSp macro="">
      <xdr:nvCxnSpPr>
        <xdr:cNvPr id="119" name="直線コネクタ 118"/>
        <xdr:cNvCxnSpPr/>
      </xdr:nvCxnSpPr>
      <xdr:spPr bwMode="auto">
        <a:xfrm>
          <a:off x="2908300" y="6822846"/>
          <a:ext cx="698500" cy="103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0" name="フローチャート: 判断 119"/>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1" name="テキスト ボックス 120"/>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2" name="フローチャート: 判断 121"/>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3" name="テキスト ボックス 122"/>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287220</xdr:rowOff>
    </xdr:from>
    <xdr:to>
      <xdr:col>29</xdr:col>
      <xdr:colOff>177800</xdr:colOff>
      <xdr:row>36</xdr:row>
      <xdr:rowOff>45920</xdr:rowOff>
    </xdr:to>
    <xdr:sp macro="" textlink="">
      <xdr:nvSpPr>
        <xdr:cNvPr id="129" name="楕円 128"/>
        <xdr:cNvSpPr/>
      </xdr:nvSpPr>
      <xdr:spPr bwMode="auto">
        <a:xfrm>
          <a:off x="5600700" y="689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132297</xdr:rowOff>
    </xdr:from>
    <xdr:ext cx="762000" cy="259045"/>
    <xdr:sp macro="" textlink="">
      <xdr:nvSpPr>
        <xdr:cNvPr id="130" name="人口1人当たり決算額の推移該当値テキスト445"/>
        <xdr:cNvSpPr txBox="1"/>
      </xdr:nvSpPr>
      <xdr:spPr>
        <a:xfrm>
          <a:off x="5740400" y="674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227373</xdr:rowOff>
    </xdr:from>
    <xdr:to>
      <xdr:col>26</xdr:col>
      <xdr:colOff>101600</xdr:colOff>
      <xdr:row>35</xdr:row>
      <xdr:rowOff>328973</xdr:rowOff>
    </xdr:to>
    <xdr:sp macro="" textlink="">
      <xdr:nvSpPr>
        <xdr:cNvPr id="131" name="楕円 130"/>
        <xdr:cNvSpPr/>
      </xdr:nvSpPr>
      <xdr:spPr bwMode="auto">
        <a:xfrm>
          <a:off x="4953000" y="683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339150</xdr:rowOff>
    </xdr:from>
    <xdr:ext cx="736600" cy="259045"/>
    <xdr:sp macro="" textlink="">
      <xdr:nvSpPr>
        <xdr:cNvPr id="132" name="テキスト ボックス 131"/>
        <xdr:cNvSpPr txBox="1"/>
      </xdr:nvSpPr>
      <xdr:spPr>
        <a:xfrm>
          <a:off x="4622800" y="660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339182</xdr:rowOff>
    </xdr:from>
    <xdr:to>
      <xdr:col>22</xdr:col>
      <xdr:colOff>165100</xdr:colOff>
      <xdr:row>36</xdr:row>
      <xdr:rowOff>97882</xdr:rowOff>
    </xdr:to>
    <xdr:sp macro="" textlink="">
      <xdr:nvSpPr>
        <xdr:cNvPr id="133" name="楕円 132"/>
        <xdr:cNvSpPr/>
      </xdr:nvSpPr>
      <xdr:spPr bwMode="auto">
        <a:xfrm>
          <a:off x="4254500" y="694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82659</xdr:rowOff>
    </xdr:from>
    <xdr:ext cx="762000" cy="259045"/>
    <xdr:sp macro="" textlink="">
      <xdr:nvSpPr>
        <xdr:cNvPr id="134" name="テキスト ボックス 133"/>
        <xdr:cNvSpPr txBox="1"/>
      </xdr:nvSpPr>
      <xdr:spPr>
        <a:xfrm>
          <a:off x="3924300" y="703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265367</xdr:rowOff>
    </xdr:from>
    <xdr:to>
      <xdr:col>19</xdr:col>
      <xdr:colOff>38100</xdr:colOff>
      <xdr:row>36</xdr:row>
      <xdr:rowOff>24067</xdr:rowOff>
    </xdr:to>
    <xdr:sp macro="" textlink="">
      <xdr:nvSpPr>
        <xdr:cNvPr id="135" name="楕円 134"/>
        <xdr:cNvSpPr/>
      </xdr:nvSpPr>
      <xdr:spPr bwMode="auto">
        <a:xfrm>
          <a:off x="3556000" y="687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34244</xdr:rowOff>
    </xdr:from>
    <xdr:ext cx="762000" cy="259045"/>
    <xdr:sp macro="" textlink="">
      <xdr:nvSpPr>
        <xdr:cNvPr id="136" name="テキスト ボックス 135"/>
        <xdr:cNvSpPr txBox="1"/>
      </xdr:nvSpPr>
      <xdr:spPr>
        <a:xfrm>
          <a:off x="3225800" y="66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161696</xdr:rowOff>
    </xdr:from>
    <xdr:to>
      <xdr:col>15</xdr:col>
      <xdr:colOff>101600</xdr:colOff>
      <xdr:row>35</xdr:row>
      <xdr:rowOff>263296</xdr:rowOff>
    </xdr:to>
    <xdr:sp macro="" textlink="">
      <xdr:nvSpPr>
        <xdr:cNvPr id="137" name="楕円 136"/>
        <xdr:cNvSpPr/>
      </xdr:nvSpPr>
      <xdr:spPr bwMode="auto">
        <a:xfrm>
          <a:off x="2857500" y="677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273473</xdr:rowOff>
    </xdr:from>
    <xdr:ext cx="762000" cy="259045"/>
    <xdr:sp macro="" textlink="">
      <xdr:nvSpPr>
        <xdr:cNvPr id="138" name="テキスト ボックス 137"/>
        <xdr:cNvSpPr txBox="1"/>
      </xdr:nvSpPr>
      <xdr:spPr>
        <a:xfrm>
          <a:off x="2527300" y="65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48,410
47,934
230.56
21,582,431
20,687,009
859,036
12,443,842
23,017,399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17590</xdr:rowOff>
    </xdr:from>
    <xdr:to>
      <xdr:col>24</xdr:col>
      <xdr:colOff>63500</xdr:colOff>
      <xdr:row>36</xdr:row>
      <xdr:rowOff>24676</xdr:rowOff>
    </xdr:to>
    <xdr:cxnSp macro="">
      <xdr:nvCxnSpPr>
        <xdr:cNvPr id="61" name="直線コネクタ 60"/>
        <xdr:cNvCxnSpPr/>
      </xdr:nvCxnSpPr>
      <xdr:spPr>
        <a:xfrm flipV="1">
          <a:off x="3797300" y="6189790"/>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9665</xdr:rowOff>
    </xdr:from>
    <xdr:to>
      <xdr:col>19</xdr:col>
      <xdr:colOff>177800</xdr:colOff>
      <xdr:row>36</xdr:row>
      <xdr:rowOff>24676</xdr:rowOff>
    </xdr:to>
    <xdr:cxnSp macro="">
      <xdr:nvCxnSpPr>
        <xdr:cNvPr id="64" name="直線コネクタ 63"/>
        <xdr:cNvCxnSpPr/>
      </xdr:nvCxnSpPr>
      <xdr:spPr>
        <a:xfrm>
          <a:off x="2908300" y="6181865"/>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147853</xdr:rowOff>
    </xdr:from>
    <xdr:to>
      <xdr:col>15</xdr:col>
      <xdr:colOff>50800</xdr:colOff>
      <xdr:row>36</xdr:row>
      <xdr:rowOff>9665</xdr:rowOff>
    </xdr:to>
    <xdr:cxnSp macro="">
      <xdr:nvCxnSpPr>
        <xdr:cNvPr id="67" name="直線コネクタ 66"/>
        <xdr:cNvCxnSpPr/>
      </xdr:nvCxnSpPr>
      <xdr:spPr>
        <a:xfrm>
          <a:off x="2019300" y="6148603"/>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147853</xdr:rowOff>
    </xdr:from>
    <xdr:to>
      <xdr:col>10</xdr:col>
      <xdr:colOff>114300</xdr:colOff>
      <xdr:row>36</xdr:row>
      <xdr:rowOff>23019</xdr:rowOff>
    </xdr:to>
    <xdr:cxnSp macro="">
      <xdr:nvCxnSpPr>
        <xdr:cNvPr id="70" name="直線コネクタ 69"/>
        <xdr:cNvCxnSpPr/>
      </xdr:nvCxnSpPr>
      <xdr:spPr>
        <a:xfrm flipV="1">
          <a:off x="1130300" y="6148603"/>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138240</xdr:rowOff>
    </xdr:from>
    <xdr:to>
      <xdr:col>24</xdr:col>
      <xdr:colOff>114300</xdr:colOff>
      <xdr:row>36</xdr:row>
      <xdr:rowOff>68390</xdr:rowOff>
    </xdr:to>
    <xdr:sp macro="" textlink="">
      <xdr:nvSpPr>
        <xdr:cNvPr id="80" name="楕円 79"/>
        <xdr:cNvSpPr/>
      </xdr:nvSpPr>
      <xdr:spPr>
        <a:xfrm>
          <a:off x="45847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116667</xdr:rowOff>
    </xdr:from>
    <xdr:ext cx="534377" cy="259045"/>
    <xdr:sp macro="" textlink="">
      <xdr:nvSpPr>
        <xdr:cNvPr id="81" name="人件費該当値テキスト"/>
        <xdr:cNvSpPr txBox="1"/>
      </xdr:nvSpPr>
      <xdr:spPr>
        <a:xfrm>
          <a:off x="4686300" y="61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145326</xdr:rowOff>
    </xdr:from>
    <xdr:to>
      <xdr:col>20</xdr:col>
      <xdr:colOff>38100</xdr:colOff>
      <xdr:row>36</xdr:row>
      <xdr:rowOff>75476</xdr:rowOff>
    </xdr:to>
    <xdr:sp macro="" textlink="">
      <xdr:nvSpPr>
        <xdr:cNvPr id="82" name="楕円 81"/>
        <xdr:cNvSpPr/>
      </xdr:nvSpPr>
      <xdr:spPr>
        <a:xfrm>
          <a:off x="3746500" y="61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66603</xdr:rowOff>
    </xdr:from>
    <xdr:ext cx="534377" cy="259045"/>
    <xdr:sp macro="" textlink="">
      <xdr:nvSpPr>
        <xdr:cNvPr id="83" name="テキスト ボックス 82"/>
        <xdr:cNvSpPr txBox="1"/>
      </xdr:nvSpPr>
      <xdr:spPr>
        <a:xfrm>
          <a:off x="3530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130315</xdr:rowOff>
    </xdr:from>
    <xdr:to>
      <xdr:col>15</xdr:col>
      <xdr:colOff>101600</xdr:colOff>
      <xdr:row>36</xdr:row>
      <xdr:rowOff>60465</xdr:rowOff>
    </xdr:to>
    <xdr:sp macro="" textlink="">
      <xdr:nvSpPr>
        <xdr:cNvPr id="84" name="楕円 83"/>
        <xdr:cNvSpPr/>
      </xdr:nvSpPr>
      <xdr:spPr>
        <a:xfrm>
          <a:off x="2857500" y="61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51592</xdr:rowOff>
    </xdr:from>
    <xdr:ext cx="534377" cy="259045"/>
    <xdr:sp macro="" textlink="">
      <xdr:nvSpPr>
        <xdr:cNvPr id="85" name="テキスト ボックス 84"/>
        <xdr:cNvSpPr txBox="1"/>
      </xdr:nvSpPr>
      <xdr:spPr>
        <a:xfrm>
          <a:off x="2641111" y="62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97053</xdr:rowOff>
    </xdr:from>
    <xdr:to>
      <xdr:col>10</xdr:col>
      <xdr:colOff>165100</xdr:colOff>
      <xdr:row>36</xdr:row>
      <xdr:rowOff>27203</xdr:rowOff>
    </xdr:to>
    <xdr:sp macro="" textlink="">
      <xdr:nvSpPr>
        <xdr:cNvPr id="86" name="楕円 85"/>
        <xdr:cNvSpPr/>
      </xdr:nvSpPr>
      <xdr:spPr>
        <a:xfrm>
          <a:off x="1968500" y="60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43730</xdr:rowOff>
    </xdr:from>
    <xdr:ext cx="534377" cy="259045"/>
    <xdr:sp macro="" textlink="">
      <xdr:nvSpPr>
        <xdr:cNvPr id="87" name="テキスト ボックス 86"/>
        <xdr:cNvSpPr txBox="1"/>
      </xdr:nvSpPr>
      <xdr:spPr>
        <a:xfrm>
          <a:off x="1752111" y="58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143669</xdr:rowOff>
    </xdr:from>
    <xdr:to>
      <xdr:col>6</xdr:col>
      <xdr:colOff>38100</xdr:colOff>
      <xdr:row>36</xdr:row>
      <xdr:rowOff>73819</xdr:rowOff>
    </xdr:to>
    <xdr:sp macro="" textlink="">
      <xdr:nvSpPr>
        <xdr:cNvPr id="88" name="楕円 87"/>
        <xdr:cNvSpPr/>
      </xdr:nvSpPr>
      <xdr:spPr>
        <a:xfrm>
          <a:off x="1079500" y="61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90346</xdr:rowOff>
    </xdr:from>
    <xdr:ext cx="534377" cy="259045"/>
    <xdr:sp macro="" textlink="">
      <xdr:nvSpPr>
        <xdr:cNvPr id="89" name="テキスト ボックス 88"/>
        <xdr:cNvSpPr txBox="1"/>
      </xdr:nvSpPr>
      <xdr:spPr>
        <a:xfrm>
          <a:off x="863111" y="59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7432</xdr:rowOff>
    </xdr:from>
    <xdr:to>
      <xdr:col>24</xdr:col>
      <xdr:colOff>63500</xdr:colOff>
      <xdr:row>58</xdr:row>
      <xdr:rowOff>13380</xdr:rowOff>
    </xdr:to>
    <xdr:cxnSp macro="">
      <xdr:nvCxnSpPr>
        <xdr:cNvPr id="118" name="直線コネクタ 117"/>
        <xdr:cNvCxnSpPr/>
      </xdr:nvCxnSpPr>
      <xdr:spPr>
        <a:xfrm>
          <a:off x="3797300" y="9951532"/>
          <a:ext cx="8382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7432</xdr:rowOff>
    </xdr:from>
    <xdr:to>
      <xdr:col>19</xdr:col>
      <xdr:colOff>177800</xdr:colOff>
      <xdr:row>58</xdr:row>
      <xdr:rowOff>26528</xdr:rowOff>
    </xdr:to>
    <xdr:cxnSp macro="">
      <xdr:nvCxnSpPr>
        <xdr:cNvPr id="121" name="直線コネクタ 120"/>
        <xdr:cNvCxnSpPr/>
      </xdr:nvCxnSpPr>
      <xdr:spPr>
        <a:xfrm flipV="1">
          <a:off x="2908300" y="9951532"/>
          <a:ext cx="889000" cy="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26528</xdr:rowOff>
    </xdr:from>
    <xdr:to>
      <xdr:col>15</xdr:col>
      <xdr:colOff>50800</xdr:colOff>
      <xdr:row>58</xdr:row>
      <xdr:rowOff>44332</xdr:rowOff>
    </xdr:to>
    <xdr:cxnSp macro="">
      <xdr:nvCxnSpPr>
        <xdr:cNvPr id="124" name="直線コネクタ 123"/>
        <xdr:cNvCxnSpPr/>
      </xdr:nvCxnSpPr>
      <xdr:spPr>
        <a:xfrm flipV="1">
          <a:off x="2019300" y="9970628"/>
          <a:ext cx="8890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44332</xdr:rowOff>
    </xdr:from>
    <xdr:to>
      <xdr:col>10</xdr:col>
      <xdr:colOff>114300</xdr:colOff>
      <xdr:row>58</xdr:row>
      <xdr:rowOff>67021</xdr:rowOff>
    </xdr:to>
    <xdr:cxnSp macro="">
      <xdr:nvCxnSpPr>
        <xdr:cNvPr id="127" name="直線コネクタ 126"/>
        <xdr:cNvCxnSpPr/>
      </xdr:nvCxnSpPr>
      <xdr:spPr>
        <a:xfrm flipV="1">
          <a:off x="1130300" y="9988432"/>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8" name="フローチャート: 判断 127"/>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9" name="テキスト ボックス 128"/>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30" name="フローチャート: 判断 129"/>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31" name="テキスト ボックス 130"/>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134030</xdr:rowOff>
    </xdr:from>
    <xdr:to>
      <xdr:col>24</xdr:col>
      <xdr:colOff>114300</xdr:colOff>
      <xdr:row>58</xdr:row>
      <xdr:rowOff>64180</xdr:rowOff>
    </xdr:to>
    <xdr:sp macro="" textlink="">
      <xdr:nvSpPr>
        <xdr:cNvPr id="137" name="楕円 136"/>
        <xdr:cNvSpPr/>
      </xdr:nvSpPr>
      <xdr:spPr>
        <a:xfrm>
          <a:off x="4584700" y="99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48957</xdr:rowOff>
    </xdr:from>
    <xdr:ext cx="534377" cy="259045"/>
    <xdr:sp macro="" textlink="">
      <xdr:nvSpPr>
        <xdr:cNvPr id="138" name="物件費該当値テキスト"/>
        <xdr:cNvSpPr txBox="1"/>
      </xdr:nvSpPr>
      <xdr:spPr>
        <a:xfrm>
          <a:off x="4686300" y="982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128082</xdr:rowOff>
    </xdr:from>
    <xdr:to>
      <xdr:col>20</xdr:col>
      <xdr:colOff>38100</xdr:colOff>
      <xdr:row>58</xdr:row>
      <xdr:rowOff>58232</xdr:rowOff>
    </xdr:to>
    <xdr:sp macro="" textlink="">
      <xdr:nvSpPr>
        <xdr:cNvPr id="139" name="楕円 138"/>
        <xdr:cNvSpPr/>
      </xdr:nvSpPr>
      <xdr:spPr>
        <a:xfrm>
          <a:off x="3746500" y="99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49359</xdr:rowOff>
    </xdr:from>
    <xdr:ext cx="534377" cy="259045"/>
    <xdr:sp macro="" textlink="">
      <xdr:nvSpPr>
        <xdr:cNvPr id="140" name="テキスト ボックス 139"/>
        <xdr:cNvSpPr txBox="1"/>
      </xdr:nvSpPr>
      <xdr:spPr>
        <a:xfrm>
          <a:off x="3530111" y="99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147178</xdr:rowOff>
    </xdr:from>
    <xdr:to>
      <xdr:col>15</xdr:col>
      <xdr:colOff>101600</xdr:colOff>
      <xdr:row>58</xdr:row>
      <xdr:rowOff>77328</xdr:rowOff>
    </xdr:to>
    <xdr:sp macro="" textlink="">
      <xdr:nvSpPr>
        <xdr:cNvPr id="141" name="楕円 140"/>
        <xdr:cNvSpPr/>
      </xdr:nvSpPr>
      <xdr:spPr>
        <a:xfrm>
          <a:off x="2857500" y="99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68455</xdr:rowOff>
    </xdr:from>
    <xdr:ext cx="534377" cy="259045"/>
    <xdr:sp macro="" textlink="">
      <xdr:nvSpPr>
        <xdr:cNvPr id="142" name="テキスト ボックス 141"/>
        <xdr:cNvSpPr txBox="1"/>
      </xdr:nvSpPr>
      <xdr:spPr>
        <a:xfrm>
          <a:off x="2641111" y="1001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164982</xdr:rowOff>
    </xdr:from>
    <xdr:to>
      <xdr:col>10</xdr:col>
      <xdr:colOff>165100</xdr:colOff>
      <xdr:row>58</xdr:row>
      <xdr:rowOff>95132</xdr:rowOff>
    </xdr:to>
    <xdr:sp macro="" textlink="">
      <xdr:nvSpPr>
        <xdr:cNvPr id="143" name="楕円 142"/>
        <xdr:cNvSpPr/>
      </xdr:nvSpPr>
      <xdr:spPr>
        <a:xfrm>
          <a:off x="1968500" y="99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86259</xdr:rowOff>
    </xdr:from>
    <xdr:ext cx="534377" cy="259045"/>
    <xdr:sp macro="" textlink="">
      <xdr:nvSpPr>
        <xdr:cNvPr id="144" name="テキスト ボックス 143"/>
        <xdr:cNvSpPr txBox="1"/>
      </xdr:nvSpPr>
      <xdr:spPr>
        <a:xfrm>
          <a:off x="1752111" y="100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16221</xdr:rowOff>
    </xdr:from>
    <xdr:to>
      <xdr:col>6</xdr:col>
      <xdr:colOff>38100</xdr:colOff>
      <xdr:row>58</xdr:row>
      <xdr:rowOff>117821</xdr:rowOff>
    </xdr:to>
    <xdr:sp macro="" textlink="">
      <xdr:nvSpPr>
        <xdr:cNvPr id="145" name="楕円 144"/>
        <xdr:cNvSpPr/>
      </xdr:nvSpPr>
      <xdr:spPr>
        <a:xfrm>
          <a:off x="1079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108948</xdr:rowOff>
    </xdr:from>
    <xdr:ext cx="534377" cy="259045"/>
    <xdr:sp macro="" textlink="">
      <xdr:nvSpPr>
        <xdr:cNvPr id="146" name="テキスト ボックス 145"/>
        <xdr:cNvSpPr txBox="1"/>
      </xdr:nvSpPr>
      <xdr:spPr>
        <a:xfrm>
          <a:off x="863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152763</xdr:rowOff>
    </xdr:from>
    <xdr:to>
      <xdr:col>24</xdr:col>
      <xdr:colOff>63500</xdr:colOff>
      <xdr:row>78</xdr:row>
      <xdr:rowOff>97017</xdr:rowOff>
    </xdr:to>
    <xdr:cxnSp macro="">
      <xdr:nvCxnSpPr>
        <xdr:cNvPr id="177" name="直線コネクタ 176"/>
        <xdr:cNvCxnSpPr/>
      </xdr:nvCxnSpPr>
      <xdr:spPr>
        <a:xfrm flipV="1">
          <a:off x="3797300" y="13354413"/>
          <a:ext cx="8382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97017</xdr:rowOff>
    </xdr:from>
    <xdr:to>
      <xdr:col>19</xdr:col>
      <xdr:colOff>177800</xdr:colOff>
      <xdr:row>78</xdr:row>
      <xdr:rowOff>111092</xdr:rowOff>
    </xdr:to>
    <xdr:cxnSp macro="">
      <xdr:nvCxnSpPr>
        <xdr:cNvPr id="180" name="直線コネクタ 179"/>
        <xdr:cNvCxnSpPr/>
      </xdr:nvCxnSpPr>
      <xdr:spPr>
        <a:xfrm flipV="1">
          <a:off x="2908300" y="1347011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111092</xdr:rowOff>
    </xdr:from>
    <xdr:to>
      <xdr:col>15</xdr:col>
      <xdr:colOff>50800</xdr:colOff>
      <xdr:row>78</xdr:row>
      <xdr:rowOff>113542</xdr:rowOff>
    </xdr:to>
    <xdr:cxnSp macro="">
      <xdr:nvCxnSpPr>
        <xdr:cNvPr id="183" name="直線コネクタ 182"/>
        <xdr:cNvCxnSpPr/>
      </xdr:nvCxnSpPr>
      <xdr:spPr>
        <a:xfrm flipV="1">
          <a:off x="2019300" y="13484192"/>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113542</xdr:rowOff>
    </xdr:from>
    <xdr:to>
      <xdr:col>10</xdr:col>
      <xdr:colOff>114300</xdr:colOff>
      <xdr:row>78</xdr:row>
      <xdr:rowOff>164943</xdr:rowOff>
    </xdr:to>
    <xdr:cxnSp macro="">
      <xdr:nvCxnSpPr>
        <xdr:cNvPr id="186" name="直線コネクタ 185"/>
        <xdr:cNvCxnSpPr/>
      </xdr:nvCxnSpPr>
      <xdr:spPr>
        <a:xfrm flipV="1">
          <a:off x="1130300" y="13486642"/>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70678</xdr:rowOff>
    </xdr:from>
    <xdr:to>
      <xdr:col>10</xdr:col>
      <xdr:colOff>165100</xdr:colOff>
      <xdr:row>79</xdr:row>
      <xdr:rowOff>828</xdr:rowOff>
    </xdr:to>
    <xdr:sp macro="" textlink="">
      <xdr:nvSpPr>
        <xdr:cNvPr id="187" name="フローチャート: 判断 186"/>
        <xdr:cNvSpPr/>
      </xdr:nvSpPr>
      <xdr:spPr>
        <a:xfrm>
          <a:off x="1968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163405</xdr:rowOff>
    </xdr:from>
    <xdr:ext cx="469744" cy="259045"/>
    <xdr:sp macro="" textlink="">
      <xdr:nvSpPr>
        <xdr:cNvPr id="188" name="テキスト ボックス 187"/>
        <xdr:cNvSpPr txBox="1"/>
      </xdr:nvSpPr>
      <xdr:spPr>
        <a:xfrm>
          <a:off x="1784428"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76915</xdr:rowOff>
    </xdr:from>
    <xdr:to>
      <xdr:col>6</xdr:col>
      <xdr:colOff>38100</xdr:colOff>
      <xdr:row>79</xdr:row>
      <xdr:rowOff>7065</xdr:rowOff>
    </xdr:to>
    <xdr:sp macro="" textlink="">
      <xdr:nvSpPr>
        <xdr:cNvPr id="189" name="フローチャート: 判断 188"/>
        <xdr:cNvSpPr/>
      </xdr:nvSpPr>
      <xdr:spPr>
        <a:xfrm>
          <a:off x="1079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23592</xdr:rowOff>
    </xdr:from>
    <xdr:ext cx="469744" cy="259045"/>
    <xdr:sp macro="" textlink="">
      <xdr:nvSpPr>
        <xdr:cNvPr id="190" name="テキスト ボックス 189"/>
        <xdr:cNvSpPr txBox="1"/>
      </xdr:nvSpPr>
      <xdr:spPr>
        <a:xfrm>
          <a:off x="895428"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101963</xdr:rowOff>
    </xdr:from>
    <xdr:to>
      <xdr:col>24</xdr:col>
      <xdr:colOff>114300</xdr:colOff>
      <xdr:row>78</xdr:row>
      <xdr:rowOff>32113</xdr:rowOff>
    </xdr:to>
    <xdr:sp macro="" textlink="">
      <xdr:nvSpPr>
        <xdr:cNvPr id="196" name="楕円 195"/>
        <xdr:cNvSpPr/>
      </xdr:nvSpPr>
      <xdr:spPr>
        <a:xfrm>
          <a:off x="45847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124840</xdr:rowOff>
    </xdr:from>
    <xdr:ext cx="469744" cy="259045"/>
    <xdr:sp macro="" textlink="">
      <xdr:nvSpPr>
        <xdr:cNvPr id="197" name="維持補修費該当値テキスト"/>
        <xdr:cNvSpPr txBox="1"/>
      </xdr:nvSpPr>
      <xdr:spPr>
        <a:xfrm>
          <a:off x="4686300" y="131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46217</xdr:rowOff>
    </xdr:from>
    <xdr:to>
      <xdr:col>20</xdr:col>
      <xdr:colOff>38100</xdr:colOff>
      <xdr:row>78</xdr:row>
      <xdr:rowOff>147817</xdr:rowOff>
    </xdr:to>
    <xdr:sp macro="" textlink="">
      <xdr:nvSpPr>
        <xdr:cNvPr id="198" name="楕円 197"/>
        <xdr:cNvSpPr/>
      </xdr:nvSpPr>
      <xdr:spPr>
        <a:xfrm>
          <a:off x="3746500" y="1341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138944</xdr:rowOff>
    </xdr:from>
    <xdr:ext cx="469744" cy="259045"/>
    <xdr:sp macro="" textlink="">
      <xdr:nvSpPr>
        <xdr:cNvPr id="199" name="テキスト ボックス 198"/>
        <xdr:cNvSpPr txBox="1"/>
      </xdr:nvSpPr>
      <xdr:spPr>
        <a:xfrm>
          <a:off x="3562428" y="1351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60292</xdr:rowOff>
    </xdr:from>
    <xdr:to>
      <xdr:col>15</xdr:col>
      <xdr:colOff>101600</xdr:colOff>
      <xdr:row>78</xdr:row>
      <xdr:rowOff>161892</xdr:rowOff>
    </xdr:to>
    <xdr:sp macro="" textlink="">
      <xdr:nvSpPr>
        <xdr:cNvPr id="200" name="楕円 199"/>
        <xdr:cNvSpPr/>
      </xdr:nvSpPr>
      <xdr:spPr>
        <a:xfrm>
          <a:off x="2857500" y="134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153019</xdr:rowOff>
    </xdr:from>
    <xdr:ext cx="469744" cy="259045"/>
    <xdr:sp macro="" textlink="">
      <xdr:nvSpPr>
        <xdr:cNvPr id="201" name="テキスト ボックス 200"/>
        <xdr:cNvSpPr txBox="1"/>
      </xdr:nvSpPr>
      <xdr:spPr>
        <a:xfrm>
          <a:off x="2673428" y="1352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62742</xdr:rowOff>
    </xdr:from>
    <xdr:to>
      <xdr:col>10</xdr:col>
      <xdr:colOff>165100</xdr:colOff>
      <xdr:row>78</xdr:row>
      <xdr:rowOff>164342</xdr:rowOff>
    </xdr:to>
    <xdr:sp macro="" textlink="">
      <xdr:nvSpPr>
        <xdr:cNvPr id="202" name="楕円 201"/>
        <xdr:cNvSpPr/>
      </xdr:nvSpPr>
      <xdr:spPr>
        <a:xfrm>
          <a:off x="1968500" y="134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9419</xdr:rowOff>
    </xdr:from>
    <xdr:ext cx="469744" cy="259045"/>
    <xdr:sp macro="" textlink="">
      <xdr:nvSpPr>
        <xdr:cNvPr id="203" name="テキスト ボックス 202"/>
        <xdr:cNvSpPr txBox="1"/>
      </xdr:nvSpPr>
      <xdr:spPr>
        <a:xfrm>
          <a:off x="1784428" y="1321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114143</xdr:rowOff>
    </xdr:from>
    <xdr:to>
      <xdr:col>6</xdr:col>
      <xdr:colOff>38100</xdr:colOff>
      <xdr:row>79</xdr:row>
      <xdr:rowOff>44293</xdr:rowOff>
    </xdr:to>
    <xdr:sp macro="" textlink="">
      <xdr:nvSpPr>
        <xdr:cNvPr id="204" name="楕円 203"/>
        <xdr:cNvSpPr/>
      </xdr:nvSpPr>
      <xdr:spPr>
        <a:xfrm>
          <a:off x="1079500" y="134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35420</xdr:rowOff>
    </xdr:from>
    <xdr:ext cx="469744" cy="259045"/>
    <xdr:sp macro="" textlink="">
      <xdr:nvSpPr>
        <xdr:cNvPr id="205" name="テキスト ボックス 204"/>
        <xdr:cNvSpPr txBox="1"/>
      </xdr:nvSpPr>
      <xdr:spPr>
        <a:xfrm>
          <a:off x="895428" y="135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31896</xdr:rowOff>
    </xdr:from>
    <xdr:to>
      <xdr:col>24</xdr:col>
      <xdr:colOff>63500</xdr:colOff>
      <xdr:row>95</xdr:row>
      <xdr:rowOff>42831</xdr:rowOff>
    </xdr:to>
    <xdr:cxnSp macro="">
      <xdr:nvCxnSpPr>
        <xdr:cNvPr id="235" name="直線コネクタ 234"/>
        <xdr:cNvCxnSpPr/>
      </xdr:nvCxnSpPr>
      <xdr:spPr>
        <a:xfrm>
          <a:off x="3797300" y="16319646"/>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31896</xdr:rowOff>
    </xdr:from>
    <xdr:to>
      <xdr:col>19</xdr:col>
      <xdr:colOff>177800</xdr:colOff>
      <xdr:row>95</xdr:row>
      <xdr:rowOff>139548</xdr:rowOff>
    </xdr:to>
    <xdr:cxnSp macro="">
      <xdr:nvCxnSpPr>
        <xdr:cNvPr id="238" name="直線コネクタ 237"/>
        <xdr:cNvCxnSpPr/>
      </xdr:nvCxnSpPr>
      <xdr:spPr>
        <a:xfrm flipV="1">
          <a:off x="2908300" y="16319646"/>
          <a:ext cx="8890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139548</xdr:rowOff>
    </xdr:from>
    <xdr:to>
      <xdr:col>15</xdr:col>
      <xdr:colOff>50800</xdr:colOff>
      <xdr:row>96</xdr:row>
      <xdr:rowOff>97523</xdr:rowOff>
    </xdr:to>
    <xdr:cxnSp macro="">
      <xdr:nvCxnSpPr>
        <xdr:cNvPr id="241" name="直線コネクタ 240"/>
        <xdr:cNvCxnSpPr/>
      </xdr:nvCxnSpPr>
      <xdr:spPr>
        <a:xfrm flipV="1">
          <a:off x="2019300" y="16427298"/>
          <a:ext cx="889000" cy="1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97523</xdr:rowOff>
    </xdr:from>
    <xdr:to>
      <xdr:col>10</xdr:col>
      <xdr:colOff>114300</xdr:colOff>
      <xdr:row>97</xdr:row>
      <xdr:rowOff>16294</xdr:rowOff>
    </xdr:to>
    <xdr:cxnSp macro="">
      <xdr:nvCxnSpPr>
        <xdr:cNvPr id="244" name="直線コネクタ 243"/>
        <xdr:cNvCxnSpPr/>
      </xdr:nvCxnSpPr>
      <xdr:spPr>
        <a:xfrm flipV="1">
          <a:off x="1130300" y="16556723"/>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58077</xdr:rowOff>
    </xdr:from>
    <xdr:to>
      <xdr:col>10</xdr:col>
      <xdr:colOff>165100</xdr:colOff>
      <xdr:row>94</xdr:row>
      <xdr:rowOff>159677</xdr:rowOff>
    </xdr:to>
    <xdr:sp macro="" textlink="">
      <xdr:nvSpPr>
        <xdr:cNvPr id="245" name="フローチャート: 判断 244"/>
        <xdr:cNvSpPr/>
      </xdr:nvSpPr>
      <xdr:spPr>
        <a:xfrm>
          <a:off x="1968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4754</xdr:rowOff>
    </xdr:from>
    <xdr:ext cx="534377" cy="259045"/>
    <xdr:sp macro="" textlink="">
      <xdr:nvSpPr>
        <xdr:cNvPr id="246" name="テキスト ボックス 245"/>
        <xdr:cNvSpPr txBox="1"/>
      </xdr:nvSpPr>
      <xdr:spPr>
        <a:xfrm>
          <a:off x="1752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3327</xdr:rowOff>
    </xdr:from>
    <xdr:to>
      <xdr:col>6</xdr:col>
      <xdr:colOff>38100</xdr:colOff>
      <xdr:row>95</xdr:row>
      <xdr:rowOff>104927</xdr:rowOff>
    </xdr:to>
    <xdr:sp macro="" textlink="">
      <xdr:nvSpPr>
        <xdr:cNvPr id="247" name="フローチャート: 判断 246"/>
        <xdr:cNvSpPr/>
      </xdr:nvSpPr>
      <xdr:spPr>
        <a:xfrm>
          <a:off x="1079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121454</xdr:rowOff>
    </xdr:from>
    <xdr:ext cx="534377" cy="259045"/>
    <xdr:sp macro="" textlink="">
      <xdr:nvSpPr>
        <xdr:cNvPr id="248" name="テキスト ボックス 247"/>
        <xdr:cNvSpPr txBox="1"/>
      </xdr:nvSpPr>
      <xdr:spPr>
        <a:xfrm>
          <a:off x="863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163481</xdr:rowOff>
    </xdr:from>
    <xdr:to>
      <xdr:col>24</xdr:col>
      <xdr:colOff>114300</xdr:colOff>
      <xdr:row>95</xdr:row>
      <xdr:rowOff>93631</xdr:rowOff>
    </xdr:to>
    <xdr:sp macro="" textlink="">
      <xdr:nvSpPr>
        <xdr:cNvPr id="254" name="楕円 253"/>
        <xdr:cNvSpPr/>
      </xdr:nvSpPr>
      <xdr:spPr>
        <a:xfrm>
          <a:off x="4584700" y="162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141908</xdr:rowOff>
    </xdr:from>
    <xdr:ext cx="534377" cy="259045"/>
    <xdr:sp macro="" textlink="">
      <xdr:nvSpPr>
        <xdr:cNvPr id="255" name="扶助費該当値テキスト"/>
        <xdr:cNvSpPr txBox="1"/>
      </xdr:nvSpPr>
      <xdr:spPr>
        <a:xfrm>
          <a:off x="4686300" y="162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152546</xdr:rowOff>
    </xdr:from>
    <xdr:to>
      <xdr:col>20</xdr:col>
      <xdr:colOff>38100</xdr:colOff>
      <xdr:row>95</xdr:row>
      <xdr:rowOff>82696</xdr:rowOff>
    </xdr:to>
    <xdr:sp macro="" textlink="">
      <xdr:nvSpPr>
        <xdr:cNvPr id="256" name="楕円 255"/>
        <xdr:cNvSpPr/>
      </xdr:nvSpPr>
      <xdr:spPr>
        <a:xfrm>
          <a:off x="3746500" y="162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73823</xdr:rowOff>
    </xdr:from>
    <xdr:ext cx="534377" cy="259045"/>
    <xdr:sp macro="" textlink="">
      <xdr:nvSpPr>
        <xdr:cNvPr id="257" name="テキスト ボックス 256"/>
        <xdr:cNvSpPr txBox="1"/>
      </xdr:nvSpPr>
      <xdr:spPr>
        <a:xfrm>
          <a:off x="3530111" y="163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88748</xdr:rowOff>
    </xdr:from>
    <xdr:to>
      <xdr:col>15</xdr:col>
      <xdr:colOff>101600</xdr:colOff>
      <xdr:row>96</xdr:row>
      <xdr:rowOff>18898</xdr:rowOff>
    </xdr:to>
    <xdr:sp macro="" textlink="">
      <xdr:nvSpPr>
        <xdr:cNvPr id="258" name="楕円 257"/>
        <xdr:cNvSpPr/>
      </xdr:nvSpPr>
      <xdr:spPr>
        <a:xfrm>
          <a:off x="2857500" y="16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10025</xdr:rowOff>
    </xdr:from>
    <xdr:ext cx="534377" cy="259045"/>
    <xdr:sp macro="" textlink="">
      <xdr:nvSpPr>
        <xdr:cNvPr id="259" name="テキスト ボックス 258"/>
        <xdr:cNvSpPr txBox="1"/>
      </xdr:nvSpPr>
      <xdr:spPr>
        <a:xfrm>
          <a:off x="2641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46723</xdr:rowOff>
    </xdr:from>
    <xdr:to>
      <xdr:col>10</xdr:col>
      <xdr:colOff>165100</xdr:colOff>
      <xdr:row>96</xdr:row>
      <xdr:rowOff>148323</xdr:rowOff>
    </xdr:to>
    <xdr:sp macro="" textlink="">
      <xdr:nvSpPr>
        <xdr:cNvPr id="260" name="楕円 259"/>
        <xdr:cNvSpPr/>
      </xdr:nvSpPr>
      <xdr:spPr>
        <a:xfrm>
          <a:off x="1968500" y="165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139450</xdr:rowOff>
    </xdr:from>
    <xdr:ext cx="534377" cy="259045"/>
    <xdr:sp macro="" textlink="">
      <xdr:nvSpPr>
        <xdr:cNvPr id="261" name="テキスト ボックス 260"/>
        <xdr:cNvSpPr txBox="1"/>
      </xdr:nvSpPr>
      <xdr:spPr>
        <a:xfrm>
          <a:off x="1752111" y="165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136944</xdr:rowOff>
    </xdr:from>
    <xdr:to>
      <xdr:col>6</xdr:col>
      <xdr:colOff>38100</xdr:colOff>
      <xdr:row>97</xdr:row>
      <xdr:rowOff>67094</xdr:rowOff>
    </xdr:to>
    <xdr:sp macro="" textlink="">
      <xdr:nvSpPr>
        <xdr:cNvPr id="262" name="楕円 261"/>
        <xdr:cNvSpPr/>
      </xdr:nvSpPr>
      <xdr:spPr>
        <a:xfrm>
          <a:off x="1079500" y="165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58221</xdr:rowOff>
    </xdr:from>
    <xdr:ext cx="534377" cy="259045"/>
    <xdr:sp macro="" textlink="">
      <xdr:nvSpPr>
        <xdr:cNvPr id="263" name="テキスト ボックス 262"/>
        <xdr:cNvSpPr txBox="1"/>
      </xdr:nvSpPr>
      <xdr:spPr>
        <a:xfrm>
          <a:off x="863111" y="166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139060</xdr:rowOff>
    </xdr:from>
    <xdr:to>
      <xdr:col>55</xdr:col>
      <xdr:colOff>0</xdr:colOff>
      <xdr:row>37</xdr:row>
      <xdr:rowOff>165639</xdr:rowOff>
    </xdr:to>
    <xdr:cxnSp macro="">
      <xdr:nvCxnSpPr>
        <xdr:cNvPr id="292" name="直線コネクタ 291"/>
        <xdr:cNvCxnSpPr/>
      </xdr:nvCxnSpPr>
      <xdr:spPr>
        <a:xfrm>
          <a:off x="9639300" y="6482710"/>
          <a:ext cx="838200" cy="2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94597</xdr:rowOff>
    </xdr:from>
    <xdr:to>
      <xdr:col>50</xdr:col>
      <xdr:colOff>114300</xdr:colOff>
      <xdr:row>37</xdr:row>
      <xdr:rowOff>139060</xdr:rowOff>
    </xdr:to>
    <xdr:cxnSp macro="">
      <xdr:nvCxnSpPr>
        <xdr:cNvPr id="295" name="直線コネクタ 294"/>
        <xdr:cNvCxnSpPr/>
      </xdr:nvCxnSpPr>
      <xdr:spPr>
        <a:xfrm>
          <a:off x="8750300" y="6438247"/>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94597</xdr:rowOff>
    </xdr:from>
    <xdr:to>
      <xdr:col>45</xdr:col>
      <xdr:colOff>177800</xdr:colOff>
      <xdr:row>37</xdr:row>
      <xdr:rowOff>97013</xdr:rowOff>
    </xdr:to>
    <xdr:cxnSp macro="">
      <xdr:nvCxnSpPr>
        <xdr:cNvPr id="298" name="直線コネクタ 297"/>
        <xdr:cNvCxnSpPr/>
      </xdr:nvCxnSpPr>
      <xdr:spPr>
        <a:xfrm flipV="1">
          <a:off x="7861300" y="6438247"/>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53975</xdr:rowOff>
    </xdr:from>
    <xdr:to>
      <xdr:col>41</xdr:col>
      <xdr:colOff>50800</xdr:colOff>
      <xdr:row>37</xdr:row>
      <xdr:rowOff>97013</xdr:rowOff>
    </xdr:to>
    <xdr:cxnSp macro="">
      <xdr:nvCxnSpPr>
        <xdr:cNvPr id="301" name="直線コネクタ 300"/>
        <xdr:cNvCxnSpPr/>
      </xdr:nvCxnSpPr>
      <xdr:spPr>
        <a:xfrm>
          <a:off x="6972300" y="6397625"/>
          <a:ext cx="889000" cy="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2" name="フローチャート: 判断 301"/>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153969</xdr:rowOff>
    </xdr:from>
    <xdr:ext cx="534377" cy="259045"/>
    <xdr:sp macro="" textlink="">
      <xdr:nvSpPr>
        <xdr:cNvPr id="303" name="テキスト ボックス 302"/>
        <xdr:cNvSpPr txBox="1"/>
      </xdr:nvSpPr>
      <xdr:spPr>
        <a:xfrm>
          <a:off x="7594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4" name="フローチャート: 判断 303"/>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103415</xdr:rowOff>
    </xdr:from>
    <xdr:ext cx="534377" cy="259045"/>
    <xdr:sp macro="" textlink="">
      <xdr:nvSpPr>
        <xdr:cNvPr id="305" name="テキスト ボックス 304"/>
        <xdr:cNvSpPr txBox="1"/>
      </xdr:nvSpPr>
      <xdr:spPr>
        <a:xfrm>
          <a:off x="6705111" y="64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114838</xdr:rowOff>
    </xdr:from>
    <xdr:to>
      <xdr:col>55</xdr:col>
      <xdr:colOff>50800</xdr:colOff>
      <xdr:row>38</xdr:row>
      <xdr:rowOff>44988</xdr:rowOff>
    </xdr:to>
    <xdr:sp macro="" textlink="">
      <xdr:nvSpPr>
        <xdr:cNvPr id="311" name="楕円 310"/>
        <xdr:cNvSpPr/>
      </xdr:nvSpPr>
      <xdr:spPr>
        <a:xfrm>
          <a:off x="104267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29765</xdr:rowOff>
    </xdr:from>
    <xdr:ext cx="534377" cy="259045"/>
    <xdr:sp macro="" textlink="">
      <xdr:nvSpPr>
        <xdr:cNvPr id="312" name="補助費等該当値テキスト"/>
        <xdr:cNvSpPr txBox="1"/>
      </xdr:nvSpPr>
      <xdr:spPr>
        <a:xfrm>
          <a:off x="10528300" y="637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88260</xdr:rowOff>
    </xdr:from>
    <xdr:to>
      <xdr:col>50</xdr:col>
      <xdr:colOff>165100</xdr:colOff>
      <xdr:row>38</xdr:row>
      <xdr:rowOff>18410</xdr:rowOff>
    </xdr:to>
    <xdr:sp macro="" textlink="">
      <xdr:nvSpPr>
        <xdr:cNvPr id="313" name="楕円 312"/>
        <xdr:cNvSpPr/>
      </xdr:nvSpPr>
      <xdr:spPr>
        <a:xfrm>
          <a:off x="9588500" y="64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9537</xdr:rowOff>
    </xdr:from>
    <xdr:ext cx="534377" cy="259045"/>
    <xdr:sp macro="" textlink="">
      <xdr:nvSpPr>
        <xdr:cNvPr id="314" name="テキスト ボックス 313"/>
        <xdr:cNvSpPr txBox="1"/>
      </xdr:nvSpPr>
      <xdr:spPr>
        <a:xfrm>
          <a:off x="9372111" y="652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43797</xdr:rowOff>
    </xdr:from>
    <xdr:to>
      <xdr:col>46</xdr:col>
      <xdr:colOff>38100</xdr:colOff>
      <xdr:row>37</xdr:row>
      <xdr:rowOff>145397</xdr:rowOff>
    </xdr:to>
    <xdr:sp macro="" textlink="">
      <xdr:nvSpPr>
        <xdr:cNvPr id="315" name="楕円 314"/>
        <xdr:cNvSpPr/>
      </xdr:nvSpPr>
      <xdr:spPr>
        <a:xfrm>
          <a:off x="8699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136524</xdr:rowOff>
    </xdr:from>
    <xdr:ext cx="534377" cy="259045"/>
    <xdr:sp macro="" textlink="">
      <xdr:nvSpPr>
        <xdr:cNvPr id="316" name="テキスト ボックス 315"/>
        <xdr:cNvSpPr txBox="1"/>
      </xdr:nvSpPr>
      <xdr:spPr>
        <a:xfrm>
          <a:off x="8483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46213</xdr:rowOff>
    </xdr:from>
    <xdr:to>
      <xdr:col>41</xdr:col>
      <xdr:colOff>101600</xdr:colOff>
      <xdr:row>37</xdr:row>
      <xdr:rowOff>147813</xdr:rowOff>
    </xdr:to>
    <xdr:sp macro="" textlink="">
      <xdr:nvSpPr>
        <xdr:cNvPr id="317" name="楕円 316"/>
        <xdr:cNvSpPr/>
      </xdr:nvSpPr>
      <xdr:spPr>
        <a:xfrm>
          <a:off x="7810500" y="6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138940</xdr:rowOff>
    </xdr:from>
    <xdr:ext cx="534377" cy="259045"/>
    <xdr:sp macro="" textlink="">
      <xdr:nvSpPr>
        <xdr:cNvPr id="318" name="テキスト ボックス 317"/>
        <xdr:cNvSpPr txBox="1"/>
      </xdr:nvSpPr>
      <xdr:spPr>
        <a:xfrm>
          <a:off x="7594111" y="64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19" name="楕円 318"/>
        <xdr:cNvSpPr/>
      </xdr:nvSpPr>
      <xdr:spPr>
        <a:xfrm>
          <a:off x="692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121302</xdr:rowOff>
    </xdr:from>
    <xdr:ext cx="534377" cy="259045"/>
    <xdr:sp macro="" textlink="">
      <xdr:nvSpPr>
        <xdr:cNvPr id="320" name="テキスト ボックス 319"/>
        <xdr:cNvSpPr txBox="1"/>
      </xdr:nvSpPr>
      <xdr:spPr>
        <a:xfrm>
          <a:off x="6705111" y="61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22490</xdr:rowOff>
    </xdr:from>
    <xdr:to>
      <xdr:col>55</xdr:col>
      <xdr:colOff>0</xdr:colOff>
      <xdr:row>59</xdr:row>
      <xdr:rowOff>26526</xdr:rowOff>
    </xdr:to>
    <xdr:cxnSp macro="">
      <xdr:nvCxnSpPr>
        <xdr:cNvPr id="351" name="直線コネクタ 350"/>
        <xdr:cNvCxnSpPr/>
      </xdr:nvCxnSpPr>
      <xdr:spPr>
        <a:xfrm>
          <a:off x="9639300" y="10138040"/>
          <a:ext cx="8382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4230</xdr:rowOff>
    </xdr:from>
    <xdr:to>
      <xdr:col>50</xdr:col>
      <xdr:colOff>114300</xdr:colOff>
      <xdr:row>59</xdr:row>
      <xdr:rowOff>22490</xdr:rowOff>
    </xdr:to>
    <xdr:cxnSp macro="">
      <xdr:nvCxnSpPr>
        <xdr:cNvPr id="354" name="直線コネクタ 353"/>
        <xdr:cNvCxnSpPr/>
      </xdr:nvCxnSpPr>
      <xdr:spPr>
        <a:xfrm>
          <a:off x="8750300" y="10119780"/>
          <a:ext cx="8890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165360</xdr:rowOff>
    </xdr:from>
    <xdr:to>
      <xdr:col>45</xdr:col>
      <xdr:colOff>177800</xdr:colOff>
      <xdr:row>59</xdr:row>
      <xdr:rowOff>4230</xdr:rowOff>
    </xdr:to>
    <xdr:cxnSp macro="">
      <xdr:nvCxnSpPr>
        <xdr:cNvPr id="357" name="直線コネクタ 356"/>
        <xdr:cNvCxnSpPr/>
      </xdr:nvCxnSpPr>
      <xdr:spPr>
        <a:xfrm>
          <a:off x="7861300" y="10109460"/>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102092</xdr:rowOff>
    </xdr:from>
    <xdr:to>
      <xdr:col>41</xdr:col>
      <xdr:colOff>50800</xdr:colOff>
      <xdr:row>58</xdr:row>
      <xdr:rowOff>165360</xdr:rowOff>
    </xdr:to>
    <xdr:cxnSp macro="">
      <xdr:nvCxnSpPr>
        <xdr:cNvPr id="360" name="直線コネクタ 359"/>
        <xdr:cNvCxnSpPr/>
      </xdr:nvCxnSpPr>
      <xdr:spPr>
        <a:xfrm>
          <a:off x="6972300" y="10046192"/>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111344</xdr:rowOff>
    </xdr:from>
    <xdr:to>
      <xdr:col>41</xdr:col>
      <xdr:colOff>101600</xdr:colOff>
      <xdr:row>59</xdr:row>
      <xdr:rowOff>41494</xdr:rowOff>
    </xdr:to>
    <xdr:sp macro="" textlink="">
      <xdr:nvSpPr>
        <xdr:cNvPr id="361" name="フローチャート: 判断 360"/>
        <xdr:cNvSpPr/>
      </xdr:nvSpPr>
      <xdr:spPr>
        <a:xfrm>
          <a:off x="7810500" y="100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58021</xdr:rowOff>
    </xdr:from>
    <xdr:ext cx="534377" cy="259045"/>
    <xdr:sp macro="" textlink="">
      <xdr:nvSpPr>
        <xdr:cNvPr id="362" name="テキスト ボックス 361"/>
        <xdr:cNvSpPr txBox="1"/>
      </xdr:nvSpPr>
      <xdr:spPr>
        <a:xfrm>
          <a:off x="7594111" y="98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115098</xdr:rowOff>
    </xdr:from>
    <xdr:to>
      <xdr:col>36</xdr:col>
      <xdr:colOff>165100</xdr:colOff>
      <xdr:row>59</xdr:row>
      <xdr:rowOff>45248</xdr:rowOff>
    </xdr:to>
    <xdr:sp macro="" textlink="">
      <xdr:nvSpPr>
        <xdr:cNvPr id="363" name="フローチャート: 判断 362"/>
        <xdr:cNvSpPr/>
      </xdr:nvSpPr>
      <xdr:spPr>
        <a:xfrm>
          <a:off x="6921500" y="1005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36375</xdr:rowOff>
    </xdr:from>
    <xdr:ext cx="534377" cy="259045"/>
    <xdr:sp macro="" textlink="">
      <xdr:nvSpPr>
        <xdr:cNvPr id="364" name="テキスト ボックス 363"/>
        <xdr:cNvSpPr txBox="1"/>
      </xdr:nvSpPr>
      <xdr:spPr>
        <a:xfrm>
          <a:off x="6705111" y="1015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147176</xdr:rowOff>
    </xdr:from>
    <xdr:to>
      <xdr:col>55</xdr:col>
      <xdr:colOff>50800</xdr:colOff>
      <xdr:row>59</xdr:row>
      <xdr:rowOff>77326</xdr:rowOff>
    </xdr:to>
    <xdr:sp macro="" textlink="">
      <xdr:nvSpPr>
        <xdr:cNvPr id="370" name="楕円 369"/>
        <xdr:cNvSpPr/>
      </xdr:nvSpPr>
      <xdr:spPr>
        <a:xfrm>
          <a:off x="10426700" y="100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86156</xdr:rowOff>
    </xdr:from>
    <xdr:ext cx="534377" cy="259045"/>
    <xdr:sp macro="" textlink="">
      <xdr:nvSpPr>
        <xdr:cNvPr id="371" name="普通建設事業費該当値テキスト"/>
        <xdr:cNvSpPr txBox="1"/>
      </xdr:nvSpPr>
      <xdr:spPr>
        <a:xfrm>
          <a:off x="10528300" y="100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143140</xdr:rowOff>
    </xdr:from>
    <xdr:to>
      <xdr:col>50</xdr:col>
      <xdr:colOff>165100</xdr:colOff>
      <xdr:row>59</xdr:row>
      <xdr:rowOff>73290</xdr:rowOff>
    </xdr:to>
    <xdr:sp macro="" textlink="">
      <xdr:nvSpPr>
        <xdr:cNvPr id="372" name="楕円 371"/>
        <xdr:cNvSpPr/>
      </xdr:nvSpPr>
      <xdr:spPr>
        <a:xfrm>
          <a:off x="9588500" y="100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64417</xdr:rowOff>
    </xdr:from>
    <xdr:ext cx="534377" cy="259045"/>
    <xdr:sp macro="" textlink="">
      <xdr:nvSpPr>
        <xdr:cNvPr id="373" name="テキスト ボックス 372"/>
        <xdr:cNvSpPr txBox="1"/>
      </xdr:nvSpPr>
      <xdr:spPr>
        <a:xfrm>
          <a:off x="9372111" y="1017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124880</xdr:rowOff>
    </xdr:from>
    <xdr:to>
      <xdr:col>46</xdr:col>
      <xdr:colOff>38100</xdr:colOff>
      <xdr:row>59</xdr:row>
      <xdr:rowOff>55030</xdr:rowOff>
    </xdr:to>
    <xdr:sp macro="" textlink="">
      <xdr:nvSpPr>
        <xdr:cNvPr id="374" name="楕円 373"/>
        <xdr:cNvSpPr/>
      </xdr:nvSpPr>
      <xdr:spPr>
        <a:xfrm>
          <a:off x="8699500" y="100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46157</xdr:rowOff>
    </xdr:from>
    <xdr:ext cx="534377" cy="259045"/>
    <xdr:sp macro="" textlink="">
      <xdr:nvSpPr>
        <xdr:cNvPr id="375" name="テキスト ボックス 374"/>
        <xdr:cNvSpPr txBox="1"/>
      </xdr:nvSpPr>
      <xdr:spPr>
        <a:xfrm>
          <a:off x="8483111" y="10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114560</xdr:rowOff>
    </xdr:from>
    <xdr:to>
      <xdr:col>41</xdr:col>
      <xdr:colOff>101600</xdr:colOff>
      <xdr:row>59</xdr:row>
      <xdr:rowOff>44710</xdr:rowOff>
    </xdr:to>
    <xdr:sp macro="" textlink="">
      <xdr:nvSpPr>
        <xdr:cNvPr id="376" name="楕円 375"/>
        <xdr:cNvSpPr/>
      </xdr:nvSpPr>
      <xdr:spPr>
        <a:xfrm>
          <a:off x="7810500" y="10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35837</xdr:rowOff>
    </xdr:from>
    <xdr:ext cx="534377" cy="259045"/>
    <xdr:sp macro="" textlink="">
      <xdr:nvSpPr>
        <xdr:cNvPr id="377" name="テキスト ボックス 376"/>
        <xdr:cNvSpPr txBox="1"/>
      </xdr:nvSpPr>
      <xdr:spPr>
        <a:xfrm>
          <a:off x="7594111" y="101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51292</xdr:rowOff>
    </xdr:from>
    <xdr:to>
      <xdr:col>36</xdr:col>
      <xdr:colOff>165100</xdr:colOff>
      <xdr:row>58</xdr:row>
      <xdr:rowOff>152892</xdr:rowOff>
    </xdr:to>
    <xdr:sp macro="" textlink="">
      <xdr:nvSpPr>
        <xdr:cNvPr id="378" name="楕円 377"/>
        <xdr:cNvSpPr/>
      </xdr:nvSpPr>
      <xdr:spPr>
        <a:xfrm>
          <a:off x="6921500" y="99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169419</xdr:rowOff>
    </xdr:from>
    <xdr:ext cx="599010" cy="259045"/>
    <xdr:sp macro="" textlink="">
      <xdr:nvSpPr>
        <xdr:cNvPr id="379" name="テキスト ボックス 378"/>
        <xdr:cNvSpPr txBox="1"/>
      </xdr:nvSpPr>
      <xdr:spPr>
        <a:xfrm>
          <a:off x="6672795" y="977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169365</xdr:rowOff>
    </xdr:from>
    <xdr:to>
      <xdr:col>55</xdr:col>
      <xdr:colOff>0</xdr:colOff>
      <xdr:row>79</xdr:row>
      <xdr:rowOff>19213</xdr:rowOff>
    </xdr:to>
    <xdr:cxnSp macro="">
      <xdr:nvCxnSpPr>
        <xdr:cNvPr id="408" name="直線コネクタ 407"/>
        <xdr:cNvCxnSpPr/>
      </xdr:nvCxnSpPr>
      <xdr:spPr>
        <a:xfrm>
          <a:off x="9639300" y="13542465"/>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146769</xdr:rowOff>
    </xdr:from>
    <xdr:to>
      <xdr:col>50</xdr:col>
      <xdr:colOff>114300</xdr:colOff>
      <xdr:row>78</xdr:row>
      <xdr:rowOff>169365</xdr:rowOff>
    </xdr:to>
    <xdr:cxnSp macro="">
      <xdr:nvCxnSpPr>
        <xdr:cNvPr id="411" name="直線コネクタ 410"/>
        <xdr:cNvCxnSpPr/>
      </xdr:nvCxnSpPr>
      <xdr:spPr>
        <a:xfrm>
          <a:off x="8750300" y="13519869"/>
          <a:ext cx="889000" cy="2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129411</xdr:rowOff>
    </xdr:from>
    <xdr:to>
      <xdr:col>45</xdr:col>
      <xdr:colOff>177800</xdr:colOff>
      <xdr:row>78</xdr:row>
      <xdr:rowOff>146769</xdr:rowOff>
    </xdr:to>
    <xdr:cxnSp macro="">
      <xdr:nvCxnSpPr>
        <xdr:cNvPr id="414" name="直線コネクタ 413"/>
        <xdr:cNvCxnSpPr/>
      </xdr:nvCxnSpPr>
      <xdr:spPr>
        <a:xfrm>
          <a:off x="7861300" y="13502511"/>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111703</xdr:rowOff>
    </xdr:from>
    <xdr:to>
      <xdr:col>41</xdr:col>
      <xdr:colOff>101600</xdr:colOff>
      <xdr:row>79</xdr:row>
      <xdr:rowOff>41853</xdr:rowOff>
    </xdr:to>
    <xdr:sp macro="" textlink="">
      <xdr:nvSpPr>
        <xdr:cNvPr id="417" name="フローチャート: 判断 416"/>
        <xdr:cNvSpPr/>
      </xdr:nvSpPr>
      <xdr:spPr>
        <a:xfrm>
          <a:off x="7810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32980</xdr:rowOff>
    </xdr:from>
    <xdr:ext cx="534377" cy="259045"/>
    <xdr:sp macro="" textlink="">
      <xdr:nvSpPr>
        <xdr:cNvPr id="418" name="テキスト ボックス 417"/>
        <xdr:cNvSpPr txBox="1"/>
      </xdr:nvSpPr>
      <xdr:spPr>
        <a:xfrm>
          <a:off x="7594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139863</xdr:rowOff>
    </xdr:from>
    <xdr:to>
      <xdr:col>55</xdr:col>
      <xdr:colOff>50800</xdr:colOff>
      <xdr:row>79</xdr:row>
      <xdr:rowOff>70013</xdr:rowOff>
    </xdr:to>
    <xdr:sp macro="" textlink="">
      <xdr:nvSpPr>
        <xdr:cNvPr id="424" name="楕円 423"/>
        <xdr:cNvSpPr/>
      </xdr:nvSpPr>
      <xdr:spPr>
        <a:xfrm>
          <a:off x="10426700" y="135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118565</xdr:rowOff>
    </xdr:from>
    <xdr:to>
      <xdr:col>50</xdr:col>
      <xdr:colOff>165100</xdr:colOff>
      <xdr:row>79</xdr:row>
      <xdr:rowOff>48715</xdr:rowOff>
    </xdr:to>
    <xdr:sp macro="" textlink="">
      <xdr:nvSpPr>
        <xdr:cNvPr id="426" name="楕円 425"/>
        <xdr:cNvSpPr/>
      </xdr:nvSpPr>
      <xdr:spPr>
        <a:xfrm>
          <a:off x="9588500" y="134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65242</xdr:rowOff>
    </xdr:from>
    <xdr:ext cx="534377" cy="259045"/>
    <xdr:sp macro="" textlink="">
      <xdr:nvSpPr>
        <xdr:cNvPr id="427" name="テキスト ボックス 426"/>
        <xdr:cNvSpPr txBox="1"/>
      </xdr:nvSpPr>
      <xdr:spPr>
        <a:xfrm>
          <a:off x="9372111" y="132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95969</xdr:rowOff>
    </xdr:from>
    <xdr:to>
      <xdr:col>46</xdr:col>
      <xdr:colOff>38100</xdr:colOff>
      <xdr:row>79</xdr:row>
      <xdr:rowOff>26119</xdr:rowOff>
    </xdr:to>
    <xdr:sp macro="" textlink="">
      <xdr:nvSpPr>
        <xdr:cNvPr id="428" name="楕円 427"/>
        <xdr:cNvSpPr/>
      </xdr:nvSpPr>
      <xdr:spPr>
        <a:xfrm>
          <a:off x="8699500" y="134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17246</xdr:rowOff>
    </xdr:from>
    <xdr:ext cx="534377" cy="259045"/>
    <xdr:sp macro="" textlink="">
      <xdr:nvSpPr>
        <xdr:cNvPr id="429" name="テキスト ボックス 428"/>
        <xdr:cNvSpPr txBox="1"/>
      </xdr:nvSpPr>
      <xdr:spPr>
        <a:xfrm>
          <a:off x="8483111" y="135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78611</xdr:rowOff>
    </xdr:from>
    <xdr:to>
      <xdr:col>41</xdr:col>
      <xdr:colOff>101600</xdr:colOff>
      <xdr:row>79</xdr:row>
      <xdr:rowOff>8761</xdr:rowOff>
    </xdr:to>
    <xdr:sp macro="" textlink="">
      <xdr:nvSpPr>
        <xdr:cNvPr id="430" name="楕円 429"/>
        <xdr:cNvSpPr/>
      </xdr:nvSpPr>
      <xdr:spPr>
        <a:xfrm>
          <a:off x="7810500" y="134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25288</xdr:rowOff>
    </xdr:from>
    <xdr:ext cx="534377" cy="259045"/>
    <xdr:sp macro="" textlink="">
      <xdr:nvSpPr>
        <xdr:cNvPr id="431" name="テキスト ボックス 430"/>
        <xdr:cNvSpPr txBox="1"/>
      </xdr:nvSpPr>
      <xdr:spPr>
        <a:xfrm>
          <a:off x="7594111" y="1322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96926</xdr:rowOff>
    </xdr:from>
    <xdr:to>
      <xdr:col>55</xdr:col>
      <xdr:colOff>0</xdr:colOff>
      <xdr:row>98</xdr:row>
      <xdr:rowOff>10757</xdr:rowOff>
    </xdr:to>
    <xdr:cxnSp macro="">
      <xdr:nvCxnSpPr>
        <xdr:cNvPr id="460" name="直線コネクタ 459"/>
        <xdr:cNvCxnSpPr/>
      </xdr:nvCxnSpPr>
      <xdr:spPr>
        <a:xfrm flipV="1">
          <a:off x="9639300" y="16727576"/>
          <a:ext cx="8382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160198</xdr:rowOff>
    </xdr:from>
    <xdr:to>
      <xdr:col>50</xdr:col>
      <xdr:colOff>114300</xdr:colOff>
      <xdr:row>98</xdr:row>
      <xdr:rowOff>10757</xdr:rowOff>
    </xdr:to>
    <xdr:cxnSp macro="">
      <xdr:nvCxnSpPr>
        <xdr:cNvPr id="463" name="直線コネクタ 462"/>
        <xdr:cNvCxnSpPr/>
      </xdr:nvCxnSpPr>
      <xdr:spPr>
        <a:xfrm>
          <a:off x="8750300" y="16790848"/>
          <a:ext cx="8890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160198</xdr:rowOff>
    </xdr:from>
    <xdr:to>
      <xdr:col>45</xdr:col>
      <xdr:colOff>177800</xdr:colOff>
      <xdr:row>98</xdr:row>
      <xdr:rowOff>45720</xdr:rowOff>
    </xdr:to>
    <xdr:cxnSp macro="">
      <xdr:nvCxnSpPr>
        <xdr:cNvPr id="466" name="直線コネクタ 465"/>
        <xdr:cNvCxnSpPr/>
      </xdr:nvCxnSpPr>
      <xdr:spPr>
        <a:xfrm flipV="1">
          <a:off x="7861300" y="16790848"/>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69" name="フローチャート: 判断 468"/>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0" name="テキスト ボックス 469"/>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46126</xdr:rowOff>
    </xdr:from>
    <xdr:to>
      <xdr:col>55</xdr:col>
      <xdr:colOff>50800</xdr:colOff>
      <xdr:row>97</xdr:row>
      <xdr:rowOff>147726</xdr:rowOff>
    </xdr:to>
    <xdr:sp macro="" textlink="">
      <xdr:nvSpPr>
        <xdr:cNvPr id="476" name="楕円 475"/>
        <xdr:cNvSpPr/>
      </xdr:nvSpPr>
      <xdr:spPr>
        <a:xfrm>
          <a:off x="10426700" y="166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24553</xdr:rowOff>
    </xdr:from>
    <xdr:ext cx="534377" cy="259045"/>
    <xdr:sp macro="" textlink="">
      <xdr:nvSpPr>
        <xdr:cNvPr id="477" name="普通建設事業費 （ うち更新整備　）該当値テキスト"/>
        <xdr:cNvSpPr txBox="1"/>
      </xdr:nvSpPr>
      <xdr:spPr>
        <a:xfrm>
          <a:off x="10528300" y="166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131407</xdr:rowOff>
    </xdr:from>
    <xdr:to>
      <xdr:col>50</xdr:col>
      <xdr:colOff>165100</xdr:colOff>
      <xdr:row>98</xdr:row>
      <xdr:rowOff>61557</xdr:rowOff>
    </xdr:to>
    <xdr:sp macro="" textlink="">
      <xdr:nvSpPr>
        <xdr:cNvPr id="478" name="楕円 477"/>
        <xdr:cNvSpPr/>
      </xdr:nvSpPr>
      <xdr:spPr>
        <a:xfrm>
          <a:off x="9588500" y="167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52684</xdr:rowOff>
    </xdr:from>
    <xdr:ext cx="534377" cy="259045"/>
    <xdr:sp macro="" textlink="">
      <xdr:nvSpPr>
        <xdr:cNvPr id="479" name="テキスト ボックス 478"/>
        <xdr:cNvSpPr txBox="1"/>
      </xdr:nvSpPr>
      <xdr:spPr>
        <a:xfrm>
          <a:off x="9372111" y="168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109398</xdr:rowOff>
    </xdr:from>
    <xdr:to>
      <xdr:col>46</xdr:col>
      <xdr:colOff>38100</xdr:colOff>
      <xdr:row>98</xdr:row>
      <xdr:rowOff>39548</xdr:rowOff>
    </xdr:to>
    <xdr:sp macro="" textlink="">
      <xdr:nvSpPr>
        <xdr:cNvPr id="480" name="楕円 479"/>
        <xdr:cNvSpPr/>
      </xdr:nvSpPr>
      <xdr:spPr>
        <a:xfrm>
          <a:off x="8699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30675</xdr:rowOff>
    </xdr:from>
    <xdr:ext cx="534377" cy="259045"/>
    <xdr:sp macro="" textlink="">
      <xdr:nvSpPr>
        <xdr:cNvPr id="481" name="テキスト ボックス 480"/>
        <xdr:cNvSpPr txBox="1"/>
      </xdr:nvSpPr>
      <xdr:spPr>
        <a:xfrm>
          <a:off x="8483111" y="16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166370</xdr:rowOff>
    </xdr:from>
    <xdr:to>
      <xdr:col>41</xdr:col>
      <xdr:colOff>101600</xdr:colOff>
      <xdr:row>98</xdr:row>
      <xdr:rowOff>96520</xdr:rowOff>
    </xdr:to>
    <xdr:sp macro="" textlink="">
      <xdr:nvSpPr>
        <xdr:cNvPr id="482" name="楕円 481"/>
        <xdr:cNvSpPr/>
      </xdr:nvSpPr>
      <xdr:spPr>
        <a:xfrm>
          <a:off x="7810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87647</xdr:rowOff>
    </xdr:from>
    <xdr:ext cx="534377" cy="259045"/>
    <xdr:sp macro="" textlink="">
      <xdr:nvSpPr>
        <xdr:cNvPr id="483" name="テキスト ボックス 482"/>
        <xdr:cNvSpPr txBox="1"/>
      </xdr:nvSpPr>
      <xdr:spPr>
        <a:xfrm>
          <a:off x="7594111" y="168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18679</xdr:rowOff>
    </xdr:from>
    <xdr:to>
      <xdr:col>85</xdr:col>
      <xdr:colOff>127000</xdr:colOff>
      <xdr:row>38</xdr:row>
      <xdr:rowOff>25097</xdr:rowOff>
    </xdr:to>
    <xdr:cxnSp macro="">
      <xdr:nvCxnSpPr>
        <xdr:cNvPr id="508" name="直線コネクタ 507"/>
        <xdr:cNvCxnSpPr/>
      </xdr:nvCxnSpPr>
      <xdr:spPr>
        <a:xfrm flipV="1">
          <a:off x="15481300" y="6533779"/>
          <a:ext cx="8382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8210</xdr:rowOff>
    </xdr:from>
    <xdr:to>
      <xdr:col>81</xdr:col>
      <xdr:colOff>50800</xdr:colOff>
      <xdr:row>38</xdr:row>
      <xdr:rowOff>25097</xdr:rowOff>
    </xdr:to>
    <xdr:cxnSp macro="">
      <xdr:nvCxnSpPr>
        <xdr:cNvPr id="511" name="直線コネクタ 510"/>
        <xdr:cNvCxnSpPr/>
      </xdr:nvCxnSpPr>
      <xdr:spPr>
        <a:xfrm>
          <a:off x="14592300" y="6523310"/>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163812</xdr:rowOff>
    </xdr:from>
    <xdr:to>
      <xdr:col>76</xdr:col>
      <xdr:colOff>114300</xdr:colOff>
      <xdr:row>38</xdr:row>
      <xdr:rowOff>8210</xdr:rowOff>
    </xdr:to>
    <xdr:cxnSp macro="">
      <xdr:nvCxnSpPr>
        <xdr:cNvPr id="514" name="直線コネクタ 513"/>
        <xdr:cNvCxnSpPr/>
      </xdr:nvCxnSpPr>
      <xdr:spPr>
        <a:xfrm>
          <a:off x="13703300" y="6507462"/>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163812</xdr:rowOff>
    </xdr:from>
    <xdr:to>
      <xdr:col>71</xdr:col>
      <xdr:colOff>177800</xdr:colOff>
      <xdr:row>38</xdr:row>
      <xdr:rowOff>11507</xdr:rowOff>
    </xdr:to>
    <xdr:cxnSp macro="">
      <xdr:nvCxnSpPr>
        <xdr:cNvPr id="517" name="直線コネクタ 516"/>
        <xdr:cNvCxnSpPr/>
      </xdr:nvCxnSpPr>
      <xdr:spPr>
        <a:xfrm flipV="1">
          <a:off x="12814300" y="6507462"/>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123824</xdr:rowOff>
    </xdr:from>
    <xdr:to>
      <xdr:col>72</xdr:col>
      <xdr:colOff>38100</xdr:colOff>
      <xdr:row>38</xdr:row>
      <xdr:rowOff>53974</xdr:rowOff>
    </xdr:to>
    <xdr:sp macro="" textlink="">
      <xdr:nvSpPr>
        <xdr:cNvPr id="518" name="フローチャート: 判断 517"/>
        <xdr:cNvSpPr/>
      </xdr:nvSpPr>
      <xdr:spPr>
        <a:xfrm>
          <a:off x="13652500" y="64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45101</xdr:rowOff>
    </xdr:from>
    <xdr:ext cx="469744" cy="259045"/>
    <xdr:sp macro="" textlink="">
      <xdr:nvSpPr>
        <xdr:cNvPr id="519" name="テキスト ボックス 518"/>
        <xdr:cNvSpPr txBox="1"/>
      </xdr:nvSpPr>
      <xdr:spPr>
        <a:xfrm>
          <a:off x="13468428" y="65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122173</xdr:rowOff>
    </xdr:from>
    <xdr:to>
      <xdr:col>67</xdr:col>
      <xdr:colOff>101600</xdr:colOff>
      <xdr:row>38</xdr:row>
      <xdr:rowOff>52322</xdr:rowOff>
    </xdr:to>
    <xdr:sp macro="" textlink="">
      <xdr:nvSpPr>
        <xdr:cNvPr id="520" name="フローチャート: 判断 519"/>
        <xdr:cNvSpPr/>
      </xdr:nvSpPr>
      <xdr:spPr>
        <a:xfrm>
          <a:off x="12763500" y="64658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68850</xdr:rowOff>
    </xdr:from>
    <xdr:ext cx="469744" cy="259045"/>
    <xdr:sp macro="" textlink="">
      <xdr:nvSpPr>
        <xdr:cNvPr id="521" name="テキスト ボックス 520"/>
        <xdr:cNvSpPr txBox="1"/>
      </xdr:nvSpPr>
      <xdr:spPr>
        <a:xfrm>
          <a:off x="12579428" y="62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139329</xdr:rowOff>
    </xdr:from>
    <xdr:to>
      <xdr:col>85</xdr:col>
      <xdr:colOff>177800</xdr:colOff>
      <xdr:row>38</xdr:row>
      <xdr:rowOff>69479</xdr:rowOff>
    </xdr:to>
    <xdr:sp macro="" textlink="">
      <xdr:nvSpPr>
        <xdr:cNvPr id="527" name="楕円 526"/>
        <xdr:cNvSpPr/>
      </xdr:nvSpPr>
      <xdr:spPr>
        <a:xfrm>
          <a:off x="16268700" y="64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145747</xdr:rowOff>
    </xdr:from>
    <xdr:to>
      <xdr:col>81</xdr:col>
      <xdr:colOff>101600</xdr:colOff>
      <xdr:row>38</xdr:row>
      <xdr:rowOff>75897</xdr:rowOff>
    </xdr:to>
    <xdr:sp macro="" textlink="">
      <xdr:nvSpPr>
        <xdr:cNvPr id="529" name="楕円 528"/>
        <xdr:cNvSpPr/>
      </xdr:nvSpPr>
      <xdr:spPr>
        <a:xfrm>
          <a:off x="15430500" y="64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67024</xdr:rowOff>
    </xdr:from>
    <xdr:ext cx="313932" cy="259045"/>
    <xdr:sp macro="" textlink="">
      <xdr:nvSpPr>
        <xdr:cNvPr id="530" name="テキスト ボックス 529"/>
        <xdr:cNvSpPr txBox="1"/>
      </xdr:nvSpPr>
      <xdr:spPr>
        <a:xfrm>
          <a:off x="15324333" y="6582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128859</xdr:rowOff>
    </xdr:from>
    <xdr:to>
      <xdr:col>76</xdr:col>
      <xdr:colOff>165100</xdr:colOff>
      <xdr:row>38</xdr:row>
      <xdr:rowOff>59009</xdr:rowOff>
    </xdr:to>
    <xdr:sp macro="" textlink="">
      <xdr:nvSpPr>
        <xdr:cNvPr id="531" name="楕円 530"/>
        <xdr:cNvSpPr/>
      </xdr:nvSpPr>
      <xdr:spPr>
        <a:xfrm>
          <a:off x="14541500" y="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75536</xdr:rowOff>
    </xdr:from>
    <xdr:ext cx="469744" cy="259045"/>
    <xdr:sp macro="" textlink="">
      <xdr:nvSpPr>
        <xdr:cNvPr id="532" name="テキスト ボックス 531"/>
        <xdr:cNvSpPr txBox="1"/>
      </xdr:nvSpPr>
      <xdr:spPr>
        <a:xfrm>
          <a:off x="14357428" y="62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113012</xdr:rowOff>
    </xdr:from>
    <xdr:to>
      <xdr:col>72</xdr:col>
      <xdr:colOff>38100</xdr:colOff>
      <xdr:row>38</xdr:row>
      <xdr:rowOff>43162</xdr:rowOff>
    </xdr:to>
    <xdr:sp macro="" textlink="">
      <xdr:nvSpPr>
        <xdr:cNvPr id="533" name="楕円 532"/>
        <xdr:cNvSpPr/>
      </xdr:nvSpPr>
      <xdr:spPr>
        <a:xfrm>
          <a:off x="13652500" y="64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59689</xdr:rowOff>
    </xdr:from>
    <xdr:ext cx="469744" cy="259045"/>
    <xdr:sp macro="" textlink="">
      <xdr:nvSpPr>
        <xdr:cNvPr id="534" name="テキスト ボックス 533"/>
        <xdr:cNvSpPr txBox="1"/>
      </xdr:nvSpPr>
      <xdr:spPr>
        <a:xfrm>
          <a:off x="13468428" y="62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132157</xdr:rowOff>
    </xdr:from>
    <xdr:to>
      <xdr:col>67</xdr:col>
      <xdr:colOff>101600</xdr:colOff>
      <xdr:row>38</xdr:row>
      <xdr:rowOff>62306</xdr:rowOff>
    </xdr:to>
    <xdr:sp macro="" textlink="">
      <xdr:nvSpPr>
        <xdr:cNvPr id="535" name="楕円 534"/>
        <xdr:cNvSpPr/>
      </xdr:nvSpPr>
      <xdr:spPr>
        <a:xfrm>
          <a:off x="12763500" y="6475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53434</xdr:rowOff>
    </xdr:from>
    <xdr:ext cx="469744" cy="259045"/>
    <xdr:sp macro="" textlink="">
      <xdr:nvSpPr>
        <xdr:cNvPr id="536" name="テキスト ボックス 535"/>
        <xdr:cNvSpPr txBox="1"/>
      </xdr:nvSpPr>
      <xdr:spPr>
        <a:xfrm>
          <a:off x="12579428" y="65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35446</xdr:rowOff>
    </xdr:from>
    <xdr:to>
      <xdr:col>85</xdr:col>
      <xdr:colOff>127000</xdr:colOff>
      <xdr:row>75</xdr:row>
      <xdr:rowOff>73558</xdr:rowOff>
    </xdr:to>
    <xdr:cxnSp macro="">
      <xdr:nvCxnSpPr>
        <xdr:cNvPr id="614" name="直線コネクタ 613"/>
        <xdr:cNvCxnSpPr/>
      </xdr:nvCxnSpPr>
      <xdr:spPr>
        <a:xfrm>
          <a:off x="15481300" y="12894196"/>
          <a:ext cx="8382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166725</xdr:rowOff>
    </xdr:from>
    <xdr:to>
      <xdr:col>81</xdr:col>
      <xdr:colOff>50800</xdr:colOff>
      <xdr:row>75</xdr:row>
      <xdr:rowOff>35446</xdr:rowOff>
    </xdr:to>
    <xdr:cxnSp macro="">
      <xdr:nvCxnSpPr>
        <xdr:cNvPr id="617" name="直線コネクタ 616"/>
        <xdr:cNvCxnSpPr/>
      </xdr:nvCxnSpPr>
      <xdr:spPr>
        <a:xfrm>
          <a:off x="14592300" y="12854025"/>
          <a:ext cx="8890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166725</xdr:rowOff>
    </xdr:from>
    <xdr:to>
      <xdr:col>76</xdr:col>
      <xdr:colOff>114300</xdr:colOff>
      <xdr:row>75</xdr:row>
      <xdr:rowOff>14960</xdr:rowOff>
    </xdr:to>
    <xdr:cxnSp macro="">
      <xdr:nvCxnSpPr>
        <xdr:cNvPr id="620" name="直線コネクタ 619"/>
        <xdr:cNvCxnSpPr/>
      </xdr:nvCxnSpPr>
      <xdr:spPr>
        <a:xfrm flipV="1">
          <a:off x="13703300" y="1285402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161734</xdr:rowOff>
    </xdr:from>
    <xdr:to>
      <xdr:col>71</xdr:col>
      <xdr:colOff>177800</xdr:colOff>
      <xdr:row>75</xdr:row>
      <xdr:rowOff>14960</xdr:rowOff>
    </xdr:to>
    <xdr:cxnSp macro="">
      <xdr:nvCxnSpPr>
        <xdr:cNvPr id="623" name="直線コネクタ 622"/>
        <xdr:cNvCxnSpPr/>
      </xdr:nvCxnSpPr>
      <xdr:spPr>
        <a:xfrm>
          <a:off x="12814300" y="12849034"/>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4" name="フローチャート: 判断 623"/>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5" name="テキスト ボックス 624"/>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6" name="フローチャート: 判断 625"/>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7" name="テキスト ボックス 626"/>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22758</xdr:rowOff>
    </xdr:from>
    <xdr:to>
      <xdr:col>85</xdr:col>
      <xdr:colOff>177800</xdr:colOff>
      <xdr:row>75</xdr:row>
      <xdr:rowOff>124358</xdr:rowOff>
    </xdr:to>
    <xdr:sp macro="" textlink="">
      <xdr:nvSpPr>
        <xdr:cNvPr id="633" name="楕円 632"/>
        <xdr:cNvSpPr/>
      </xdr:nvSpPr>
      <xdr:spPr>
        <a:xfrm>
          <a:off x="16268700" y="128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45635</xdr:rowOff>
    </xdr:from>
    <xdr:ext cx="534377" cy="259045"/>
    <xdr:sp macro="" textlink="">
      <xdr:nvSpPr>
        <xdr:cNvPr id="634" name="公債費該当値テキスト"/>
        <xdr:cNvSpPr txBox="1"/>
      </xdr:nvSpPr>
      <xdr:spPr>
        <a:xfrm>
          <a:off x="16370300" y="127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156096</xdr:rowOff>
    </xdr:from>
    <xdr:to>
      <xdr:col>81</xdr:col>
      <xdr:colOff>101600</xdr:colOff>
      <xdr:row>75</xdr:row>
      <xdr:rowOff>86246</xdr:rowOff>
    </xdr:to>
    <xdr:sp macro="" textlink="">
      <xdr:nvSpPr>
        <xdr:cNvPr id="635" name="楕円 634"/>
        <xdr:cNvSpPr/>
      </xdr:nvSpPr>
      <xdr:spPr>
        <a:xfrm>
          <a:off x="15430500" y="128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102773</xdr:rowOff>
    </xdr:from>
    <xdr:ext cx="534377" cy="259045"/>
    <xdr:sp macro="" textlink="">
      <xdr:nvSpPr>
        <xdr:cNvPr id="636" name="テキスト ボックス 635"/>
        <xdr:cNvSpPr txBox="1"/>
      </xdr:nvSpPr>
      <xdr:spPr>
        <a:xfrm>
          <a:off x="15214111" y="126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115925</xdr:rowOff>
    </xdr:from>
    <xdr:to>
      <xdr:col>76</xdr:col>
      <xdr:colOff>165100</xdr:colOff>
      <xdr:row>75</xdr:row>
      <xdr:rowOff>46075</xdr:rowOff>
    </xdr:to>
    <xdr:sp macro="" textlink="">
      <xdr:nvSpPr>
        <xdr:cNvPr id="637" name="楕円 636"/>
        <xdr:cNvSpPr/>
      </xdr:nvSpPr>
      <xdr:spPr>
        <a:xfrm>
          <a:off x="14541500" y="128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62602</xdr:rowOff>
    </xdr:from>
    <xdr:ext cx="534377" cy="259045"/>
    <xdr:sp macro="" textlink="">
      <xdr:nvSpPr>
        <xdr:cNvPr id="638" name="テキスト ボックス 637"/>
        <xdr:cNvSpPr txBox="1"/>
      </xdr:nvSpPr>
      <xdr:spPr>
        <a:xfrm>
          <a:off x="14325111" y="125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135610</xdr:rowOff>
    </xdr:from>
    <xdr:to>
      <xdr:col>72</xdr:col>
      <xdr:colOff>38100</xdr:colOff>
      <xdr:row>75</xdr:row>
      <xdr:rowOff>65760</xdr:rowOff>
    </xdr:to>
    <xdr:sp macro="" textlink="">
      <xdr:nvSpPr>
        <xdr:cNvPr id="639" name="楕円 638"/>
        <xdr:cNvSpPr/>
      </xdr:nvSpPr>
      <xdr:spPr>
        <a:xfrm>
          <a:off x="13652500" y="128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82287</xdr:rowOff>
    </xdr:from>
    <xdr:ext cx="534377" cy="259045"/>
    <xdr:sp macro="" textlink="">
      <xdr:nvSpPr>
        <xdr:cNvPr id="640" name="テキスト ボックス 639"/>
        <xdr:cNvSpPr txBox="1"/>
      </xdr:nvSpPr>
      <xdr:spPr>
        <a:xfrm>
          <a:off x="13436111" y="125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110934</xdr:rowOff>
    </xdr:from>
    <xdr:to>
      <xdr:col>67</xdr:col>
      <xdr:colOff>101600</xdr:colOff>
      <xdr:row>75</xdr:row>
      <xdr:rowOff>41084</xdr:rowOff>
    </xdr:to>
    <xdr:sp macro="" textlink="">
      <xdr:nvSpPr>
        <xdr:cNvPr id="641" name="楕円 640"/>
        <xdr:cNvSpPr/>
      </xdr:nvSpPr>
      <xdr:spPr>
        <a:xfrm>
          <a:off x="127635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57611</xdr:rowOff>
    </xdr:from>
    <xdr:ext cx="534377" cy="259045"/>
    <xdr:sp macro="" textlink="">
      <xdr:nvSpPr>
        <xdr:cNvPr id="642" name="テキスト ボックス 641"/>
        <xdr:cNvSpPr txBox="1"/>
      </xdr:nvSpPr>
      <xdr:spPr>
        <a:xfrm>
          <a:off x="12547111" y="125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69755</xdr:rowOff>
    </xdr:from>
    <xdr:to>
      <xdr:col>85</xdr:col>
      <xdr:colOff>127000</xdr:colOff>
      <xdr:row>98</xdr:row>
      <xdr:rowOff>76028</xdr:rowOff>
    </xdr:to>
    <xdr:cxnSp macro="">
      <xdr:nvCxnSpPr>
        <xdr:cNvPr id="671" name="直線コネクタ 670"/>
        <xdr:cNvCxnSpPr/>
      </xdr:nvCxnSpPr>
      <xdr:spPr>
        <a:xfrm flipV="1">
          <a:off x="15481300" y="16871855"/>
          <a:ext cx="8382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76028</xdr:rowOff>
    </xdr:from>
    <xdr:to>
      <xdr:col>81</xdr:col>
      <xdr:colOff>50800</xdr:colOff>
      <xdr:row>98</xdr:row>
      <xdr:rowOff>82176</xdr:rowOff>
    </xdr:to>
    <xdr:cxnSp macro="">
      <xdr:nvCxnSpPr>
        <xdr:cNvPr id="674" name="直線コネクタ 673"/>
        <xdr:cNvCxnSpPr/>
      </xdr:nvCxnSpPr>
      <xdr:spPr>
        <a:xfrm flipV="1">
          <a:off x="14592300" y="16878128"/>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82176</xdr:rowOff>
    </xdr:from>
    <xdr:to>
      <xdr:col>76</xdr:col>
      <xdr:colOff>114300</xdr:colOff>
      <xdr:row>98</xdr:row>
      <xdr:rowOff>158094</xdr:rowOff>
    </xdr:to>
    <xdr:cxnSp macro="">
      <xdr:nvCxnSpPr>
        <xdr:cNvPr id="677" name="直線コネクタ 676"/>
        <xdr:cNvCxnSpPr/>
      </xdr:nvCxnSpPr>
      <xdr:spPr>
        <a:xfrm flipV="1">
          <a:off x="13703300" y="16884276"/>
          <a:ext cx="8890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79928</xdr:rowOff>
    </xdr:from>
    <xdr:to>
      <xdr:col>71</xdr:col>
      <xdr:colOff>177800</xdr:colOff>
      <xdr:row>98</xdr:row>
      <xdr:rowOff>158094</xdr:rowOff>
    </xdr:to>
    <xdr:cxnSp macro="">
      <xdr:nvCxnSpPr>
        <xdr:cNvPr id="680" name="直線コネクタ 679"/>
        <xdr:cNvCxnSpPr/>
      </xdr:nvCxnSpPr>
      <xdr:spPr>
        <a:xfrm>
          <a:off x="12814300" y="16882028"/>
          <a:ext cx="889000" cy="7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81" name="フローチャート: 判断 680"/>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151561</xdr:rowOff>
    </xdr:from>
    <xdr:ext cx="534377" cy="259045"/>
    <xdr:sp macro="" textlink="">
      <xdr:nvSpPr>
        <xdr:cNvPr id="682" name="テキスト ボックス 681"/>
        <xdr:cNvSpPr txBox="1"/>
      </xdr:nvSpPr>
      <xdr:spPr>
        <a:xfrm>
          <a:off x="13436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83" name="フローチャート: 判断 682"/>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84" name="テキスト ボックス 683"/>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18955</xdr:rowOff>
    </xdr:from>
    <xdr:to>
      <xdr:col>85</xdr:col>
      <xdr:colOff>177800</xdr:colOff>
      <xdr:row>98</xdr:row>
      <xdr:rowOff>120555</xdr:rowOff>
    </xdr:to>
    <xdr:sp macro="" textlink="">
      <xdr:nvSpPr>
        <xdr:cNvPr id="690" name="楕円 689"/>
        <xdr:cNvSpPr/>
      </xdr:nvSpPr>
      <xdr:spPr>
        <a:xfrm>
          <a:off x="16268700" y="168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41832</xdr:rowOff>
    </xdr:from>
    <xdr:ext cx="534377" cy="259045"/>
    <xdr:sp macro="" textlink="">
      <xdr:nvSpPr>
        <xdr:cNvPr id="691" name="積立金該当値テキスト"/>
        <xdr:cNvSpPr txBox="1"/>
      </xdr:nvSpPr>
      <xdr:spPr>
        <a:xfrm>
          <a:off x="16370300" y="1667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25228</xdr:rowOff>
    </xdr:from>
    <xdr:to>
      <xdr:col>81</xdr:col>
      <xdr:colOff>101600</xdr:colOff>
      <xdr:row>98</xdr:row>
      <xdr:rowOff>126828</xdr:rowOff>
    </xdr:to>
    <xdr:sp macro="" textlink="">
      <xdr:nvSpPr>
        <xdr:cNvPr id="692" name="楕円 691"/>
        <xdr:cNvSpPr/>
      </xdr:nvSpPr>
      <xdr:spPr>
        <a:xfrm>
          <a:off x="15430500" y="168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143355</xdr:rowOff>
    </xdr:from>
    <xdr:ext cx="534377" cy="259045"/>
    <xdr:sp macro="" textlink="">
      <xdr:nvSpPr>
        <xdr:cNvPr id="693" name="テキスト ボックス 692"/>
        <xdr:cNvSpPr txBox="1"/>
      </xdr:nvSpPr>
      <xdr:spPr>
        <a:xfrm>
          <a:off x="15214111" y="1660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31376</xdr:rowOff>
    </xdr:from>
    <xdr:to>
      <xdr:col>76</xdr:col>
      <xdr:colOff>165100</xdr:colOff>
      <xdr:row>98</xdr:row>
      <xdr:rowOff>132976</xdr:rowOff>
    </xdr:to>
    <xdr:sp macro="" textlink="">
      <xdr:nvSpPr>
        <xdr:cNvPr id="694" name="楕円 693"/>
        <xdr:cNvSpPr/>
      </xdr:nvSpPr>
      <xdr:spPr>
        <a:xfrm>
          <a:off x="14541500" y="168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149503</xdr:rowOff>
    </xdr:from>
    <xdr:ext cx="534377" cy="259045"/>
    <xdr:sp macro="" textlink="">
      <xdr:nvSpPr>
        <xdr:cNvPr id="695" name="テキスト ボックス 694"/>
        <xdr:cNvSpPr txBox="1"/>
      </xdr:nvSpPr>
      <xdr:spPr>
        <a:xfrm>
          <a:off x="14325111" y="1660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107294</xdr:rowOff>
    </xdr:from>
    <xdr:to>
      <xdr:col>72</xdr:col>
      <xdr:colOff>38100</xdr:colOff>
      <xdr:row>99</xdr:row>
      <xdr:rowOff>37444</xdr:rowOff>
    </xdr:to>
    <xdr:sp macro="" textlink="">
      <xdr:nvSpPr>
        <xdr:cNvPr id="696" name="楕円 695"/>
        <xdr:cNvSpPr/>
      </xdr:nvSpPr>
      <xdr:spPr>
        <a:xfrm>
          <a:off x="13652500" y="169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28571</xdr:rowOff>
    </xdr:from>
    <xdr:ext cx="469744" cy="259045"/>
    <xdr:sp macro="" textlink="">
      <xdr:nvSpPr>
        <xdr:cNvPr id="697" name="テキスト ボックス 696"/>
        <xdr:cNvSpPr txBox="1"/>
      </xdr:nvSpPr>
      <xdr:spPr>
        <a:xfrm>
          <a:off x="13468428" y="1700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29128</xdr:rowOff>
    </xdr:from>
    <xdr:to>
      <xdr:col>67</xdr:col>
      <xdr:colOff>101600</xdr:colOff>
      <xdr:row>98</xdr:row>
      <xdr:rowOff>130728</xdr:rowOff>
    </xdr:to>
    <xdr:sp macro="" textlink="">
      <xdr:nvSpPr>
        <xdr:cNvPr id="698" name="楕円 697"/>
        <xdr:cNvSpPr/>
      </xdr:nvSpPr>
      <xdr:spPr>
        <a:xfrm>
          <a:off x="12763500" y="168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121855</xdr:rowOff>
    </xdr:from>
    <xdr:ext cx="534377" cy="259045"/>
    <xdr:sp macro="" textlink="">
      <xdr:nvSpPr>
        <xdr:cNvPr id="699" name="テキスト ボックス 698"/>
        <xdr:cNvSpPr txBox="1"/>
      </xdr:nvSpPr>
      <xdr:spPr>
        <a:xfrm>
          <a:off x="12547111" y="169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94993</xdr:rowOff>
    </xdr:from>
    <xdr:to>
      <xdr:col>116</xdr:col>
      <xdr:colOff>63500</xdr:colOff>
      <xdr:row>38</xdr:row>
      <xdr:rowOff>161156</xdr:rowOff>
    </xdr:to>
    <xdr:cxnSp macro="">
      <xdr:nvCxnSpPr>
        <xdr:cNvPr id="730" name="直線コネクタ 729"/>
        <xdr:cNvCxnSpPr/>
      </xdr:nvCxnSpPr>
      <xdr:spPr>
        <a:xfrm>
          <a:off x="21323300" y="6610093"/>
          <a:ext cx="838200" cy="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94993</xdr:rowOff>
    </xdr:from>
    <xdr:to>
      <xdr:col>111</xdr:col>
      <xdr:colOff>177800</xdr:colOff>
      <xdr:row>38</xdr:row>
      <xdr:rowOff>115599</xdr:rowOff>
    </xdr:to>
    <xdr:cxnSp macro="">
      <xdr:nvCxnSpPr>
        <xdr:cNvPr id="733" name="直線コネクタ 732"/>
        <xdr:cNvCxnSpPr/>
      </xdr:nvCxnSpPr>
      <xdr:spPr>
        <a:xfrm flipV="1">
          <a:off x="20434300" y="6610093"/>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81995</xdr:rowOff>
    </xdr:from>
    <xdr:to>
      <xdr:col>107</xdr:col>
      <xdr:colOff>50800</xdr:colOff>
      <xdr:row>38</xdr:row>
      <xdr:rowOff>115599</xdr:rowOff>
    </xdr:to>
    <xdr:cxnSp macro="">
      <xdr:nvCxnSpPr>
        <xdr:cNvPr id="736" name="直線コネクタ 735"/>
        <xdr:cNvCxnSpPr/>
      </xdr:nvCxnSpPr>
      <xdr:spPr>
        <a:xfrm>
          <a:off x="19545300" y="659709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45778</xdr:rowOff>
    </xdr:from>
    <xdr:to>
      <xdr:col>102</xdr:col>
      <xdr:colOff>114300</xdr:colOff>
      <xdr:row>38</xdr:row>
      <xdr:rowOff>81995</xdr:rowOff>
    </xdr:to>
    <xdr:cxnSp macro="">
      <xdr:nvCxnSpPr>
        <xdr:cNvPr id="739" name="直線コネクタ 738"/>
        <xdr:cNvCxnSpPr/>
      </xdr:nvCxnSpPr>
      <xdr:spPr>
        <a:xfrm>
          <a:off x="18656300" y="6560878"/>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7420</xdr:rowOff>
    </xdr:from>
    <xdr:to>
      <xdr:col>102</xdr:col>
      <xdr:colOff>165100</xdr:colOff>
      <xdr:row>39</xdr:row>
      <xdr:rowOff>109020</xdr:rowOff>
    </xdr:to>
    <xdr:sp macro="" textlink="">
      <xdr:nvSpPr>
        <xdr:cNvPr id="740" name="フローチャート: 判断 739"/>
        <xdr:cNvSpPr/>
      </xdr:nvSpPr>
      <xdr:spPr>
        <a:xfrm>
          <a:off x="19494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100147</xdr:rowOff>
    </xdr:from>
    <xdr:ext cx="469744" cy="259045"/>
    <xdr:sp macro="" textlink="">
      <xdr:nvSpPr>
        <xdr:cNvPr id="741" name="テキスト ボックス 740"/>
        <xdr:cNvSpPr txBox="1"/>
      </xdr:nvSpPr>
      <xdr:spPr>
        <a:xfrm>
          <a:off x="19310428"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164502</xdr:rowOff>
    </xdr:from>
    <xdr:to>
      <xdr:col>98</xdr:col>
      <xdr:colOff>38100</xdr:colOff>
      <xdr:row>39</xdr:row>
      <xdr:rowOff>94652</xdr:rowOff>
    </xdr:to>
    <xdr:sp macro="" textlink="">
      <xdr:nvSpPr>
        <xdr:cNvPr id="742" name="フローチャート: 判断 741"/>
        <xdr:cNvSpPr/>
      </xdr:nvSpPr>
      <xdr:spPr>
        <a:xfrm>
          <a:off x="18605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85779</xdr:rowOff>
    </xdr:from>
    <xdr:ext cx="469744" cy="259045"/>
    <xdr:sp macro="" textlink="">
      <xdr:nvSpPr>
        <xdr:cNvPr id="743" name="テキスト ボックス 742"/>
        <xdr:cNvSpPr txBox="1"/>
      </xdr:nvSpPr>
      <xdr:spPr>
        <a:xfrm>
          <a:off x="18421428"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110356</xdr:rowOff>
    </xdr:from>
    <xdr:to>
      <xdr:col>116</xdr:col>
      <xdr:colOff>114300</xdr:colOff>
      <xdr:row>39</xdr:row>
      <xdr:rowOff>40506</xdr:rowOff>
    </xdr:to>
    <xdr:sp macro="" textlink="">
      <xdr:nvSpPr>
        <xdr:cNvPr id="749" name="楕円 748"/>
        <xdr:cNvSpPr/>
      </xdr:nvSpPr>
      <xdr:spPr>
        <a:xfrm>
          <a:off x="22110700" y="66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69733</xdr:rowOff>
    </xdr:from>
    <xdr:ext cx="469744" cy="259045"/>
    <xdr:sp macro="" textlink="">
      <xdr:nvSpPr>
        <xdr:cNvPr id="750" name="投資及び出資金該当値テキスト"/>
        <xdr:cNvSpPr txBox="1"/>
      </xdr:nvSpPr>
      <xdr:spPr>
        <a:xfrm>
          <a:off x="22212300" y="641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44193</xdr:rowOff>
    </xdr:from>
    <xdr:to>
      <xdr:col>112</xdr:col>
      <xdr:colOff>38100</xdr:colOff>
      <xdr:row>38</xdr:row>
      <xdr:rowOff>145793</xdr:rowOff>
    </xdr:to>
    <xdr:sp macro="" textlink="">
      <xdr:nvSpPr>
        <xdr:cNvPr id="751" name="楕円 750"/>
        <xdr:cNvSpPr/>
      </xdr:nvSpPr>
      <xdr:spPr>
        <a:xfrm>
          <a:off x="21272500" y="65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162319</xdr:rowOff>
    </xdr:from>
    <xdr:ext cx="469744" cy="259045"/>
    <xdr:sp macro="" textlink="">
      <xdr:nvSpPr>
        <xdr:cNvPr id="752" name="テキスト ボックス 751"/>
        <xdr:cNvSpPr txBox="1"/>
      </xdr:nvSpPr>
      <xdr:spPr>
        <a:xfrm>
          <a:off x="21088428" y="633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64799</xdr:rowOff>
    </xdr:from>
    <xdr:to>
      <xdr:col>107</xdr:col>
      <xdr:colOff>101600</xdr:colOff>
      <xdr:row>38</xdr:row>
      <xdr:rowOff>166399</xdr:rowOff>
    </xdr:to>
    <xdr:sp macro="" textlink="">
      <xdr:nvSpPr>
        <xdr:cNvPr id="753" name="楕円 752"/>
        <xdr:cNvSpPr/>
      </xdr:nvSpPr>
      <xdr:spPr>
        <a:xfrm>
          <a:off x="20383500" y="65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11476</xdr:rowOff>
    </xdr:from>
    <xdr:ext cx="469744" cy="259045"/>
    <xdr:sp macro="" textlink="">
      <xdr:nvSpPr>
        <xdr:cNvPr id="754" name="テキスト ボックス 753"/>
        <xdr:cNvSpPr txBox="1"/>
      </xdr:nvSpPr>
      <xdr:spPr>
        <a:xfrm>
          <a:off x="20199428" y="635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31195</xdr:rowOff>
    </xdr:from>
    <xdr:to>
      <xdr:col>102</xdr:col>
      <xdr:colOff>165100</xdr:colOff>
      <xdr:row>38</xdr:row>
      <xdr:rowOff>132795</xdr:rowOff>
    </xdr:to>
    <xdr:sp macro="" textlink="">
      <xdr:nvSpPr>
        <xdr:cNvPr id="755" name="楕円 754"/>
        <xdr:cNvSpPr/>
      </xdr:nvSpPr>
      <xdr:spPr>
        <a:xfrm>
          <a:off x="19494500" y="65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149322</xdr:rowOff>
    </xdr:from>
    <xdr:ext cx="469744" cy="259045"/>
    <xdr:sp macro="" textlink="">
      <xdr:nvSpPr>
        <xdr:cNvPr id="756" name="テキスト ボックス 755"/>
        <xdr:cNvSpPr txBox="1"/>
      </xdr:nvSpPr>
      <xdr:spPr>
        <a:xfrm>
          <a:off x="19310428" y="632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166428</xdr:rowOff>
    </xdr:from>
    <xdr:to>
      <xdr:col>98</xdr:col>
      <xdr:colOff>38100</xdr:colOff>
      <xdr:row>38</xdr:row>
      <xdr:rowOff>96578</xdr:rowOff>
    </xdr:to>
    <xdr:sp macro="" textlink="">
      <xdr:nvSpPr>
        <xdr:cNvPr id="757" name="楕円 756"/>
        <xdr:cNvSpPr/>
      </xdr:nvSpPr>
      <xdr:spPr>
        <a:xfrm>
          <a:off x="18605500" y="65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113105</xdr:rowOff>
    </xdr:from>
    <xdr:ext cx="469744" cy="259045"/>
    <xdr:sp macro="" textlink="">
      <xdr:nvSpPr>
        <xdr:cNvPr id="758" name="テキスト ボックス 757"/>
        <xdr:cNvSpPr txBox="1"/>
      </xdr:nvSpPr>
      <xdr:spPr>
        <a:xfrm>
          <a:off x="18421428" y="6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150627</xdr:rowOff>
    </xdr:from>
    <xdr:to>
      <xdr:col>116</xdr:col>
      <xdr:colOff>63500</xdr:colOff>
      <xdr:row>54</xdr:row>
      <xdr:rowOff>160686</xdr:rowOff>
    </xdr:to>
    <xdr:cxnSp macro="">
      <xdr:nvCxnSpPr>
        <xdr:cNvPr id="785" name="直線コネクタ 784"/>
        <xdr:cNvCxnSpPr/>
      </xdr:nvCxnSpPr>
      <xdr:spPr>
        <a:xfrm flipV="1">
          <a:off x="21323300" y="9408927"/>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160686</xdr:rowOff>
    </xdr:from>
    <xdr:to>
      <xdr:col>111</xdr:col>
      <xdr:colOff>177800</xdr:colOff>
      <xdr:row>54</xdr:row>
      <xdr:rowOff>167726</xdr:rowOff>
    </xdr:to>
    <xdr:cxnSp macro="">
      <xdr:nvCxnSpPr>
        <xdr:cNvPr id="788" name="直線コネクタ 787"/>
        <xdr:cNvCxnSpPr/>
      </xdr:nvCxnSpPr>
      <xdr:spPr>
        <a:xfrm flipV="1">
          <a:off x="20434300" y="9418986"/>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167726</xdr:rowOff>
    </xdr:from>
    <xdr:to>
      <xdr:col>107</xdr:col>
      <xdr:colOff>50800</xdr:colOff>
      <xdr:row>55</xdr:row>
      <xdr:rowOff>9215</xdr:rowOff>
    </xdr:to>
    <xdr:cxnSp macro="">
      <xdr:nvCxnSpPr>
        <xdr:cNvPr id="791" name="直線コネクタ 790"/>
        <xdr:cNvCxnSpPr/>
      </xdr:nvCxnSpPr>
      <xdr:spPr>
        <a:xfrm flipV="1">
          <a:off x="19545300" y="9426026"/>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9215</xdr:rowOff>
    </xdr:from>
    <xdr:to>
      <xdr:col>102</xdr:col>
      <xdr:colOff>114300</xdr:colOff>
      <xdr:row>55</xdr:row>
      <xdr:rowOff>16896</xdr:rowOff>
    </xdr:to>
    <xdr:cxnSp macro="">
      <xdr:nvCxnSpPr>
        <xdr:cNvPr id="794" name="直線コネクタ 793"/>
        <xdr:cNvCxnSpPr/>
      </xdr:nvCxnSpPr>
      <xdr:spPr>
        <a:xfrm flipV="1">
          <a:off x="18656300" y="9438965"/>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5" name="フローチャート: 判断 794"/>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6" name="テキスト ボックス 795"/>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7" name="フローチャート: 判断 796"/>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8" name="テキスト ボックス 797"/>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99827</xdr:rowOff>
    </xdr:from>
    <xdr:to>
      <xdr:col>116</xdr:col>
      <xdr:colOff>114300</xdr:colOff>
      <xdr:row>55</xdr:row>
      <xdr:rowOff>29977</xdr:rowOff>
    </xdr:to>
    <xdr:sp macro="" textlink="">
      <xdr:nvSpPr>
        <xdr:cNvPr id="804" name="楕円 803"/>
        <xdr:cNvSpPr/>
      </xdr:nvSpPr>
      <xdr:spPr>
        <a:xfrm>
          <a:off x="22110700" y="93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122704</xdr:rowOff>
    </xdr:from>
    <xdr:ext cx="534377" cy="259045"/>
    <xdr:sp macro="" textlink="">
      <xdr:nvSpPr>
        <xdr:cNvPr id="805" name="貸付金該当値テキスト"/>
        <xdr:cNvSpPr txBox="1"/>
      </xdr:nvSpPr>
      <xdr:spPr>
        <a:xfrm>
          <a:off x="22212300" y="92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109886</xdr:rowOff>
    </xdr:from>
    <xdr:to>
      <xdr:col>112</xdr:col>
      <xdr:colOff>38100</xdr:colOff>
      <xdr:row>55</xdr:row>
      <xdr:rowOff>40036</xdr:rowOff>
    </xdr:to>
    <xdr:sp macro="" textlink="">
      <xdr:nvSpPr>
        <xdr:cNvPr id="806" name="楕円 805"/>
        <xdr:cNvSpPr/>
      </xdr:nvSpPr>
      <xdr:spPr>
        <a:xfrm>
          <a:off x="21272500" y="93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56563</xdr:rowOff>
    </xdr:from>
    <xdr:ext cx="534377" cy="259045"/>
    <xdr:sp macro="" textlink="">
      <xdr:nvSpPr>
        <xdr:cNvPr id="807" name="テキスト ボックス 806"/>
        <xdr:cNvSpPr txBox="1"/>
      </xdr:nvSpPr>
      <xdr:spPr>
        <a:xfrm>
          <a:off x="21056111" y="91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116926</xdr:rowOff>
    </xdr:from>
    <xdr:to>
      <xdr:col>107</xdr:col>
      <xdr:colOff>101600</xdr:colOff>
      <xdr:row>55</xdr:row>
      <xdr:rowOff>47076</xdr:rowOff>
    </xdr:to>
    <xdr:sp macro="" textlink="">
      <xdr:nvSpPr>
        <xdr:cNvPr id="808" name="楕円 807"/>
        <xdr:cNvSpPr/>
      </xdr:nvSpPr>
      <xdr:spPr>
        <a:xfrm>
          <a:off x="20383500" y="93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63603</xdr:rowOff>
    </xdr:from>
    <xdr:ext cx="534377" cy="259045"/>
    <xdr:sp macro="" textlink="">
      <xdr:nvSpPr>
        <xdr:cNvPr id="809" name="テキスト ボックス 808"/>
        <xdr:cNvSpPr txBox="1"/>
      </xdr:nvSpPr>
      <xdr:spPr>
        <a:xfrm>
          <a:off x="20167111" y="91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129865</xdr:rowOff>
    </xdr:from>
    <xdr:to>
      <xdr:col>102</xdr:col>
      <xdr:colOff>165100</xdr:colOff>
      <xdr:row>55</xdr:row>
      <xdr:rowOff>60015</xdr:rowOff>
    </xdr:to>
    <xdr:sp macro="" textlink="">
      <xdr:nvSpPr>
        <xdr:cNvPr id="810" name="楕円 809"/>
        <xdr:cNvSpPr/>
      </xdr:nvSpPr>
      <xdr:spPr>
        <a:xfrm>
          <a:off x="19494500" y="938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76542</xdr:rowOff>
    </xdr:from>
    <xdr:ext cx="534377" cy="259045"/>
    <xdr:sp macro="" textlink="">
      <xdr:nvSpPr>
        <xdr:cNvPr id="811" name="テキスト ボックス 810"/>
        <xdr:cNvSpPr txBox="1"/>
      </xdr:nvSpPr>
      <xdr:spPr>
        <a:xfrm>
          <a:off x="19278111" y="91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137546</xdr:rowOff>
    </xdr:from>
    <xdr:to>
      <xdr:col>98</xdr:col>
      <xdr:colOff>38100</xdr:colOff>
      <xdr:row>55</xdr:row>
      <xdr:rowOff>67696</xdr:rowOff>
    </xdr:to>
    <xdr:sp macro="" textlink="">
      <xdr:nvSpPr>
        <xdr:cNvPr id="812" name="楕円 811"/>
        <xdr:cNvSpPr/>
      </xdr:nvSpPr>
      <xdr:spPr>
        <a:xfrm>
          <a:off x="18605500" y="93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84223</xdr:rowOff>
    </xdr:from>
    <xdr:ext cx="534377" cy="259045"/>
    <xdr:sp macro="" textlink="">
      <xdr:nvSpPr>
        <xdr:cNvPr id="813" name="テキスト ボックス 812"/>
        <xdr:cNvSpPr txBox="1"/>
      </xdr:nvSpPr>
      <xdr:spPr>
        <a:xfrm>
          <a:off x="18389111" y="91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20524</xdr:rowOff>
    </xdr:from>
    <xdr:to>
      <xdr:col>116</xdr:col>
      <xdr:colOff>63500</xdr:colOff>
      <xdr:row>75</xdr:row>
      <xdr:rowOff>48108</xdr:rowOff>
    </xdr:to>
    <xdr:cxnSp macro="">
      <xdr:nvCxnSpPr>
        <xdr:cNvPr id="843" name="直線コネクタ 842"/>
        <xdr:cNvCxnSpPr/>
      </xdr:nvCxnSpPr>
      <xdr:spPr>
        <a:xfrm flipV="1">
          <a:off x="21323300" y="12879274"/>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48108</xdr:rowOff>
    </xdr:from>
    <xdr:to>
      <xdr:col>111</xdr:col>
      <xdr:colOff>177800</xdr:colOff>
      <xdr:row>75</xdr:row>
      <xdr:rowOff>59899</xdr:rowOff>
    </xdr:to>
    <xdr:cxnSp macro="">
      <xdr:nvCxnSpPr>
        <xdr:cNvPr id="846" name="直線コネクタ 845"/>
        <xdr:cNvCxnSpPr/>
      </xdr:nvCxnSpPr>
      <xdr:spPr>
        <a:xfrm flipV="1">
          <a:off x="20434300" y="12906858"/>
          <a:ext cx="8890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59899</xdr:rowOff>
    </xdr:from>
    <xdr:to>
      <xdr:col>107</xdr:col>
      <xdr:colOff>50800</xdr:colOff>
      <xdr:row>75</xdr:row>
      <xdr:rowOff>118859</xdr:rowOff>
    </xdr:to>
    <xdr:cxnSp macro="">
      <xdr:nvCxnSpPr>
        <xdr:cNvPr id="849" name="直線コネクタ 848"/>
        <xdr:cNvCxnSpPr/>
      </xdr:nvCxnSpPr>
      <xdr:spPr>
        <a:xfrm flipV="1">
          <a:off x="19545300" y="12918649"/>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118859</xdr:rowOff>
    </xdr:from>
    <xdr:to>
      <xdr:col>102</xdr:col>
      <xdr:colOff>114300</xdr:colOff>
      <xdr:row>76</xdr:row>
      <xdr:rowOff>502</xdr:rowOff>
    </xdr:to>
    <xdr:cxnSp macro="">
      <xdr:nvCxnSpPr>
        <xdr:cNvPr id="852" name="直線コネクタ 851"/>
        <xdr:cNvCxnSpPr/>
      </xdr:nvCxnSpPr>
      <xdr:spPr>
        <a:xfrm flipV="1">
          <a:off x="18656300" y="12977609"/>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53" name="フローチャート: 判断 85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54" name="テキスト ボックス 85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55" name="フローチャート: 判断 85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56" name="テキスト ボックス 85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141174</xdr:rowOff>
    </xdr:from>
    <xdr:to>
      <xdr:col>116</xdr:col>
      <xdr:colOff>114300</xdr:colOff>
      <xdr:row>75</xdr:row>
      <xdr:rowOff>71324</xdr:rowOff>
    </xdr:to>
    <xdr:sp macro="" textlink="">
      <xdr:nvSpPr>
        <xdr:cNvPr id="862" name="楕円 861"/>
        <xdr:cNvSpPr/>
      </xdr:nvSpPr>
      <xdr:spPr>
        <a:xfrm>
          <a:off x="22110700" y="12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164051</xdr:rowOff>
    </xdr:from>
    <xdr:ext cx="534377" cy="259045"/>
    <xdr:sp macro="" textlink="">
      <xdr:nvSpPr>
        <xdr:cNvPr id="863" name="繰出金該当値テキスト"/>
        <xdr:cNvSpPr txBox="1"/>
      </xdr:nvSpPr>
      <xdr:spPr>
        <a:xfrm>
          <a:off x="22212300" y="12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168758</xdr:rowOff>
    </xdr:from>
    <xdr:to>
      <xdr:col>112</xdr:col>
      <xdr:colOff>38100</xdr:colOff>
      <xdr:row>75</xdr:row>
      <xdr:rowOff>98908</xdr:rowOff>
    </xdr:to>
    <xdr:sp macro="" textlink="">
      <xdr:nvSpPr>
        <xdr:cNvPr id="864" name="楕円 863"/>
        <xdr:cNvSpPr/>
      </xdr:nvSpPr>
      <xdr:spPr>
        <a:xfrm>
          <a:off x="212725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115435</xdr:rowOff>
    </xdr:from>
    <xdr:ext cx="534377" cy="259045"/>
    <xdr:sp macro="" textlink="">
      <xdr:nvSpPr>
        <xdr:cNvPr id="865" name="テキスト ボックス 864"/>
        <xdr:cNvSpPr txBox="1"/>
      </xdr:nvSpPr>
      <xdr:spPr>
        <a:xfrm>
          <a:off x="21056111" y="126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9099</xdr:rowOff>
    </xdr:from>
    <xdr:to>
      <xdr:col>107</xdr:col>
      <xdr:colOff>101600</xdr:colOff>
      <xdr:row>75</xdr:row>
      <xdr:rowOff>110699</xdr:rowOff>
    </xdr:to>
    <xdr:sp macro="" textlink="">
      <xdr:nvSpPr>
        <xdr:cNvPr id="866" name="楕円 865"/>
        <xdr:cNvSpPr/>
      </xdr:nvSpPr>
      <xdr:spPr>
        <a:xfrm>
          <a:off x="20383500" y="12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127226</xdr:rowOff>
    </xdr:from>
    <xdr:ext cx="534377" cy="259045"/>
    <xdr:sp macro="" textlink="">
      <xdr:nvSpPr>
        <xdr:cNvPr id="867" name="テキスト ボックス 866"/>
        <xdr:cNvSpPr txBox="1"/>
      </xdr:nvSpPr>
      <xdr:spPr>
        <a:xfrm>
          <a:off x="20167111" y="126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68059</xdr:rowOff>
    </xdr:from>
    <xdr:to>
      <xdr:col>102</xdr:col>
      <xdr:colOff>165100</xdr:colOff>
      <xdr:row>75</xdr:row>
      <xdr:rowOff>169659</xdr:rowOff>
    </xdr:to>
    <xdr:sp macro="" textlink="">
      <xdr:nvSpPr>
        <xdr:cNvPr id="868" name="楕円 867"/>
        <xdr:cNvSpPr/>
      </xdr:nvSpPr>
      <xdr:spPr>
        <a:xfrm>
          <a:off x="19494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14736</xdr:rowOff>
    </xdr:from>
    <xdr:ext cx="534377" cy="259045"/>
    <xdr:sp macro="" textlink="">
      <xdr:nvSpPr>
        <xdr:cNvPr id="869" name="テキスト ボックス 868"/>
        <xdr:cNvSpPr txBox="1"/>
      </xdr:nvSpPr>
      <xdr:spPr>
        <a:xfrm>
          <a:off x="19278111" y="127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121152</xdr:rowOff>
    </xdr:from>
    <xdr:to>
      <xdr:col>98</xdr:col>
      <xdr:colOff>38100</xdr:colOff>
      <xdr:row>76</xdr:row>
      <xdr:rowOff>51302</xdr:rowOff>
    </xdr:to>
    <xdr:sp macro="" textlink="">
      <xdr:nvSpPr>
        <xdr:cNvPr id="870" name="楕円 869"/>
        <xdr:cNvSpPr/>
      </xdr:nvSpPr>
      <xdr:spPr>
        <a:xfrm>
          <a:off x="18605500" y="129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67829</xdr:rowOff>
    </xdr:from>
    <xdr:ext cx="534377" cy="259045"/>
    <xdr:sp macro="" textlink="">
      <xdr:nvSpPr>
        <xdr:cNvPr id="871" name="テキスト ボックス 870"/>
        <xdr:cNvSpPr txBox="1"/>
      </xdr:nvSpPr>
      <xdr:spPr>
        <a:xfrm>
          <a:off x="18389111" y="127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2" name="直線コネクタ 88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3" name="テキスト ボックス 88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4" name="直線コネクタ 88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95</xdr:row>
      <xdr:rowOff>54627</xdr:rowOff>
    </xdr:from>
    <xdr:ext cx="377026" cy="259045"/>
    <xdr:sp macro="" textlink="">
      <xdr:nvSpPr>
        <xdr:cNvPr id="885" name="テキスト ボックス 884"/>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6" name="直線コネクタ 88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92</xdr:row>
      <xdr:rowOff>111777</xdr:rowOff>
    </xdr:from>
    <xdr:ext cx="377026" cy="259045"/>
    <xdr:sp macro="" textlink="">
      <xdr:nvSpPr>
        <xdr:cNvPr id="887" name="テキスト ボックス 886"/>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88" name="直線コネクタ 88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89</xdr:row>
      <xdr:rowOff>168927</xdr:rowOff>
    </xdr:from>
    <xdr:ext cx="377026" cy="259045"/>
    <xdr:sp macro="" textlink="">
      <xdr:nvSpPr>
        <xdr:cNvPr id="889" name="テキスト ボックス 888"/>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1" name="テキスト ボックス 890"/>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93</xdr:row>
      <xdr:rowOff>23113</xdr:rowOff>
    </xdr:from>
    <xdr:to>
      <xdr:col>116</xdr:col>
      <xdr:colOff>62864</xdr:colOff>
      <xdr:row>98</xdr:row>
      <xdr:rowOff>139700</xdr:rowOff>
    </xdr:to>
    <xdr:cxnSp macro="">
      <xdr:nvCxnSpPr>
        <xdr:cNvPr id="893" name="直線コネクタ 892"/>
        <xdr:cNvCxnSpPr/>
      </xdr:nvCxnSpPr>
      <xdr:spPr>
        <a:xfrm flipV="1">
          <a:off x="22159595" y="15967963"/>
          <a:ext cx="1269"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13733</xdr:rowOff>
    </xdr:from>
    <xdr:ext cx="249299" cy="259045"/>
    <xdr:sp macro="" textlink="">
      <xdr:nvSpPr>
        <xdr:cNvPr id="894" name="前年度繰上充用金最小値テキスト"/>
        <xdr:cNvSpPr txBox="1"/>
      </xdr:nvSpPr>
      <xdr:spPr>
        <a:xfrm>
          <a:off x="22212300" y="169872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5" name="直線コネクタ 89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91</xdr:row>
      <xdr:rowOff>141240</xdr:rowOff>
    </xdr:from>
    <xdr:ext cx="378565" cy="259045"/>
    <xdr:sp macro="" textlink="">
      <xdr:nvSpPr>
        <xdr:cNvPr id="896" name="前年度繰上充用金最大値テキスト"/>
        <xdr:cNvSpPr txBox="1"/>
      </xdr:nvSpPr>
      <xdr:spPr>
        <a:xfrm>
          <a:off x="22212300" y="15743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93</xdr:row>
      <xdr:rowOff>23113</xdr:rowOff>
    </xdr:from>
    <xdr:to>
      <xdr:col>116</xdr:col>
      <xdr:colOff>152400</xdr:colOff>
      <xdr:row>93</xdr:row>
      <xdr:rowOff>23113</xdr:rowOff>
    </xdr:to>
    <xdr:cxnSp macro="">
      <xdr:nvCxnSpPr>
        <xdr:cNvPr id="897" name="直線コネクタ 896"/>
        <xdr:cNvCxnSpPr/>
      </xdr:nvCxnSpPr>
      <xdr:spPr>
        <a:xfrm>
          <a:off x="22072600" y="1596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92</xdr:row>
      <xdr:rowOff>75692</xdr:rowOff>
    </xdr:from>
    <xdr:to>
      <xdr:col>116</xdr:col>
      <xdr:colOff>63500</xdr:colOff>
      <xdr:row>98</xdr:row>
      <xdr:rowOff>139700</xdr:rowOff>
    </xdr:to>
    <xdr:cxnSp macro="">
      <xdr:nvCxnSpPr>
        <xdr:cNvPr id="898" name="直線コネクタ 897"/>
        <xdr:cNvCxnSpPr/>
      </xdr:nvCxnSpPr>
      <xdr:spPr>
        <a:xfrm>
          <a:off x="21323300" y="15849092"/>
          <a:ext cx="8382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102633</xdr:rowOff>
    </xdr:from>
    <xdr:ext cx="249299" cy="259045"/>
    <xdr:sp macro="" textlink="">
      <xdr:nvSpPr>
        <xdr:cNvPr id="899" name="前年度繰上充用金平均値テキスト"/>
        <xdr:cNvSpPr txBox="1"/>
      </xdr:nvSpPr>
      <xdr:spPr>
        <a:xfrm>
          <a:off x="22212300" y="1673328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79756</xdr:rowOff>
    </xdr:from>
    <xdr:to>
      <xdr:col>116</xdr:col>
      <xdr:colOff>114300</xdr:colOff>
      <xdr:row>99</xdr:row>
      <xdr:rowOff>9906</xdr:rowOff>
    </xdr:to>
    <xdr:sp macro="" textlink="">
      <xdr:nvSpPr>
        <xdr:cNvPr id="900" name="フローチャート: 判断 899"/>
        <xdr:cNvSpPr/>
      </xdr:nvSpPr>
      <xdr:spPr>
        <a:xfrm>
          <a:off x="22110700" y="1688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92</xdr:row>
      <xdr:rowOff>75692</xdr:rowOff>
    </xdr:from>
    <xdr:to>
      <xdr:col>111</xdr:col>
      <xdr:colOff>177800</xdr:colOff>
      <xdr:row>98</xdr:row>
      <xdr:rowOff>139700</xdr:rowOff>
    </xdr:to>
    <xdr:cxnSp macro="">
      <xdr:nvCxnSpPr>
        <xdr:cNvPr id="901" name="直線コネクタ 900"/>
        <xdr:cNvCxnSpPr/>
      </xdr:nvCxnSpPr>
      <xdr:spPr>
        <a:xfrm flipV="1">
          <a:off x="20434300" y="15849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56896</xdr:rowOff>
    </xdr:from>
    <xdr:to>
      <xdr:col>112</xdr:col>
      <xdr:colOff>38100</xdr:colOff>
      <xdr:row>98</xdr:row>
      <xdr:rowOff>158496</xdr:rowOff>
    </xdr:to>
    <xdr:sp macro="" textlink="">
      <xdr:nvSpPr>
        <xdr:cNvPr id="902" name="フローチャート: 判断 901"/>
        <xdr:cNvSpPr/>
      </xdr:nvSpPr>
      <xdr:spPr>
        <a:xfrm>
          <a:off x="212725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149623</xdr:rowOff>
    </xdr:from>
    <xdr:ext cx="249299" cy="259045"/>
    <xdr:sp macro="" textlink="">
      <xdr:nvSpPr>
        <xdr:cNvPr id="903" name="テキスト ボックス 902"/>
        <xdr:cNvSpPr txBox="1"/>
      </xdr:nvSpPr>
      <xdr:spPr>
        <a:xfrm>
          <a:off x="21198650" y="16951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4" name="直線コネクタ 90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5" name="フローチャート: 判断 90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6" name="テキスト ボックス 90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7" name="直線コネクタ 90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08" name="フローチャート: 判断 907"/>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09" name="テキスト ボックス 90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0" name="フローチャート: 判断 909"/>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1" name="テキスト ボックス 91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楕円 91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58183</xdr:rowOff>
    </xdr:from>
    <xdr:ext cx="249299" cy="259045"/>
    <xdr:sp macro="" textlink="">
      <xdr:nvSpPr>
        <xdr:cNvPr id="918" name="前年度繰上充用金該当値テキスト"/>
        <xdr:cNvSpPr txBox="1"/>
      </xdr:nvSpPr>
      <xdr:spPr>
        <a:xfrm>
          <a:off x="22212300" y="168602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92</xdr:row>
      <xdr:rowOff>24892</xdr:rowOff>
    </xdr:from>
    <xdr:to>
      <xdr:col>112</xdr:col>
      <xdr:colOff>38100</xdr:colOff>
      <xdr:row>92</xdr:row>
      <xdr:rowOff>126492</xdr:rowOff>
    </xdr:to>
    <xdr:sp macro="" textlink="">
      <xdr:nvSpPr>
        <xdr:cNvPr id="919" name="楕円 918"/>
        <xdr:cNvSpPr/>
      </xdr:nvSpPr>
      <xdr:spPr>
        <a:xfrm>
          <a:off x="21272500" y="15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90</xdr:row>
      <xdr:rowOff>143019</xdr:rowOff>
    </xdr:from>
    <xdr:ext cx="378565" cy="259045"/>
    <xdr:sp macro="" textlink="">
      <xdr:nvSpPr>
        <xdr:cNvPr id="920" name="テキスト ボックス 919"/>
        <xdr:cNvSpPr txBox="1"/>
      </xdr:nvSpPr>
      <xdr:spPr>
        <a:xfrm>
          <a:off x="21134017" y="1557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1" name="楕円 92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2" name="テキスト ボックス 921"/>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3" name="楕円 92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4" name="テキスト ボックス 923"/>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楕円 92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6" name="テキスト ボックス 925"/>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住民一人当たり</a:t>
          </a:r>
          <a:r>
            <a:rPr kumimoji="1" lang="ja-JP" altLang="en-US" sz="1400">
              <a:solidFill>
                <a:schemeClr val="dk1"/>
              </a:solidFill>
              <a:effectLst/>
              <a:latin typeface="+mn-lt"/>
              <a:ea typeface="+mn-ea"/>
              <a:cs typeface="+mn-cs"/>
            </a:rPr>
            <a:t>の歳出決算額は、総額で</a:t>
          </a:r>
          <a:r>
            <a:rPr kumimoji="1" lang="en-US" altLang="ja-JP" sz="1400">
              <a:solidFill>
                <a:schemeClr val="dk1"/>
              </a:solidFill>
              <a:effectLst/>
              <a:latin typeface="+mn-lt"/>
              <a:ea typeface="+mn-ea"/>
              <a:cs typeface="+mn-cs"/>
            </a:rPr>
            <a:t>427,329</a:t>
          </a:r>
          <a:r>
            <a:rPr kumimoji="1" lang="ja-JP" altLang="ja-JP" sz="1400">
              <a:solidFill>
                <a:schemeClr val="dk1"/>
              </a:solidFill>
              <a:effectLst/>
              <a:latin typeface="+mn-lt"/>
              <a:ea typeface="+mn-ea"/>
              <a:cs typeface="+mn-cs"/>
            </a:rPr>
            <a:t>円となっている。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大きく増となったのは維持補修費で、大雪により除雪対策事業費や消雪施設維持管理事業費が増となり、住民一人当たりの維持補修費は</a:t>
          </a:r>
          <a:r>
            <a:rPr kumimoji="1" lang="en-US" altLang="ja-JP" sz="1400">
              <a:solidFill>
                <a:schemeClr val="dk1"/>
              </a:solidFill>
              <a:effectLst/>
              <a:latin typeface="+mn-lt"/>
              <a:ea typeface="+mn-ea"/>
              <a:cs typeface="+mn-cs"/>
            </a:rPr>
            <a:t>8,850</a:t>
          </a:r>
          <a:r>
            <a:rPr kumimoji="1" lang="ja-JP" altLang="en-US" sz="1400">
              <a:solidFill>
                <a:schemeClr val="dk1"/>
              </a:solidFill>
              <a:effectLst/>
              <a:latin typeface="+mn-lt"/>
              <a:ea typeface="+mn-ea"/>
              <a:cs typeface="+mn-cs"/>
            </a:rPr>
            <a:t>円となった。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大きく減となったのは補助費等で、医療機器の償還が一部終了したことにより病院事業会計繰出金が減となったことや施設の建設費用などを補助する地域密着型介護基盤整備事業費補助金が終了したことで、住民一人当たりの補助費等は</a:t>
          </a:r>
          <a:r>
            <a:rPr kumimoji="1" lang="en-US" altLang="ja-JP" sz="1400">
              <a:solidFill>
                <a:schemeClr val="dk1"/>
              </a:solidFill>
              <a:effectLst/>
              <a:latin typeface="+mn-lt"/>
              <a:ea typeface="+mn-ea"/>
              <a:cs typeface="+mn-cs"/>
            </a:rPr>
            <a:t>29,096</a:t>
          </a:r>
          <a:r>
            <a:rPr kumimoji="1" lang="ja-JP" altLang="en-US" sz="1400">
              <a:solidFill>
                <a:schemeClr val="dk1"/>
              </a:solidFill>
              <a:effectLst/>
              <a:latin typeface="+mn-lt"/>
              <a:ea typeface="+mn-ea"/>
              <a:cs typeface="+mn-cs"/>
            </a:rPr>
            <a:t>円となった。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普通建設事業費についても、氷見伏木線整備事業費や駅前を整備する都市再生整備計画事業費の事業完了により、前年度から住民一人当たりの普通建設費は前年度から減となり</a:t>
          </a:r>
          <a:r>
            <a:rPr kumimoji="1" lang="en-US" altLang="ja-JP" sz="1400">
              <a:solidFill>
                <a:schemeClr val="dk1"/>
              </a:solidFill>
              <a:effectLst/>
              <a:latin typeface="+mn-lt"/>
              <a:ea typeface="+mn-ea"/>
              <a:cs typeface="+mn-cs"/>
            </a:rPr>
            <a:t>44,310</a:t>
          </a:r>
          <a:r>
            <a:rPr kumimoji="1" lang="ja-JP" altLang="en-US" sz="1400">
              <a:solidFill>
                <a:schemeClr val="dk1"/>
              </a:solidFill>
              <a:effectLst/>
              <a:latin typeface="+mn-lt"/>
              <a:ea typeface="+mn-ea"/>
              <a:cs typeface="+mn-cs"/>
            </a:rPr>
            <a:t>円となった。</a:t>
          </a:r>
          <a:endParaRPr kumimoji="1" lang="en-US" altLang="ja-JP" sz="14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48,410
47,934
230.56
21,582,431
20,687,009
859,036
12,443,842
23,017,399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159294</xdr:rowOff>
    </xdr:from>
    <xdr:to>
      <xdr:col>24</xdr:col>
      <xdr:colOff>63500</xdr:colOff>
      <xdr:row>37</xdr:row>
      <xdr:rowOff>4173</xdr:rowOff>
    </xdr:to>
    <xdr:cxnSp macro="">
      <xdr:nvCxnSpPr>
        <xdr:cNvPr id="63" name="直線コネクタ 62"/>
        <xdr:cNvCxnSpPr/>
      </xdr:nvCxnSpPr>
      <xdr:spPr>
        <a:xfrm flipV="1">
          <a:off x="3797300" y="6331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61976</xdr:rowOff>
    </xdr:from>
    <xdr:to>
      <xdr:col>19</xdr:col>
      <xdr:colOff>177800</xdr:colOff>
      <xdr:row>37</xdr:row>
      <xdr:rowOff>4173</xdr:rowOff>
    </xdr:to>
    <xdr:cxnSp macro="">
      <xdr:nvCxnSpPr>
        <xdr:cNvPr id="66" name="直線コネクタ 65"/>
        <xdr:cNvCxnSpPr/>
      </xdr:nvCxnSpPr>
      <xdr:spPr>
        <a:xfrm>
          <a:off x="2908300" y="6234176"/>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61976</xdr:rowOff>
    </xdr:from>
    <xdr:to>
      <xdr:col>15</xdr:col>
      <xdr:colOff>50800</xdr:colOff>
      <xdr:row>36</xdr:row>
      <xdr:rowOff>97572</xdr:rowOff>
    </xdr:to>
    <xdr:cxnSp macro="">
      <xdr:nvCxnSpPr>
        <xdr:cNvPr id="69" name="直線コネクタ 68"/>
        <xdr:cNvCxnSpPr/>
      </xdr:nvCxnSpPr>
      <xdr:spPr>
        <a:xfrm flipV="1">
          <a:off x="2019300" y="623417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97572</xdr:rowOff>
    </xdr:from>
    <xdr:to>
      <xdr:col>10</xdr:col>
      <xdr:colOff>114300</xdr:colOff>
      <xdr:row>36</xdr:row>
      <xdr:rowOff>163213</xdr:rowOff>
    </xdr:to>
    <xdr:cxnSp macro="">
      <xdr:nvCxnSpPr>
        <xdr:cNvPr id="72" name="直線コネクタ 71"/>
        <xdr:cNvCxnSpPr/>
      </xdr:nvCxnSpPr>
      <xdr:spPr>
        <a:xfrm flipV="1">
          <a:off x="1130300" y="626977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9543</xdr:rowOff>
    </xdr:from>
    <xdr:to>
      <xdr:col>10</xdr:col>
      <xdr:colOff>165100</xdr:colOff>
      <xdr:row>38</xdr:row>
      <xdr:rowOff>111143</xdr:rowOff>
    </xdr:to>
    <xdr:sp macro="" textlink="">
      <xdr:nvSpPr>
        <xdr:cNvPr id="73" name="フローチャート: 判断 72"/>
        <xdr:cNvSpPr/>
      </xdr:nvSpPr>
      <xdr:spPr>
        <a:xfrm>
          <a:off x="1968500" y="652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102270</xdr:rowOff>
    </xdr:from>
    <xdr:ext cx="469744" cy="259045"/>
    <xdr:sp macro="" textlink="">
      <xdr:nvSpPr>
        <xdr:cNvPr id="74" name="テキスト ボックス 73"/>
        <xdr:cNvSpPr txBox="1"/>
      </xdr:nvSpPr>
      <xdr:spPr>
        <a:xfrm>
          <a:off x="1784428"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20647</xdr:rowOff>
    </xdr:from>
    <xdr:to>
      <xdr:col>6</xdr:col>
      <xdr:colOff>38100</xdr:colOff>
      <xdr:row>38</xdr:row>
      <xdr:rowOff>122247</xdr:rowOff>
    </xdr:to>
    <xdr:sp macro="" textlink="">
      <xdr:nvSpPr>
        <xdr:cNvPr id="75" name="フローチャート: 判断 74"/>
        <xdr:cNvSpPr/>
      </xdr:nvSpPr>
      <xdr:spPr>
        <a:xfrm>
          <a:off x="1079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113374</xdr:rowOff>
    </xdr:from>
    <xdr:ext cx="469744" cy="259045"/>
    <xdr:sp macro="" textlink="">
      <xdr:nvSpPr>
        <xdr:cNvPr id="76" name="テキスト ボックス 75"/>
        <xdr:cNvSpPr txBox="1"/>
      </xdr:nvSpPr>
      <xdr:spPr>
        <a:xfrm>
          <a:off x="895428"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108494</xdr:rowOff>
    </xdr:from>
    <xdr:to>
      <xdr:col>24</xdr:col>
      <xdr:colOff>114300</xdr:colOff>
      <xdr:row>37</xdr:row>
      <xdr:rowOff>38644</xdr:rowOff>
    </xdr:to>
    <xdr:sp macro="" textlink="">
      <xdr:nvSpPr>
        <xdr:cNvPr id="82" name="楕円 81"/>
        <xdr:cNvSpPr/>
      </xdr:nvSpPr>
      <xdr:spPr>
        <a:xfrm>
          <a:off x="45847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86921</xdr:rowOff>
    </xdr:from>
    <xdr:ext cx="469744" cy="259045"/>
    <xdr:sp macro="" textlink="">
      <xdr:nvSpPr>
        <xdr:cNvPr id="83" name="議会費該当値テキスト"/>
        <xdr:cNvSpPr txBox="1"/>
      </xdr:nvSpPr>
      <xdr:spPr>
        <a:xfrm>
          <a:off x="4686300"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124823</xdr:rowOff>
    </xdr:from>
    <xdr:to>
      <xdr:col>20</xdr:col>
      <xdr:colOff>38100</xdr:colOff>
      <xdr:row>37</xdr:row>
      <xdr:rowOff>54973</xdr:rowOff>
    </xdr:to>
    <xdr:sp macro="" textlink="">
      <xdr:nvSpPr>
        <xdr:cNvPr id="84" name="楕円 83"/>
        <xdr:cNvSpPr/>
      </xdr:nvSpPr>
      <xdr:spPr>
        <a:xfrm>
          <a:off x="3746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46100</xdr:rowOff>
    </xdr:from>
    <xdr:ext cx="469744" cy="259045"/>
    <xdr:sp macro="" textlink="">
      <xdr:nvSpPr>
        <xdr:cNvPr id="85" name="テキスト ボックス 84"/>
        <xdr:cNvSpPr txBox="1"/>
      </xdr:nvSpPr>
      <xdr:spPr>
        <a:xfrm>
          <a:off x="3562428"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xdr:rowOff>
    </xdr:from>
    <xdr:to>
      <xdr:col>15</xdr:col>
      <xdr:colOff>101600</xdr:colOff>
      <xdr:row>36</xdr:row>
      <xdr:rowOff>112776</xdr:rowOff>
    </xdr:to>
    <xdr:sp macro="" textlink="">
      <xdr:nvSpPr>
        <xdr:cNvPr id="86" name="楕円 85"/>
        <xdr:cNvSpPr/>
      </xdr:nvSpPr>
      <xdr:spPr>
        <a:xfrm>
          <a:off x="2857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103903</xdr:rowOff>
    </xdr:from>
    <xdr:ext cx="469744" cy="259045"/>
    <xdr:sp macro="" textlink="">
      <xdr:nvSpPr>
        <xdr:cNvPr id="87" name="テキスト ボックス 86"/>
        <xdr:cNvSpPr txBox="1"/>
      </xdr:nvSpPr>
      <xdr:spPr>
        <a:xfrm>
          <a:off x="2673428"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46772</xdr:rowOff>
    </xdr:from>
    <xdr:to>
      <xdr:col>10</xdr:col>
      <xdr:colOff>165100</xdr:colOff>
      <xdr:row>36</xdr:row>
      <xdr:rowOff>148372</xdr:rowOff>
    </xdr:to>
    <xdr:sp macro="" textlink="">
      <xdr:nvSpPr>
        <xdr:cNvPr id="88" name="楕円 87"/>
        <xdr:cNvSpPr/>
      </xdr:nvSpPr>
      <xdr:spPr>
        <a:xfrm>
          <a:off x="1968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164899</xdr:rowOff>
    </xdr:from>
    <xdr:ext cx="469744" cy="259045"/>
    <xdr:sp macro="" textlink="">
      <xdr:nvSpPr>
        <xdr:cNvPr id="89" name="テキスト ボックス 88"/>
        <xdr:cNvSpPr txBox="1"/>
      </xdr:nvSpPr>
      <xdr:spPr>
        <a:xfrm>
          <a:off x="1784428" y="59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112413</xdr:rowOff>
    </xdr:from>
    <xdr:to>
      <xdr:col>6</xdr:col>
      <xdr:colOff>38100</xdr:colOff>
      <xdr:row>37</xdr:row>
      <xdr:rowOff>42563</xdr:rowOff>
    </xdr:to>
    <xdr:sp macro="" textlink="">
      <xdr:nvSpPr>
        <xdr:cNvPr id="90" name="楕円 89"/>
        <xdr:cNvSpPr/>
      </xdr:nvSpPr>
      <xdr:spPr>
        <a:xfrm>
          <a:off x="1079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59090</xdr:rowOff>
    </xdr:from>
    <xdr:ext cx="469744" cy="259045"/>
    <xdr:sp macro="" textlink="">
      <xdr:nvSpPr>
        <xdr:cNvPr id="91" name="テキスト ボックス 90"/>
        <xdr:cNvSpPr txBox="1"/>
      </xdr:nvSpPr>
      <xdr:spPr>
        <a:xfrm>
          <a:off x="895428" y="605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52462</xdr:rowOff>
    </xdr:from>
    <xdr:to>
      <xdr:col>24</xdr:col>
      <xdr:colOff>63500</xdr:colOff>
      <xdr:row>57</xdr:row>
      <xdr:rowOff>62698</xdr:rowOff>
    </xdr:to>
    <xdr:cxnSp macro="">
      <xdr:nvCxnSpPr>
        <xdr:cNvPr id="118" name="直線コネクタ 117"/>
        <xdr:cNvCxnSpPr/>
      </xdr:nvCxnSpPr>
      <xdr:spPr>
        <a:xfrm flipV="1">
          <a:off x="3797300" y="9825112"/>
          <a:ext cx="8382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36195</xdr:rowOff>
    </xdr:from>
    <xdr:to>
      <xdr:col>19</xdr:col>
      <xdr:colOff>177800</xdr:colOff>
      <xdr:row>57</xdr:row>
      <xdr:rowOff>62698</xdr:rowOff>
    </xdr:to>
    <xdr:cxnSp macro="">
      <xdr:nvCxnSpPr>
        <xdr:cNvPr id="121" name="直線コネクタ 120"/>
        <xdr:cNvCxnSpPr/>
      </xdr:nvCxnSpPr>
      <xdr:spPr>
        <a:xfrm>
          <a:off x="2908300" y="9808845"/>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36195</xdr:rowOff>
    </xdr:from>
    <xdr:to>
      <xdr:col>15</xdr:col>
      <xdr:colOff>50800</xdr:colOff>
      <xdr:row>57</xdr:row>
      <xdr:rowOff>57386</xdr:rowOff>
    </xdr:to>
    <xdr:cxnSp macro="">
      <xdr:nvCxnSpPr>
        <xdr:cNvPr id="124" name="直線コネクタ 123"/>
        <xdr:cNvCxnSpPr/>
      </xdr:nvCxnSpPr>
      <xdr:spPr>
        <a:xfrm flipV="1">
          <a:off x="2019300" y="9808845"/>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13376</xdr:rowOff>
    </xdr:from>
    <xdr:to>
      <xdr:col>10</xdr:col>
      <xdr:colOff>114300</xdr:colOff>
      <xdr:row>57</xdr:row>
      <xdr:rowOff>57386</xdr:rowOff>
    </xdr:to>
    <xdr:cxnSp macro="">
      <xdr:nvCxnSpPr>
        <xdr:cNvPr id="127" name="直線コネクタ 126"/>
        <xdr:cNvCxnSpPr/>
      </xdr:nvCxnSpPr>
      <xdr:spPr>
        <a:xfrm>
          <a:off x="1130300" y="9614576"/>
          <a:ext cx="889000" cy="2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8" name="フローチャート: 判断 127"/>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9" name="テキスト ボックス 128"/>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30" name="フローチャート: 判断 129"/>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31" name="テキスト ボックス 130"/>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1662</xdr:rowOff>
    </xdr:from>
    <xdr:to>
      <xdr:col>24</xdr:col>
      <xdr:colOff>114300</xdr:colOff>
      <xdr:row>57</xdr:row>
      <xdr:rowOff>103262</xdr:rowOff>
    </xdr:to>
    <xdr:sp macro="" textlink="">
      <xdr:nvSpPr>
        <xdr:cNvPr id="137" name="楕円 136"/>
        <xdr:cNvSpPr/>
      </xdr:nvSpPr>
      <xdr:spPr>
        <a:xfrm>
          <a:off x="4584700" y="97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11898</xdr:rowOff>
    </xdr:from>
    <xdr:to>
      <xdr:col>20</xdr:col>
      <xdr:colOff>38100</xdr:colOff>
      <xdr:row>57</xdr:row>
      <xdr:rowOff>113498</xdr:rowOff>
    </xdr:to>
    <xdr:sp macro="" textlink="">
      <xdr:nvSpPr>
        <xdr:cNvPr id="139" name="楕円 138"/>
        <xdr:cNvSpPr/>
      </xdr:nvSpPr>
      <xdr:spPr>
        <a:xfrm>
          <a:off x="3746500" y="97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104625</xdr:rowOff>
    </xdr:from>
    <xdr:ext cx="534377" cy="259045"/>
    <xdr:sp macro="" textlink="">
      <xdr:nvSpPr>
        <xdr:cNvPr id="140" name="テキスト ボックス 139"/>
        <xdr:cNvSpPr txBox="1"/>
      </xdr:nvSpPr>
      <xdr:spPr>
        <a:xfrm>
          <a:off x="3530111" y="98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156845</xdr:rowOff>
    </xdr:from>
    <xdr:to>
      <xdr:col>15</xdr:col>
      <xdr:colOff>101600</xdr:colOff>
      <xdr:row>57</xdr:row>
      <xdr:rowOff>86995</xdr:rowOff>
    </xdr:to>
    <xdr:sp macro="" textlink="">
      <xdr:nvSpPr>
        <xdr:cNvPr id="141" name="楕円 140"/>
        <xdr:cNvSpPr/>
      </xdr:nvSpPr>
      <xdr:spPr>
        <a:xfrm>
          <a:off x="2857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78122</xdr:rowOff>
    </xdr:from>
    <xdr:ext cx="534377" cy="259045"/>
    <xdr:sp macro="" textlink="">
      <xdr:nvSpPr>
        <xdr:cNvPr id="142" name="テキスト ボックス 141"/>
        <xdr:cNvSpPr txBox="1"/>
      </xdr:nvSpPr>
      <xdr:spPr>
        <a:xfrm>
          <a:off x="2641111" y="98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6586</xdr:rowOff>
    </xdr:from>
    <xdr:to>
      <xdr:col>10</xdr:col>
      <xdr:colOff>165100</xdr:colOff>
      <xdr:row>57</xdr:row>
      <xdr:rowOff>108186</xdr:rowOff>
    </xdr:to>
    <xdr:sp macro="" textlink="">
      <xdr:nvSpPr>
        <xdr:cNvPr id="143" name="楕円 142"/>
        <xdr:cNvSpPr/>
      </xdr:nvSpPr>
      <xdr:spPr>
        <a:xfrm>
          <a:off x="1968500" y="97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99313</xdr:rowOff>
    </xdr:from>
    <xdr:ext cx="534377" cy="259045"/>
    <xdr:sp macro="" textlink="">
      <xdr:nvSpPr>
        <xdr:cNvPr id="144" name="テキスト ボックス 143"/>
        <xdr:cNvSpPr txBox="1"/>
      </xdr:nvSpPr>
      <xdr:spPr>
        <a:xfrm>
          <a:off x="1752111" y="98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134026</xdr:rowOff>
    </xdr:from>
    <xdr:to>
      <xdr:col>6</xdr:col>
      <xdr:colOff>38100</xdr:colOff>
      <xdr:row>56</xdr:row>
      <xdr:rowOff>64176</xdr:rowOff>
    </xdr:to>
    <xdr:sp macro="" textlink="">
      <xdr:nvSpPr>
        <xdr:cNvPr id="145" name="楕円 144"/>
        <xdr:cNvSpPr/>
      </xdr:nvSpPr>
      <xdr:spPr>
        <a:xfrm>
          <a:off x="1079500" y="95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80703</xdr:rowOff>
    </xdr:from>
    <xdr:ext cx="599010" cy="259045"/>
    <xdr:sp macro="" textlink="">
      <xdr:nvSpPr>
        <xdr:cNvPr id="146" name="テキスト ボックス 145"/>
        <xdr:cNvSpPr txBox="1"/>
      </xdr:nvSpPr>
      <xdr:spPr>
        <a:xfrm>
          <a:off x="830795" y="933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79601</xdr:rowOff>
    </xdr:from>
    <xdr:to>
      <xdr:col>24</xdr:col>
      <xdr:colOff>63500</xdr:colOff>
      <xdr:row>78</xdr:row>
      <xdr:rowOff>80482</xdr:rowOff>
    </xdr:to>
    <xdr:cxnSp macro="">
      <xdr:nvCxnSpPr>
        <xdr:cNvPr id="176" name="直線コネクタ 175"/>
        <xdr:cNvCxnSpPr/>
      </xdr:nvCxnSpPr>
      <xdr:spPr>
        <a:xfrm flipV="1">
          <a:off x="3797300" y="13452701"/>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80482</xdr:rowOff>
    </xdr:from>
    <xdr:to>
      <xdr:col>19</xdr:col>
      <xdr:colOff>177800</xdr:colOff>
      <xdr:row>78</xdr:row>
      <xdr:rowOff>108192</xdr:rowOff>
    </xdr:to>
    <xdr:cxnSp macro="">
      <xdr:nvCxnSpPr>
        <xdr:cNvPr id="179" name="直線コネクタ 178"/>
        <xdr:cNvCxnSpPr/>
      </xdr:nvCxnSpPr>
      <xdr:spPr>
        <a:xfrm flipV="1">
          <a:off x="2908300" y="13453582"/>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108192</xdr:rowOff>
    </xdr:from>
    <xdr:to>
      <xdr:col>15</xdr:col>
      <xdr:colOff>50800</xdr:colOff>
      <xdr:row>78</xdr:row>
      <xdr:rowOff>123267</xdr:rowOff>
    </xdr:to>
    <xdr:cxnSp macro="">
      <xdr:nvCxnSpPr>
        <xdr:cNvPr id="182" name="直線コネクタ 181"/>
        <xdr:cNvCxnSpPr/>
      </xdr:nvCxnSpPr>
      <xdr:spPr>
        <a:xfrm flipV="1">
          <a:off x="2019300" y="1348129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123267</xdr:rowOff>
    </xdr:from>
    <xdr:to>
      <xdr:col>10</xdr:col>
      <xdr:colOff>114300</xdr:colOff>
      <xdr:row>79</xdr:row>
      <xdr:rowOff>4094</xdr:rowOff>
    </xdr:to>
    <xdr:cxnSp macro="">
      <xdr:nvCxnSpPr>
        <xdr:cNvPr id="185" name="直線コネクタ 184"/>
        <xdr:cNvCxnSpPr/>
      </xdr:nvCxnSpPr>
      <xdr:spPr>
        <a:xfrm flipV="1">
          <a:off x="1130300" y="13496367"/>
          <a:ext cx="889000" cy="5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168064</xdr:rowOff>
    </xdr:from>
    <xdr:to>
      <xdr:col>10</xdr:col>
      <xdr:colOff>165100</xdr:colOff>
      <xdr:row>78</xdr:row>
      <xdr:rowOff>98214</xdr:rowOff>
    </xdr:to>
    <xdr:sp macro="" textlink="">
      <xdr:nvSpPr>
        <xdr:cNvPr id="186" name="フローチャート: 判断 185"/>
        <xdr:cNvSpPr/>
      </xdr:nvSpPr>
      <xdr:spPr>
        <a:xfrm>
          <a:off x="1968500" y="133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114741</xdr:rowOff>
    </xdr:from>
    <xdr:ext cx="599010" cy="259045"/>
    <xdr:sp macro="" textlink="">
      <xdr:nvSpPr>
        <xdr:cNvPr id="187" name="テキスト ボックス 186"/>
        <xdr:cNvSpPr txBox="1"/>
      </xdr:nvSpPr>
      <xdr:spPr>
        <a:xfrm>
          <a:off x="1719795" y="131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21749</xdr:rowOff>
    </xdr:from>
    <xdr:to>
      <xdr:col>6</xdr:col>
      <xdr:colOff>38100</xdr:colOff>
      <xdr:row>78</xdr:row>
      <xdr:rowOff>123349</xdr:rowOff>
    </xdr:to>
    <xdr:sp macro="" textlink="">
      <xdr:nvSpPr>
        <xdr:cNvPr id="188" name="フローチャート: 判断 187"/>
        <xdr:cNvSpPr/>
      </xdr:nvSpPr>
      <xdr:spPr>
        <a:xfrm>
          <a:off x="1079500" y="133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139876</xdr:rowOff>
    </xdr:from>
    <xdr:ext cx="599010" cy="259045"/>
    <xdr:sp macro="" textlink="">
      <xdr:nvSpPr>
        <xdr:cNvPr id="189" name="テキスト ボックス 188"/>
        <xdr:cNvSpPr txBox="1"/>
      </xdr:nvSpPr>
      <xdr:spPr>
        <a:xfrm>
          <a:off x="830795" y="1317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28801</xdr:rowOff>
    </xdr:from>
    <xdr:to>
      <xdr:col>24</xdr:col>
      <xdr:colOff>114300</xdr:colOff>
      <xdr:row>78</xdr:row>
      <xdr:rowOff>130401</xdr:rowOff>
    </xdr:to>
    <xdr:sp macro="" textlink="">
      <xdr:nvSpPr>
        <xdr:cNvPr id="195" name="楕円 194"/>
        <xdr:cNvSpPr/>
      </xdr:nvSpPr>
      <xdr:spPr>
        <a:xfrm>
          <a:off x="4584700" y="134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29682</xdr:rowOff>
    </xdr:from>
    <xdr:to>
      <xdr:col>20</xdr:col>
      <xdr:colOff>38100</xdr:colOff>
      <xdr:row>78</xdr:row>
      <xdr:rowOff>131282</xdr:rowOff>
    </xdr:to>
    <xdr:sp macro="" textlink="">
      <xdr:nvSpPr>
        <xdr:cNvPr id="197" name="楕円 196"/>
        <xdr:cNvSpPr/>
      </xdr:nvSpPr>
      <xdr:spPr>
        <a:xfrm>
          <a:off x="3746500" y="13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122409</xdr:rowOff>
    </xdr:from>
    <xdr:ext cx="599010" cy="259045"/>
    <xdr:sp macro="" textlink="">
      <xdr:nvSpPr>
        <xdr:cNvPr id="198" name="テキスト ボックス 197"/>
        <xdr:cNvSpPr txBox="1"/>
      </xdr:nvSpPr>
      <xdr:spPr>
        <a:xfrm>
          <a:off x="3497795" y="1349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57392</xdr:rowOff>
    </xdr:from>
    <xdr:to>
      <xdr:col>15</xdr:col>
      <xdr:colOff>101600</xdr:colOff>
      <xdr:row>78</xdr:row>
      <xdr:rowOff>158992</xdr:rowOff>
    </xdr:to>
    <xdr:sp macro="" textlink="">
      <xdr:nvSpPr>
        <xdr:cNvPr id="199" name="楕円 198"/>
        <xdr:cNvSpPr/>
      </xdr:nvSpPr>
      <xdr:spPr>
        <a:xfrm>
          <a:off x="2857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150119</xdr:rowOff>
    </xdr:from>
    <xdr:ext cx="599010" cy="259045"/>
    <xdr:sp macro="" textlink="">
      <xdr:nvSpPr>
        <xdr:cNvPr id="200" name="テキスト ボックス 199"/>
        <xdr:cNvSpPr txBox="1"/>
      </xdr:nvSpPr>
      <xdr:spPr>
        <a:xfrm>
          <a:off x="2608795" y="135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72467</xdr:rowOff>
    </xdr:from>
    <xdr:to>
      <xdr:col>10</xdr:col>
      <xdr:colOff>165100</xdr:colOff>
      <xdr:row>79</xdr:row>
      <xdr:rowOff>2617</xdr:rowOff>
    </xdr:to>
    <xdr:sp macro="" textlink="">
      <xdr:nvSpPr>
        <xdr:cNvPr id="201" name="楕円 200"/>
        <xdr:cNvSpPr/>
      </xdr:nvSpPr>
      <xdr:spPr>
        <a:xfrm>
          <a:off x="1968500" y="134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165194</xdr:rowOff>
    </xdr:from>
    <xdr:ext cx="599010" cy="259045"/>
    <xdr:sp macro="" textlink="">
      <xdr:nvSpPr>
        <xdr:cNvPr id="202" name="テキスト ボックス 201"/>
        <xdr:cNvSpPr txBox="1"/>
      </xdr:nvSpPr>
      <xdr:spPr>
        <a:xfrm>
          <a:off x="1719795" y="135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124744</xdr:rowOff>
    </xdr:from>
    <xdr:to>
      <xdr:col>6</xdr:col>
      <xdr:colOff>38100</xdr:colOff>
      <xdr:row>79</xdr:row>
      <xdr:rowOff>54894</xdr:rowOff>
    </xdr:to>
    <xdr:sp macro="" textlink="">
      <xdr:nvSpPr>
        <xdr:cNvPr id="203" name="楕円 202"/>
        <xdr:cNvSpPr/>
      </xdr:nvSpPr>
      <xdr:spPr>
        <a:xfrm>
          <a:off x="1079500" y="134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46021</xdr:rowOff>
    </xdr:from>
    <xdr:ext cx="599010" cy="259045"/>
    <xdr:sp macro="" textlink="">
      <xdr:nvSpPr>
        <xdr:cNvPr id="204" name="テキスト ボックス 203"/>
        <xdr:cNvSpPr txBox="1"/>
      </xdr:nvSpPr>
      <xdr:spPr>
        <a:xfrm>
          <a:off x="830795" y="1359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163768</xdr:rowOff>
    </xdr:from>
    <xdr:to>
      <xdr:col>24</xdr:col>
      <xdr:colOff>63500</xdr:colOff>
      <xdr:row>98</xdr:row>
      <xdr:rowOff>71707</xdr:rowOff>
    </xdr:to>
    <xdr:cxnSp macro="">
      <xdr:nvCxnSpPr>
        <xdr:cNvPr id="236" name="直線コネクタ 235"/>
        <xdr:cNvCxnSpPr/>
      </xdr:nvCxnSpPr>
      <xdr:spPr>
        <a:xfrm>
          <a:off x="3797300" y="16794418"/>
          <a:ext cx="838200" cy="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163768</xdr:rowOff>
    </xdr:from>
    <xdr:to>
      <xdr:col>19</xdr:col>
      <xdr:colOff>177800</xdr:colOff>
      <xdr:row>98</xdr:row>
      <xdr:rowOff>35361</xdr:rowOff>
    </xdr:to>
    <xdr:cxnSp macro="">
      <xdr:nvCxnSpPr>
        <xdr:cNvPr id="239" name="直線コネクタ 238"/>
        <xdr:cNvCxnSpPr/>
      </xdr:nvCxnSpPr>
      <xdr:spPr>
        <a:xfrm flipV="1">
          <a:off x="2908300" y="16794418"/>
          <a:ext cx="889000" cy="4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7128</xdr:rowOff>
    </xdr:from>
    <xdr:to>
      <xdr:col>15</xdr:col>
      <xdr:colOff>50800</xdr:colOff>
      <xdr:row>98</xdr:row>
      <xdr:rowOff>35361</xdr:rowOff>
    </xdr:to>
    <xdr:cxnSp macro="">
      <xdr:nvCxnSpPr>
        <xdr:cNvPr id="242" name="直線コネクタ 241"/>
        <xdr:cNvCxnSpPr/>
      </xdr:nvCxnSpPr>
      <xdr:spPr>
        <a:xfrm>
          <a:off x="2019300" y="16809228"/>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92086</xdr:rowOff>
    </xdr:from>
    <xdr:to>
      <xdr:col>10</xdr:col>
      <xdr:colOff>114300</xdr:colOff>
      <xdr:row>98</xdr:row>
      <xdr:rowOff>7128</xdr:rowOff>
    </xdr:to>
    <xdr:cxnSp macro="">
      <xdr:nvCxnSpPr>
        <xdr:cNvPr id="245" name="直線コネクタ 244"/>
        <xdr:cNvCxnSpPr/>
      </xdr:nvCxnSpPr>
      <xdr:spPr>
        <a:xfrm>
          <a:off x="1130300" y="16722736"/>
          <a:ext cx="889000" cy="8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117425</xdr:rowOff>
    </xdr:from>
    <xdr:to>
      <xdr:col>10</xdr:col>
      <xdr:colOff>165100</xdr:colOff>
      <xdr:row>98</xdr:row>
      <xdr:rowOff>47575</xdr:rowOff>
    </xdr:to>
    <xdr:sp macro="" textlink="">
      <xdr:nvSpPr>
        <xdr:cNvPr id="246" name="フローチャート: 判断 245"/>
        <xdr:cNvSpPr/>
      </xdr:nvSpPr>
      <xdr:spPr>
        <a:xfrm>
          <a:off x="1968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64102</xdr:rowOff>
    </xdr:from>
    <xdr:ext cx="534377" cy="259045"/>
    <xdr:sp macro="" textlink="">
      <xdr:nvSpPr>
        <xdr:cNvPr id="247" name="テキスト ボックス 246"/>
        <xdr:cNvSpPr txBox="1"/>
      </xdr:nvSpPr>
      <xdr:spPr>
        <a:xfrm>
          <a:off x="1752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101815</xdr:rowOff>
    </xdr:from>
    <xdr:to>
      <xdr:col>6</xdr:col>
      <xdr:colOff>38100</xdr:colOff>
      <xdr:row>98</xdr:row>
      <xdr:rowOff>31965</xdr:rowOff>
    </xdr:to>
    <xdr:sp macro="" textlink="">
      <xdr:nvSpPr>
        <xdr:cNvPr id="248" name="フローチャート: 判断 247"/>
        <xdr:cNvSpPr/>
      </xdr:nvSpPr>
      <xdr:spPr>
        <a:xfrm>
          <a:off x="1079500" y="1673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23092</xdr:rowOff>
    </xdr:from>
    <xdr:ext cx="534377" cy="259045"/>
    <xdr:sp macro="" textlink="">
      <xdr:nvSpPr>
        <xdr:cNvPr id="249" name="テキスト ボックス 248"/>
        <xdr:cNvSpPr txBox="1"/>
      </xdr:nvSpPr>
      <xdr:spPr>
        <a:xfrm>
          <a:off x="863111" y="168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20907</xdr:rowOff>
    </xdr:from>
    <xdr:to>
      <xdr:col>24</xdr:col>
      <xdr:colOff>114300</xdr:colOff>
      <xdr:row>98</xdr:row>
      <xdr:rowOff>122507</xdr:rowOff>
    </xdr:to>
    <xdr:sp macro="" textlink="">
      <xdr:nvSpPr>
        <xdr:cNvPr id="255" name="楕円 254"/>
        <xdr:cNvSpPr/>
      </xdr:nvSpPr>
      <xdr:spPr>
        <a:xfrm>
          <a:off x="4584700" y="1682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170784</xdr:rowOff>
    </xdr:from>
    <xdr:ext cx="534377" cy="259045"/>
    <xdr:sp macro="" textlink="">
      <xdr:nvSpPr>
        <xdr:cNvPr id="256" name="衛生費該当値テキスト"/>
        <xdr:cNvSpPr txBox="1"/>
      </xdr:nvSpPr>
      <xdr:spPr>
        <a:xfrm>
          <a:off x="4686300" y="168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112968</xdr:rowOff>
    </xdr:from>
    <xdr:to>
      <xdr:col>20</xdr:col>
      <xdr:colOff>38100</xdr:colOff>
      <xdr:row>98</xdr:row>
      <xdr:rowOff>43118</xdr:rowOff>
    </xdr:to>
    <xdr:sp macro="" textlink="">
      <xdr:nvSpPr>
        <xdr:cNvPr id="257" name="楕円 256"/>
        <xdr:cNvSpPr/>
      </xdr:nvSpPr>
      <xdr:spPr>
        <a:xfrm>
          <a:off x="3746500" y="167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34245</xdr:rowOff>
    </xdr:from>
    <xdr:ext cx="534377" cy="259045"/>
    <xdr:sp macro="" textlink="">
      <xdr:nvSpPr>
        <xdr:cNvPr id="258" name="テキスト ボックス 257"/>
        <xdr:cNvSpPr txBox="1"/>
      </xdr:nvSpPr>
      <xdr:spPr>
        <a:xfrm>
          <a:off x="3530111" y="168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156011</xdr:rowOff>
    </xdr:from>
    <xdr:to>
      <xdr:col>15</xdr:col>
      <xdr:colOff>101600</xdr:colOff>
      <xdr:row>98</xdr:row>
      <xdr:rowOff>86161</xdr:rowOff>
    </xdr:to>
    <xdr:sp macro="" textlink="">
      <xdr:nvSpPr>
        <xdr:cNvPr id="259" name="楕円 258"/>
        <xdr:cNvSpPr/>
      </xdr:nvSpPr>
      <xdr:spPr>
        <a:xfrm>
          <a:off x="28575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77288</xdr:rowOff>
    </xdr:from>
    <xdr:ext cx="534377" cy="259045"/>
    <xdr:sp macro="" textlink="">
      <xdr:nvSpPr>
        <xdr:cNvPr id="260" name="テキスト ボックス 259"/>
        <xdr:cNvSpPr txBox="1"/>
      </xdr:nvSpPr>
      <xdr:spPr>
        <a:xfrm>
          <a:off x="2641111" y="168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127778</xdr:rowOff>
    </xdr:from>
    <xdr:to>
      <xdr:col>10</xdr:col>
      <xdr:colOff>165100</xdr:colOff>
      <xdr:row>98</xdr:row>
      <xdr:rowOff>57928</xdr:rowOff>
    </xdr:to>
    <xdr:sp macro="" textlink="">
      <xdr:nvSpPr>
        <xdr:cNvPr id="261" name="楕円 260"/>
        <xdr:cNvSpPr/>
      </xdr:nvSpPr>
      <xdr:spPr>
        <a:xfrm>
          <a:off x="1968500" y="167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49055</xdr:rowOff>
    </xdr:from>
    <xdr:ext cx="534377" cy="259045"/>
    <xdr:sp macro="" textlink="">
      <xdr:nvSpPr>
        <xdr:cNvPr id="262" name="テキスト ボックス 261"/>
        <xdr:cNvSpPr txBox="1"/>
      </xdr:nvSpPr>
      <xdr:spPr>
        <a:xfrm>
          <a:off x="1752111" y="168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41286</xdr:rowOff>
    </xdr:from>
    <xdr:to>
      <xdr:col>6</xdr:col>
      <xdr:colOff>38100</xdr:colOff>
      <xdr:row>97</xdr:row>
      <xdr:rowOff>142886</xdr:rowOff>
    </xdr:to>
    <xdr:sp macro="" textlink="">
      <xdr:nvSpPr>
        <xdr:cNvPr id="263" name="楕円 262"/>
        <xdr:cNvSpPr/>
      </xdr:nvSpPr>
      <xdr:spPr>
        <a:xfrm>
          <a:off x="1079500" y="166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159413</xdr:rowOff>
    </xdr:from>
    <xdr:ext cx="534377" cy="259045"/>
    <xdr:sp macro="" textlink="">
      <xdr:nvSpPr>
        <xdr:cNvPr id="264" name="テキスト ボックス 263"/>
        <xdr:cNvSpPr txBox="1"/>
      </xdr:nvSpPr>
      <xdr:spPr>
        <a:xfrm>
          <a:off x="863111" y="1644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26543</xdr:rowOff>
    </xdr:from>
    <xdr:to>
      <xdr:col>55</xdr:col>
      <xdr:colOff>0</xdr:colOff>
      <xdr:row>37</xdr:row>
      <xdr:rowOff>43459</xdr:rowOff>
    </xdr:to>
    <xdr:cxnSp macro="">
      <xdr:nvCxnSpPr>
        <xdr:cNvPr id="291" name="直線コネクタ 290"/>
        <xdr:cNvCxnSpPr/>
      </xdr:nvCxnSpPr>
      <xdr:spPr>
        <a:xfrm>
          <a:off x="9639300" y="637019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134671</xdr:rowOff>
    </xdr:from>
    <xdr:to>
      <xdr:col>50</xdr:col>
      <xdr:colOff>114300</xdr:colOff>
      <xdr:row>37</xdr:row>
      <xdr:rowOff>26543</xdr:rowOff>
    </xdr:to>
    <xdr:cxnSp macro="">
      <xdr:nvCxnSpPr>
        <xdr:cNvPr id="294" name="直線コネクタ 293"/>
        <xdr:cNvCxnSpPr/>
      </xdr:nvCxnSpPr>
      <xdr:spPr>
        <a:xfrm>
          <a:off x="8750300" y="6306871"/>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66091</xdr:rowOff>
    </xdr:from>
    <xdr:to>
      <xdr:col>45</xdr:col>
      <xdr:colOff>177800</xdr:colOff>
      <xdr:row>36</xdr:row>
      <xdr:rowOff>134671</xdr:rowOff>
    </xdr:to>
    <xdr:cxnSp macro="">
      <xdr:nvCxnSpPr>
        <xdr:cNvPr id="297" name="直線コネクタ 296"/>
        <xdr:cNvCxnSpPr/>
      </xdr:nvCxnSpPr>
      <xdr:spPr>
        <a:xfrm>
          <a:off x="7861300" y="623829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136728</xdr:rowOff>
    </xdr:from>
    <xdr:to>
      <xdr:col>41</xdr:col>
      <xdr:colOff>50800</xdr:colOff>
      <xdr:row>36</xdr:row>
      <xdr:rowOff>66091</xdr:rowOff>
    </xdr:to>
    <xdr:cxnSp macro="">
      <xdr:nvCxnSpPr>
        <xdr:cNvPr id="300" name="直線コネクタ 299"/>
        <xdr:cNvCxnSpPr/>
      </xdr:nvCxnSpPr>
      <xdr:spPr>
        <a:xfrm>
          <a:off x="6972300" y="6137478"/>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148793</xdr:rowOff>
    </xdr:from>
    <xdr:to>
      <xdr:col>41</xdr:col>
      <xdr:colOff>101600</xdr:colOff>
      <xdr:row>37</xdr:row>
      <xdr:rowOff>78943</xdr:rowOff>
    </xdr:to>
    <xdr:sp macro="" textlink="">
      <xdr:nvSpPr>
        <xdr:cNvPr id="301" name="フローチャート: 判断 300"/>
        <xdr:cNvSpPr/>
      </xdr:nvSpPr>
      <xdr:spPr>
        <a:xfrm>
          <a:off x="7810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70070</xdr:rowOff>
    </xdr:from>
    <xdr:ext cx="469744" cy="259045"/>
    <xdr:sp macro="" textlink="">
      <xdr:nvSpPr>
        <xdr:cNvPr id="302" name="テキスト ボックス 301"/>
        <xdr:cNvSpPr txBox="1"/>
      </xdr:nvSpPr>
      <xdr:spPr>
        <a:xfrm>
          <a:off x="7626428"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76784</xdr:rowOff>
    </xdr:from>
    <xdr:to>
      <xdr:col>36</xdr:col>
      <xdr:colOff>165100</xdr:colOff>
      <xdr:row>37</xdr:row>
      <xdr:rowOff>6934</xdr:rowOff>
    </xdr:to>
    <xdr:sp macro="" textlink="">
      <xdr:nvSpPr>
        <xdr:cNvPr id="303" name="フローチャート: 判断 302"/>
        <xdr:cNvSpPr/>
      </xdr:nvSpPr>
      <xdr:spPr>
        <a:xfrm>
          <a:off x="6921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169511</xdr:rowOff>
    </xdr:from>
    <xdr:ext cx="469744" cy="259045"/>
    <xdr:sp macro="" textlink="">
      <xdr:nvSpPr>
        <xdr:cNvPr id="304" name="テキスト ボックス 303"/>
        <xdr:cNvSpPr txBox="1"/>
      </xdr:nvSpPr>
      <xdr:spPr>
        <a:xfrm>
          <a:off x="6737428"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164109</xdr:rowOff>
    </xdr:from>
    <xdr:to>
      <xdr:col>55</xdr:col>
      <xdr:colOff>50800</xdr:colOff>
      <xdr:row>37</xdr:row>
      <xdr:rowOff>94259</xdr:rowOff>
    </xdr:to>
    <xdr:sp macro="" textlink="">
      <xdr:nvSpPr>
        <xdr:cNvPr id="310" name="楕円 309"/>
        <xdr:cNvSpPr/>
      </xdr:nvSpPr>
      <xdr:spPr>
        <a:xfrm>
          <a:off x="10426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142536</xdr:rowOff>
    </xdr:from>
    <xdr:ext cx="469744" cy="259045"/>
    <xdr:sp macro="" textlink="">
      <xdr:nvSpPr>
        <xdr:cNvPr id="311" name="労働費該当値テキスト"/>
        <xdr:cNvSpPr txBox="1"/>
      </xdr:nvSpPr>
      <xdr:spPr>
        <a:xfrm>
          <a:off x="10528300" y="631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147193</xdr:rowOff>
    </xdr:from>
    <xdr:to>
      <xdr:col>50</xdr:col>
      <xdr:colOff>165100</xdr:colOff>
      <xdr:row>37</xdr:row>
      <xdr:rowOff>77343</xdr:rowOff>
    </xdr:to>
    <xdr:sp macro="" textlink="">
      <xdr:nvSpPr>
        <xdr:cNvPr id="312" name="楕円 311"/>
        <xdr:cNvSpPr/>
      </xdr:nvSpPr>
      <xdr:spPr>
        <a:xfrm>
          <a:off x="9588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93870</xdr:rowOff>
    </xdr:from>
    <xdr:ext cx="469744" cy="259045"/>
    <xdr:sp macro="" textlink="">
      <xdr:nvSpPr>
        <xdr:cNvPr id="313" name="テキスト ボックス 312"/>
        <xdr:cNvSpPr txBox="1"/>
      </xdr:nvSpPr>
      <xdr:spPr>
        <a:xfrm>
          <a:off x="9404428" y="609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83871</xdr:rowOff>
    </xdr:from>
    <xdr:to>
      <xdr:col>46</xdr:col>
      <xdr:colOff>38100</xdr:colOff>
      <xdr:row>37</xdr:row>
      <xdr:rowOff>14021</xdr:rowOff>
    </xdr:to>
    <xdr:sp macro="" textlink="">
      <xdr:nvSpPr>
        <xdr:cNvPr id="314" name="楕円 313"/>
        <xdr:cNvSpPr/>
      </xdr:nvSpPr>
      <xdr:spPr>
        <a:xfrm>
          <a:off x="8699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30548</xdr:rowOff>
    </xdr:from>
    <xdr:ext cx="469744" cy="259045"/>
    <xdr:sp macro="" textlink="">
      <xdr:nvSpPr>
        <xdr:cNvPr id="315" name="テキスト ボックス 314"/>
        <xdr:cNvSpPr txBox="1"/>
      </xdr:nvSpPr>
      <xdr:spPr>
        <a:xfrm>
          <a:off x="8515428" y="60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15291</xdr:rowOff>
    </xdr:from>
    <xdr:to>
      <xdr:col>41</xdr:col>
      <xdr:colOff>101600</xdr:colOff>
      <xdr:row>36</xdr:row>
      <xdr:rowOff>116891</xdr:rowOff>
    </xdr:to>
    <xdr:sp macro="" textlink="">
      <xdr:nvSpPr>
        <xdr:cNvPr id="316" name="楕円 315"/>
        <xdr:cNvSpPr/>
      </xdr:nvSpPr>
      <xdr:spPr>
        <a:xfrm>
          <a:off x="7810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133418</xdr:rowOff>
    </xdr:from>
    <xdr:ext cx="469744" cy="259045"/>
    <xdr:sp macro="" textlink="">
      <xdr:nvSpPr>
        <xdr:cNvPr id="317" name="テキスト ボックス 316"/>
        <xdr:cNvSpPr txBox="1"/>
      </xdr:nvSpPr>
      <xdr:spPr>
        <a:xfrm>
          <a:off x="7626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85928</xdr:rowOff>
    </xdr:from>
    <xdr:to>
      <xdr:col>36</xdr:col>
      <xdr:colOff>165100</xdr:colOff>
      <xdr:row>36</xdr:row>
      <xdr:rowOff>16078</xdr:rowOff>
    </xdr:to>
    <xdr:sp macro="" textlink="">
      <xdr:nvSpPr>
        <xdr:cNvPr id="318" name="楕円 317"/>
        <xdr:cNvSpPr/>
      </xdr:nvSpPr>
      <xdr:spPr>
        <a:xfrm>
          <a:off x="6921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32605</xdr:rowOff>
    </xdr:from>
    <xdr:ext cx="469744" cy="259045"/>
    <xdr:sp macro="" textlink="">
      <xdr:nvSpPr>
        <xdr:cNvPr id="319" name="テキスト ボックス 318"/>
        <xdr:cNvSpPr txBox="1"/>
      </xdr:nvSpPr>
      <xdr:spPr>
        <a:xfrm>
          <a:off x="6737428" y="58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43764</xdr:rowOff>
    </xdr:from>
    <xdr:to>
      <xdr:col>55</xdr:col>
      <xdr:colOff>0</xdr:colOff>
      <xdr:row>56</xdr:row>
      <xdr:rowOff>105925</xdr:rowOff>
    </xdr:to>
    <xdr:cxnSp macro="">
      <xdr:nvCxnSpPr>
        <xdr:cNvPr id="348" name="直線コネクタ 347"/>
        <xdr:cNvCxnSpPr/>
      </xdr:nvCxnSpPr>
      <xdr:spPr>
        <a:xfrm>
          <a:off x="9639300" y="9644964"/>
          <a:ext cx="838200" cy="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43764</xdr:rowOff>
    </xdr:from>
    <xdr:to>
      <xdr:col>50</xdr:col>
      <xdr:colOff>114300</xdr:colOff>
      <xdr:row>56</xdr:row>
      <xdr:rowOff>70968</xdr:rowOff>
    </xdr:to>
    <xdr:cxnSp macro="">
      <xdr:nvCxnSpPr>
        <xdr:cNvPr id="351" name="直線コネクタ 350"/>
        <xdr:cNvCxnSpPr/>
      </xdr:nvCxnSpPr>
      <xdr:spPr>
        <a:xfrm flipV="1">
          <a:off x="8750300" y="9644964"/>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139109</xdr:rowOff>
    </xdr:from>
    <xdr:to>
      <xdr:col>45</xdr:col>
      <xdr:colOff>177800</xdr:colOff>
      <xdr:row>56</xdr:row>
      <xdr:rowOff>70968</xdr:rowOff>
    </xdr:to>
    <xdr:cxnSp macro="">
      <xdr:nvCxnSpPr>
        <xdr:cNvPr id="354" name="直線コネクタ 353"/>
        <xdr:cNvCxnSpPr/>
      </xdr:nvCxnSpPr>
      <xdr:spPr>
        <a:xfrm>
          <a:off x="7861300" y="9568859"/>
          <a:ext cx="889000" cy="10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139109</xdr:rowOff>
    </xdr:from>
    <xdr:to>
      <xdr:col>41</xdr:col>
      <xdr:colOff>50800</xdr:colOff>
      <xdr:row>55</xdr:row>
      <xdr:rowOff>141681</xdr:rowOff>
    </xdr:to>
    <xdr:cxnSp macro="">
      <xdr:nvCxnSpPr>
        <xdr:cNvPr id="357" name="直線コネクタ 356"/>
        <xdr:cNvCxnSpPr/>
      </xdr:nvCxnSpPr>
      <xdr:spPr>
        <a:xfrm flipV="1">
          <a:off x="6972300" y="9568859"/>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55125</xdr:rowOff>
    </xdr:from>
    <xdr:to>
      <xdr:col>55</xdr:col>
      <xdr:colOff>50800</xdr:colOff>
      <xdr:row>56</xdr:row>
      <xdr:rowOff>156725</xdr:rowOff>
    </xdr:to>
    <xdr:sp macro="" textlink="">
      <xdr:nvSpPr>
        <xdr:cNvPr id="367" name="楕円 366"/>
        <xdr:cNvSpPr/>
      </xdr:nvSpPr>
      <xdr:spPr>
        <a:xfrm>
          <a:off x="10426700" y="96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78002</xdr:rowOff>
    </xdr:from>
    <xdr:ext cx="534377" cy="259045"/>
    <xdr:sp macro="" textlink="">
      <xdr:nvSpPr>
        <xdr:cNvPr id="368" name="農林水産業費該当値テキスト"/>
        <xdr:cNvSpPr txBox="1"/>
      </xdr:nvSpPr>
      <xdr:spPr>
        <a:xfrm>
          <a:off x="10528300" y="95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164414</xdr:rowOff>
    </xdr:from>
    <xdr:to>
      <xdr:col>50</xdr:col>
      <xdr:colOff>165100</xdr:colOff>
      <xdr:row>56</xdr:row>
      <xdr:rowOff>94564</xdr:rowOff>
    </xdr:to>
    <xdr:sp macro="" textlink="">
      <xdr:nvSpPr>
        <xdr:cNvPr id="369" name="楕円 368"/>
        <xdr:cNvSpPr/>
      </xdr:nvSpPr>
      <xdr:spPr>
        <a:xfrm>
          <a:off x="9588500" y="95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111091</xdr:rowOff>
    </xdr:from>
    <xdr:ext cx="534377" cy="259045"/>
    <xdr:sp macro="" textlink="">
      <xdr:nvSpPr>
        <xdr:cNvPr id="370" name="テキスト ボックス 369"/>
        <xdr:cNvSpPr txBox="1"/>
      </xdr:nvSpPr>
      <xdr:spPr>
        <a:xfrm>
          <a:off x="9372111" y="93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20168</xdr:rowOff>
    </xdr:from>
    <xdr:to>
      <xdr:col>46</xdr:col>
      <xdr:colOff>38100</xdr:colOff>
      <xdr:row>56</xdr:row>
      <xdr:rowOff>121768</xdr:rowOff>
    </xdr:to>
    <xdr:sp macro="" textlink="">
      <xdr:nvSpPr>
        <xdr:cNvPr id="371" name="楕円 370"/>
        <xdr:cNvSpPr/>
      </xdr:nvSpPr>
      <xdr:spPr>
        <a:xfrm>
          <a:off x="8699500" y="96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138295</xdr:rowOff>
    </xdr:from>
    <xdr:ext cx="534377" cy="259045"/>
    <xdr:sp macro="" textlink="">
      <xdr:nvSpPr>
        <xdr:cNvPr id="372" name="テキスト ボックス 371"/>
        <xdr:cNvSpPr txBox="1"/>
      </xdr:nvSpPr>
      <xdr:spPr>
        <a:xfrm>
          <a:off x="8483111" y="93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88309</xdr:rowOff>
    </xdr:from>
    <xdr:to>
      <xdr:col>41</xdr:col>
      <xdr:colOff>101600</xdr:colOff>
      <xdr:row>56</xdr:row>
      <xdr:rowOff>18459</xdr:rowOff>
    </xdr:to>
    <xdr:sp macro="" textlink="">
      <xdr:nvSpPr>
        <xdr:cNvPr id="373" name="楕円 372"/>
        <xdr:cNvSpPr/>
      </xdr:nvSpPr>
      <xdr:spPr>
        <a:xfrm>
          <a:off x="7810500" y="95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34986</xdr:rowOff>
    </xdr:from>
    <xdr:ext cx="534377" cy="259045"/>
    <xdr:sp macro="" textlink="">
      <xdr:nvSpPr>
        <xdr:cNvPr id="374" name="テキスト ボックス 373"/>
        <xdr:cNvSpPr txBox="1"/>
      </xdr:nvSpPr>
      <xdr:spPr>
        <a:xfrm>
          <a:off x="7594111" y="92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90881</xdr:rowOff>
    </xdr:from>
    <xdr:to>
      <xdr:col>36</xdr:col>
      <xdr:colOff>165100</xdr:colOff>
      <xdr:row>56</xdr:row>
      <xdr:rowOff>21031</xdr:rowOff>
    </xdr:to>
    <xdr:sp macro="" textlink="">
      <xdr:nvSpPr>
        <xdr:cNvPr id="375" name="楕円 374"/>
        <xdr:cNvSpPr/>
      </xdr:nvSpPr>
      <xdr:spPr>
        <a:xfrm>
          <a:off x="6921500" y="95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37558</xdr:rowOff>
    </xdr:from>
    <xdr:ext cx="534377" cy="259045"/>
    <xdr:sp macro="" textlink="">
      <xdr:nvSpPr>
        <xdr:cNvPr id="376" name="テキスト ボックス 375"/>
        <xdr:cNvSpPr txBox="1"/>
      </xdr:nvSpPr>
      <xdr:spPr>
        <a:xfrm>
          <a:off x="6705111" y="92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73014</xdr:rowOff>
    </xdr:from>
    <xdr:to>
      <xdr:col>55</xdr:col>
      <xdr:colOff>0</xdr:colOff>
      <xdr:row>77</xdr:row>
      <xdr:rowOff>78713</xdr:rowOff>
    </xdr:to>
    <xdr:cxnSp macro="">
      <xdr:nvCxnSpPr>
        <xdr:cNvPr id="407" name="直線コネクタ 406"/>
        <xdr:cNvCxnSpPr/>
      </xdr:nvCxnSpPr>
      <xdr:spPr>
        <a:xfrm>
          <a:off x="9639300" y="13274664"/>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15946</xdr:rowOff>
    </xdr:from>
    <xdr:to>
      <xdr:col>50</xdr:col>
      <xdr:colOff>114300</xdr:colOff>
      <xdr:row>77</xdr:row>
      <xdr:rowOff>73014</xdr:rowOff>
    </xdr:to>
    <xdr:cxnSp macro="">
      <xdr:nvCxnSpPr>
        <xdr:cNvPr id="410" name="直線コネクタ 409"/>
        <xdr:cNvCxnSpPr/>
      </xdr:nvCxnSpPr>
      <xdr:spPr>
        <a:xfrm>
          <a:off x="8750300" y="13217596"/>
          <a:ext cx="889000" cy="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15946</xdr:rowOff>
    </xdr:from>
    <xdr:to>
      <xdr:col>45</xdr:col>
      <xdr:colOff>177800</xdr:colOff>
      <xdr:row>77</xdr:row>
      <xdr:rowOff>84902</xdr:rowOff>
    </xdr:to>
    <xdr:cxnSp macro="">
      <xdr:nvCxnSpPr>
        <xdr:cNvPr id="413" name="直線コネクタ 412"/>
        <xdr:cNvCxnSpPr/>
      </xdr:nvCxnSpPr>
      <xdr:spPr>
        <a:xfrm flipV="1">
          <a:off x="7861300" y="13217596"/>
          <a:ext cx="889000" cy="6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84902</xdr:rowOff>
    </xdr:from>
    <xdr:to>
      <xdr:col>41</xdr:col>
      <xdr:colOff>50800</xdr:colOff>
      <xdr:row>77</xdr:row>
      <xdr:rowOff>112937</xdr:rowOff>
    </xdr:to>
    <xdr:cxnSp macro="">
      <xdr:nvCxnSpPr>
        <xdr:cNvPr id="416" name="直線コネクタ 415"/>
        <xdr:cNvCxnSpPr/>
      </xdr:nvCxnSpPr>
      <xdr:spPr>
        <a:xfrm flipV="1">
          <a:off x="6972300" y="13286552"/>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72033</xdr:rowOff>
    </xdr:from>
    <xdr:to>
      <xdr:col>41</xdr:col>
      <xdr:colOff>101600</xdr:colOff>
      <xdr:row>79</xdr:row>
      <xdr:rowOff>2183</xdr:rowOff>
    </xdr:to>
    <xdr:sp macro="" textlink="">
      <xdr:nvSpPr>
        <xdr:cNvPr id="417" name="フローチャート: 判断 416"/>
        <xdr:cNvSpPr/>
      </xdr:nvSpPr>
      <xdr:spPr>
        <a:xfrm>
          <a:off x="7810500" y="134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164760</xdr:rowOff>
    </xdr:from>
    <xdr:ext cx="469744" cy="259045"/>
    <xdr:sp macro="" textlink="">
      <xdr:nvSpPr>
        <xdr:cNvPr id="418" name="テキスト ボックス 417"/>
        <xdr:cNvSpPr txBox="1"/>
      </xdr:nvSpPr>
      <xdr:spPr>
        <a:xfrm>
          <a:off x="7626428" y="135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78727</xdr:rowOff>
    </xdr:from>
    <xdr:to>
      <xdr:col>36</xdr:col>
      <xdr:colOff>165100</xdr:colOff>
      <xdr:row>79</xdr:row>
      <xdr:rowOff>8877</xdr:rowOff>
    </xdr:to>
    <xdr:sp macro="" textlink="">
      <xdr:nvSpPr>
        <xdr:cNvPr id="419" name="フローチャート: 判断 418"/>
        <xdr:cNvSpPr/>
      </xdr:nvSpPr>
      <xdr:spPr>
        <a:xfrm>
          <a:off x="6921500" y="1345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xdr:rowOff>
    </xdr:from>
    <xdr:ext cx="469744" cy="259045"/>
    <xdr:sp macro="" textlink="">
      <xdr:nvSpPr>
        <xdr:cNvPr id="420" name="テキスト ボックス 419"/>
        <xdr:cNvSpPr txBox="1"/>
      </xdr:nvSpPr>
      <xdr:spPr>
        <a:xfrm>
          <a:off x="6737428"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27913</xdr:rowOff>
    </xdr:from>
    <xdr:to>
      <xdr:col>55</xdr:col>
      <xdr:colOff>50800</xdr:colOff>
      <xdr:row>77</xdr:row>
      <xdr:rowOff>129513</xdr:rowOff>
    </xdr:to>
    <xdr:sp macro="" textlink="">
      <xdr:nvSpPr>
        <xdr:cNvPr id="426" name="楕円 425"/>
        <xdr:cNvSpPr/>
      </xdr:nvSpPr>
      <xdr:spPr>
        <a:xfrm>
          <a:off x="10426700" y="132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50790</xdr:rowOff>
    </xdr:from>
    <xdr:ext cx="534377" cy="259045"/>
    <xdr:sp macro="" textlink="">
      <xdr:nvSpPr>
        <xdr:cNvPr id="427" name="商工費該当値テキスト"/>
        <xdr:cNvSpPr txBox="1"/>
      </xdr:nvSpPr>
      <xdr:spPr>
        <a:xfrm>
          <a:off x="10528300" y="130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22214</xdr:rowOff>
    </xdr:from>
    <xdr:to>
      <xdr:col>50</xdr:col>
      <xdr:colOff>165100</xdr:colOff>
      <xdr:row>77</xdr:row>
      <xdr:rowOff>123814</xdr:rowOff>
    </xdr:to>
    <xdr:sp macro="" textlink="">
      <xdr:nvSpPr>
        <xdr:cNvPr id="428" name="楕円 427"/>
        <xdr:cNvSpPr/>
      </xdr:nvSpPr>
      <xdr:spPr>
        <a:xfrm>
          <a:off x="9588500" y="13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140341</xdr:rowOff>
    </xdr:from>
    <xdr:ext cx="534377" cy="259045"/>
    <xdr:sp macro="" textlink="">
      <xdr:nvSpPr>
        <xdr:cNvPr id="429" name="テキスト ボックス 428"/>
        <xdr:cNvSpPr txBox="1"/>
      </xdr:nvSpPr>
      <xdr:spPr>
        <a:xfrm>
          <a:off x="9372111" y="1299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136596</xdr:rowOff>
    </xdr:from>
    <xdr:to>
      <xdr:col>46</xdr:col>
      <xdr:colOff>38100</xdr:colOff>
      <xdr:row>77</xdr:row>
      <xdr:rowOff>66746</xdr:rowOff>
    </xdr:to>
    <xdr:sp macro="" textlink="">
      <xdr:nvSpPr>
        <xdr:cNvPr id="430" name="楕円 429"/>
        <xdr:cNvSpPr/>
      </xdr:nvSpPr>
      <xdr:spPr>
        <a:xfrm>
          <a:off x="8699500" y="131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83273</xdr:rowOff>
    </xdr:from>
    <xdr:ext cx="534377" cy="259045"/>
    <xdr:sp macro="" textlink="">
      <xdr:nvSpPr>
        <xdr:cNvPr id="431" name="テキスト ボックス 430"/>
        <xdr:cNvSpPr txBox="1"/>
      </xdr:nvSpPr>
      <xdr:spPr>
        <a:xfrm>
          <a:off x="8483111" y="129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34102</xdr:rowOff>
    </xdr:from>
    <xdr:to>
      <xdr:col>41</xdr:col>
      <xdr:colOff>101600</xdr:colOff>
      <xdr:row>77</xdr:row>
      <xdr:rowOff>135702</xdr:rowOff>
    </xdr:to>
    <xdr:sp macro="" textlink="">
      <xdr:nvSpPr>
        <xdr:cNvPr id="432" name="楕円 431"/>
        <xdr:cNvSpPr/>
      </xdr:nvSpPr>
      <xdr:spPr>
        <a:xfrm>
          <a:off x="7810500" y="132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152229</xdr:rowOff>
    </xdr:from>
    <xdr:ext cx="534377" cy="259045"/>
    <xdr:sp macro="" textlink="">
      <xdr:nvSpPr>
        <xdr:cNvPr id="433" name="テキスト ボックス 432"/>
        <xdr:cNvSpPr txBox="1"/>
      </xdr:nvSpPr>
      <xdr:spPr>
        <a:xfrm>
          <a:off x="7594111" y="130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62137</xdr:rowOff>
    </xdr:from>
    <xdr:to>
      <xdr:col>36</xdr:col>
      <xdr:colOff>165100</xdr:colOff>
      <xdr:row>77</xdr:row>
      <xdr:rowOff>163737</xdr:rowOff>
    </xdr:to>
    <xdr:sp macro="" textlink="">
      <xdr:nvSpPr>
        <xdr:cNvPr id="434" name="楕円 433"/>
        <xdr:cNvSpPr/>
      </xdr:nvSpPr>
      <xdr:spPr>
        <a:xfrm>
          <a:off x="6921500" y="132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8814</xdr:rowOff>
    </xdr:from>
    <xdr:ext cx="534377" cy="259045"/>
    <xdr:sp macro="" textlink="">
      <xdr:nvSpPr>
        <xdr:cNvPr id="435" name="テキスト ボックス 434"/>
        <xdr:cNvSpPr txBox="1"/>
      </xdr:nvSpPr>
      <xdr:spPr>
        <a:xfrm>
          <a:off x="6705111" y="1303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127912</xdr:rowOff>
    </xdr:from>
    <xdr:to>
      <xdr:col>55</xdr:col>
      <xdr:colOff>0</xdr:colOff>
      <xdr:row>98</xdr:row>
      <xdr:rowOff>128440</xdr:rowOff>
    </xdr:to>
    <xdr:cxnSp macro="">
      <xdr:nvCxnSpPr>
        <xdr:cNvPr id="464" name="直線コネクタ 463"/>
        <xdr:cNvCxnSpPr/>
      </xdr:nvCxnSpPr>
      <xdr:spPr>
        <a:xfrm>
          <a:off x="9639300" y="16930012"/>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105719</xdr:rowOff>
    </xdr:from>
    <xdr:to>
      <xdr:col>50</xdr:col>
      <xdr:colOff>114300</xdr:colOff>
      <xdr:row>98</xdr:row>
      <xdr:rowOff>127912</xdr:rowOff>
    </xdr:to>
    <xdr:cxnSp macro="">
      <xdr:nvCxnSpPr>
        <xdr:cNvPr id="467" name="直線コネクタ 466"/>
        <xdr:cNvCxnSpPr/>
      </xdr:nvCxnSpPr>
      <xdr:spPr>
        <a:xfrm>
          <a:off x="8750300" y="16907819"/>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105719</xdr:rowOff>
    </xdr:from>
    <xdr:to>
      <xdr:col>45</xdr:col>
      <xdr:colOff>177800</xdr:colOff>
      <xdr:row>98</xdr:row>
      <xdr:rowOff>129648</xdr:rowOff>
    </xdr:to>
    <xdr:cxnSp macro="">
      <xdr:nvCxnSpPr>
        <xdr:cNvPr id="470" name="直線コネクタ 469"/>
        <xdr:cNvCxnSpPr/>
      </xdr:nvCxnSpPr>
      <xdr:spPr>
        <a:xfrm flipV="1">
          <a:off x="7861300" y="16907819"/>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129194</xdr:rowOff>
    </xdr:from>
    <xdr:to>
      <xdr:col>41</xdr:col>
      <xdr:colOff>50800</xdr:colOff>
      <xdr:row>98</xdr:row>
      <xdr:rowOff>129648</xdr:rowOff>
    </xdr:to>
    <xdr:cxnSp macro="">
      <xdr:nvCxnSpPr>
        <xdr:cNvPr id="473" name="直線コネクタ 472"/>
        <xdr:cNvCxnSpPr/>
      </xdr:nvCxnSpPr>
      <xdr:spPr>
        <a:xfrm>
          <a:off x="6972300" y="16931294"/>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75595</xdr:rowOff>
    </xdr:from>
    <xdr:to>
      <xdr:col>41</xdr:col>
      <xdr:colOff>101600</xdr:colOff>
      <xdr:row>99</xdr:row>
      <xdr:rowOff>5745</xdr:rowOff>
    </xdr:to>
    <xdr:sp macro="" textlink="">
      <xdr:nvSpPr>
        <xdr:cNvPr id="474" name="フローチャート: 判断 473"/>
        <xdr:cNvSpPr/>
      </xdr:nvSpPr>
      <xdr:spPr>
        <a:xfrm>
          <a:off x="7810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22272</xdr:rowOff>
    </xdr:from>
    <xdr:ext cx="534377" cy="259045"/>
    <xdr:sp macro="" textlink="">
      <xdr:nvSpPr>
        <xdr:cNvPr id="475" name="テキスト ボックス 474"/>
        <xdr:cNvSpPr txBox="1"/>
      </xdr:nvSpPr>
      <xdr:spPr>
        <a:xfrm>
          <a:off x="7594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72645</xdr:rowOff>
    </xdr:from>
    <xdr:to>
      <xdr:col>36</xdr:col>
      <xdr:colOff>165100</xdr:colOff>
      <xdr:row>99</xdr:row>
      <xdr:rowOff>2795</xdr:rowOff>
    </xdr:to>
    <xdr:sp macro="" textlink="">
      <xdr:nvSpPr>
        <xdr:cNvPr id="476" name="フローチャート: 判断 475"/>
        <xdr:cNvSpPr/>
      </xdr:nvSpPr>
      <xdr:spPr>
        <a:xfrm>
          <a:off x="6921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19322</xdr:rowOff>
    </xdr:from>
    <xdr:ext cx="534377" cy="259045"/>
    <xdr:sp macro="" textlink="">
      <xdr:nvSpPr>
        <xdr:cNvPr id="477" name="テキスト ボックス 476"/>
        <xdr:cNvSpPr txBox="1"/>
      </xdr:nvSpPr>
      <xdr:spPr>
        <a:xfrm>
          <a:off x="6705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77640</xdr:rowOff>
    </xdr:from>
    <xdr:to>
      <xdr:col>55</xdr:col>
      <xdr:colOff>50800</xdr:colOff>
      <xdr:row>99</xdr:row>
      <xdr:rowOff>7790</xdr:rowOff>
    </xdr:to>
    <xdr:sp macro="" textlink="">
      <xdr:nvSpPr>
        <xdr:cNvPr id="483" name="楕円 482"/>
        <xdr:cNvSpPr/>
      </xdr:nvSpPr>
      <xdr:spPr>
        <a:xfrm>
          <a:off x="10426700" y="168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77112</xdr:rowOff>
    </xdr:from>
    <xdr:to>
      <xdr:col>50</xdr:col>
      <xdr:colOff>165100</xdr:colOff>
      <xdr:row>99</xdr:row>
      <xdr:rowOff>7262</xdr:rowOff>
    </xdr:to>
    <xdr:sp macro="" textlink="">
      <xdr:nvSpPr>
        <xdr:cNvPr id="485" name="楕円 484"/>
        <xdr:cNvSpPr/>
      </xdr:nvSpPr>
      <xdr:spPr>
        <a:xfrm>
          <a:off x="9588500" y="168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169839</xdr:rowOff>
    </xdr:from>
    <xdr:ext cx="534377" cy="259045"/>
    <xdr:sp macro="" textlink="">
      <xdr:nvSpPr>
        <xdr:cNvPr id="486" name="テキスト ボックス 485"/>
        <xdr:cNvSpPr txBox="1"/>
      </xdr:nvSpPr>
      <xdr:spPr>
        <a:xfrm>
          <a:off x="9372111" y="169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54919</xdr:rowOff>
    </xdr:from>
    <xdr:to>
      <xdr:col>46</xdr:col>
      <xdr:colOff>38100</xdr:colOff>
      <xdr:row>98</xdr:row>
      <xdr:rowOff>156519</xdr:rowOff>
    </xdr:to>
    <xdr:sp macro="" textlink="">
      <xdr:nvSpPr>
        <xdr:cNvPr id="487" name="楕円 486"/>
        <xdr:cNvSpPr/>
      </xdr:nvSpPr>
      <xdr:spPr>
        <a:xfrm>
          <a:off x="8699500" y="168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147646</xdr:rowOff>
    </xdr:from>
    <xdr:ext cx="534377" cy="259045"/>
    <xdr:sp macro="" textlink="">
      <xdr:nvSpPr>
        <xdr:cNvPr id="488" name="テキスト ボックス 487"/>
        <xdr:cNvSpPr txBox="1"/>
      </xdr:nvSpPr>
      <xdr:spPr>
        <a:xfrm>
          <a:off x="8483111" y="1694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78848</xdr:rowOff>
    </xdr:from>
    <xdr:to>
      <xdr:col>41</xdr:col>
      <xdr:colOff>101600</xdr:colOff>
      <xdr:row>99</xdr:row>
      <xdr:rowOff>8998</xdr:rowOff>
    </xdr:to>
    <xdr:sp macro="" textlink="">
      <xdr:nvSpPr>
        <xdr:cNvPr id="489" name="楕円 488"/>
        <xdr:cNvSpPr/>
      </xdr:nvSpPr>
      <xdr:spPr>
        <a:xfrm>
          <a:off x="7810500" y="1688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xdr:rowOff>
    </xdr:from>
    <xdr:ext cx="534377" cy="259045"/>
    <xdr:sp macro="" textlink="">
      <xdr:nvSpPr>
        <xdr:cNvPr id="490" name="テキスト ボックス 489"/>
        <xdr:cNvSpPr txBox="1"/>
      </xdr:nvSpPr>
      <xdr:spPr>
        <a:xfrm>
          <a:off x="7594111" y="1697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78394</xdr:rowOff>
    </xdr:from>
    <xdr:to>
      <xdr:col>36</xdr:col>
      <xdr:colOff>165100</xdr:colOff>
      <xdr:row>99</xdr:row>
      <xdr:rowOff>8544</xdr:rowOff>
    </xdr:to>
    <xdr:sp macro="" textlink="">
      <xdr:nvSpPr>
        <xdr:cNvPr id="491" name="楕円 490"/>
        <xdr:cNvSpPr/>
      </xdr:nvSpPr>
      <xdr:spPr>
        <a:xfrm>
          <a:off x="6921500" y="168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171121</xdr:rowOff>
    </xdr:from>
    <xdr:ext cx="534377" cy="259045"/>
    <xdr:sp macro="" textlink="">
      <xdr:nvSpPr>
        <xdr:cNvPr id="492" name="テキスト ボックス 491"/>
        <xdr:cNvSpPr txBox="1"/>
      </xdr:nvSpPr>
      <xdr:spPr>
        <a:xfrm>
          <a:off x="6705111" y="169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92189</xdr:rowOff>
    </xdr:from>
    <xdr:to>
      <xdr:col>85</xdr:col>
      <xdr:colOff>127000</xdr:colOff>
      <xdr:row>39</xdr:row>
      <xdr:rowOff>8522</xdr:rowOff>
    </xdr:to>
    <xdr:cxnSp macro="">
      <xdr:nvCxnSpPr>
        <xdr:cNvPr id="522" name="直線コネクタ 521"/>
        <xdr:cNvCxnSpPr/>
      </xdr:nvCxnSpPr>
      <xdr:spPr>
        <a:xfrm>
          <a:off x="15481300" y="6607289"/>
          <a:ext cx="8382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92189</xdr:rowOff>
    </xdr:from>
    <xdr:to>
      <xdr:col>81</xdr:col>
      <xdr:colOff>50800</xdr:colOff>
      <xdr:row>38</xdr:row>
      <xdr:rowOff>143929</xdr:rowOff>
    </xdr:to>
    <xdr:cxnSp macro="">
      <xdr:nvCxnSpPr>
        <xdr:cNvPr id="525" name="直線コネクタ 524"/>
        <xdr:cNvCxnSpPr/>
      </xdr:nvCxnSpPr>
      <xdr:spPr>
        <a:xfrm flipV="1">
          <a:off x="14592300" y="6607289"/>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52260</xdr:rowOff>
    </xdr:from>
    <xdr:to>
      <xdr:col>76</xdr:col>
      <xdr:colOff>114300</xdr:colOff>
      <xdr:row>38</xdr:row>
      <xdr:rowOff>143929</xdr:rowOff>
    </xdr:to>
    <xdr:cxnSp macro="">
      <xdr:nvCxnSpPr>
        <xdr:cNvPr id="528" name="直線コネクタ 527"/>
        <xdr:cNvCxnSpPr/>
      </xdr:nvCxnSpPr>
      <xdr:spPr>
        <a:xfrm>
          <a:off x="13703300" y="6567360"/>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52260</xdr:rowOff>
    </xdr:from>
    <xdr:to>
      <xdr:col>71</xdr:col>
      <xdr:colOff>177800</xdr:colOff>
      <xdr:row>38</xdr:row>
      <xdr:rowOff>121565</xdr:rowOff>
    </xdr:to>
    <xdr:cxnSp macro="">
      <xdr:nvCxnSpPr>
        <xdr:cNvPr id="531" name="直線コネクタ 530"/>
        <xdr:cNvCxnSpPr/>
      </xdr:nvCxnSpPr>
      <xdr:spPr>
        <a:xfrm flipV="1">
          <a:off x="12814300" y="6567360"/>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60020</xdr:rowOff>
    </xdr:from>
    <xdr:to>
      <xdr:col>72</xdr:col>
      <xdr:colOff>38100</xdr:colOff>
      <xdr:row>37</xdr:row>
      <xdr:rowOff>161620</xdr:rowOff>
    </xdr:to>
    <xdr:sp macro="" textlink="">
      <xdr:nvSpPr>
        <xdr:cNvPr id="532" name="フローチャート: 判断 531"/>
        <xdr:cNvSpPr/>
      </xdr:nvSpPr>
      <xdr:spPr>
        <a:xfrm>
          <a:off x="13652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6697</xdr:rowOff>
    </xdr:from>
    <xdr:ext cx="534377" cy="259045"/>
    <xdr:sp macro="" textlink="">
      <xdr:nvSpPr>
        <xdr:cNvPr id="533" name="テキスト ボックス 532"/>
        <xdr:cNvSpPr txBox="1"/>
      </xdr:nvSpPr>
      <xdr:spPr>
        <a:xfrm>
          <a:off x="13436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83680</xdr:rowOff>
    </xdr:from>
    <xdr:to>
      <xdr:col>67</xdr:col>
      <xdr:colOff>101600</xdr:colOff>
      <xdr:row>38</xdr:row>
      <xdr:rowOff>13830</xdr:rowOff>
    </xdr:to>
    <xdr:sp macro="" textlink="">
      <xdr:nvSpPr>
        <xdr:cNvPr id="534" name="フローチャート: 判断 533"/>
        <xdr:cNvSpPr/>
      </xdr:nvSpPr>
      <xdr:spPr>
        <a:xfrm>
          <a:off x="12763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30357</xdr:rowOff>
    </xdr:from>
    <xdr:ext cx="534377" cy="259045"/>
    <xdr:sp macro="" textlink="">
      <xdr:nvSpPr>
        <xdr:cNvPr id="535" name="テキスト ボックス 534"/>
        <xdr:cNvSpPr txBox="1"/>
      </xdr:nvSpPr>
      <xdr:spPr>
        <a:xfrm>
          <a:off x="12547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129172</xdr:rowOff>
    </xdr:from>
    <xdr:to>
      <xdr:col>85</xdr:col>
      <xdr:colOff>177800</xdr:colOff>
      <xdr:row>39</xdr:row>
      <xdr:rowOff>59322</xdr:rowOff>
    </xdr:to>
    <xdr:sp macro="" textlink="">
      <xdr:nvSpPr>
        <xdr:cNvPr id="541" name="楕円 540"/>
        <xdr:cNvSpPr/>
      </xdr:nvSpPr>
      <xdr:spPr>
        <a:xfrm>
          <a:off x="16268700" y="66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44099</xdr:rowOff>
    </xdr:from>
    <xdr:ext cx="534377" cy="259045"/>
    <xdr:sp macro="" textlink="">
      <xdr:nvSpPr>
        <xdr:cNvPr id="542" name="消防費該当値テキスト"/>
        <xdr:cNvSpPr txBox="1"/>
      </xdr:nvSpPr>
      <xdr:spPr>
        <a:xfrm>
          <a:off x="16370300" y="6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41389</xdr:rowOff>
    </xdr:from>
    <xdr:to>
      <xdr:col>81</xdr:col>
      <xdr:colOff>101600</xdr:colOff>
      <xdr:row>38</xdr:row>
      <xdr:rowOff>142989</xdr:rowOff>
    </xdr:to>
    <xdr:sp macro="" textlink="">
      <xdr:nvSpPr>
        <xdr:cNvPr id="543" name="楕円 542"/>
        <xdr:cNvSpPr/>
      </xdr:nvSpPr>
      <xdr:spPr>
        <a:xfrm>
          <a:off x="15430500" y="65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134116</xdr:rowOff>
    </xdr:from>
    <xdr:ext cx="534377" cy="259045"/>
    <xdr:sp macro="" textlink="">
      <xdr:nvSpPr>
        <xdr:cNvPr id="544" name="テキスト ボックス 543"/>
        <xdr:cNvSpPr txBox="1"/>
      </xdr:nvSpPr>
      <xdr:spPr>
        <a:xfrm>
          <a:off x="15214111" y="66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93129</xdr:rowOff>
    </xdr:from>
    <xdr:to>
      <xdr:col>76</xdr:col>
      <xdr:colOff>165100</xdr:colOff>
      <xdr:row>39</xdr:row>
      <xdr:rowOff>23279</xdr:rowOff>
    </xdr:to>
    <xdr:sp macro="" textlink="">
      <xdr:nvSpPr>
        <xdr:cNvPr id="545" name="楕円 544"/>
        <xdr:cNvSpPr/>
      </xdr:nvSpPr>
      <xdr:spPr>
        <a:xfrm>
          <a:off x="14541500" y="66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14406</xdr:rowOff>
    </xdr:from>
    <xdr:ext cx="534377" cy="259045"/>
    <xdr:sp macro="" textlink="">
      <xdr:nvSpPr>
        <xdr:cNvPr id="546" name="テキスト ボックス 545"/>
        <xdr:cNvSpPr txBox="1"/>
      </xdr:nvSpPr>
      <xdr:spPr>
        <a:xfrm>
          <a:off x="14325111" y="67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1460</xdr:rowOff>
    </xdr:from>
    <xdr:to>
      <xdr:col>72</xdr:col>
      <xdr:colOff>38100</xdr:colOff>
      <xdr:row>38</xdr:row>
      <xdr:rowOff>103060</xdr:rowOff>
    </xdr:to>
    <xdr:sp macro="" textlink="">
      <xdr:nvSpPr>
        <xdr:cNvPr id="547" name="楕円 546"/>
        <xdr:cNvSpPr/>
      </xdr:nvSpPr>
      <xdr:spPr>
        <a:xfrm>
          <a:off x="13652500" y="65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94187</xdr:rowOff>
    </xdr:from>
    <xdr:ext cx="534377" cy="259045"/>
    <xdr:sp macro="" textlink="">
      <xdr:nvSpPr>
        <xdr:cNvPr id="548" name="テキスト ボックス 547"/>
        <xdr:cNvSpPr txBox="1"/>
      </xdr:nvSpPr>
      <xdr:spPr>
        <a:xfrm>
          <a:off x="13436111" y="66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70765</xdr:rowOff>
    </xdr:from>
    <xdr:to>
      <xdr:col>67</xdr:col>
      <xdr:colOff>101600</xdr:colOff>
      <xdr:row>39</xdr:row>
      <xdr:rowOff>915</xdr:rowOff>
    </xdr:to>
    <xdr:sp macro="" textlink="">
      <xdr:nvSpPr>
        <xdr:cNvPr id="549" name="楕円 548"/>
        <xdr:cNvSpPr/>
      </xdr:nvSpPr>
      <xdr:spPr>
        <a:xfrm>
          <a:off x="12763500" y="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163492</xdr:rowOff>
    </xdr:from>
    <xdr:ext cx="534377" cy="259045"/>
    <xdr:sp macro="" textlink="">
      <xdr:nvSpPr>
        <xdr:cNvPr id="550" name="テキスト ボックス 549"/>
        <xdr:cNvSpPr txBox="1"/>
      </xdr:nvSpPr>
      <xdr:spPr>
        <a:xfrm>
          <a:off x="12547111" y="66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90649</xdr:rowOff>
    </xdr:from>
    <xdr:to>
      <xdr:col>85</xdr:col>
      <xdr:colOff>127000</xdr:colOff>
      <xdr:row>57</xdr:row>
      <xdr:rowOff>170593</xdr:rowOff>
    </xdr:to>
    <xdr:cxnSp macro="">
      <xdr:nvCxnSpPr>
        <xdr:cNvPr id="582" name="直線コネクタ 581"/>
        <xdr:cNvCxnSpPr/>
      </xdr:nvCxnSpPr>
      <xdr:spPr>
        <a:xfrm flipV="1">
          <a:off x="15481300" y="9863299"/>
          <a:ext cx="838200" cy="7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170593</xdr:rowOff>
    </xdr:from>
    <xdr:to>
      <xdr:col>81</xdr:col>
      <xdr:colOff>50800</xdr:colOff>
      <xdr:row>58</xdr:row>
      <xdr:rowOff>70532</xdr:rowOff>
    </xdr:to>
    <xdr:cxnSp macro="">
      <xdr:nvCxnSpPr>
        <xdr:cNvPr id="585" name="直線コネクタ 584"/>
        <xdr:cNvCxnSpPr/>
      </xdr:nvCxnSpPr>
      <xdr:spPr>
        <a:xfrm flipV="1">
          <a:off x="14592300" y="9943243"/>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70532</xdr:rowOff>
    </xdr:from>
    <xdr:to>
      <xdr:col>76</xdr:col>
      <xdr:colOff>114300</xdr:colOff>
      <xdr:row>58</xdr:row>
      <xdr:rowOff>78256</xdr:rowOff>
    </xdr:to>
    <xdr:cxnSp macro="">
      <xdr:nvCxnSpPr>
        <xdr:cNvPr id="588" name="直線コネクタ 587"/>
        <xdr:cNvCxnSpPr/>
      </xdr:nvCxnSpPr>
      <xdr:spPr>
        <a:xfrm flipV="1">
          <a:off x="13703300" y="10014632"/>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36079</xdr:rowOff>
    </xdr:from>
    <xdr:to>
      <xdr:col>71</xdr:col>
      <xdr:colOff>177800</xdr:colOff>
      <xdr:row>58</xdr:row>
      <xdr:rowOff>78256</xdr:rowOff>
    </xdr:to>
    <xdr:cxnSp macro="">
      <xdr:nvCxnSpPr>
        <xdr:cNvPr id="591" name="直線コネクタ 590"/>
        <xdr:cNvCxnSpPr/>
      </xdr:nvCxnSpPr>
      <xdr:spPr>
        <a:xfrm>
          <a:off x="12814300" y="998017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130163</xdr:rowOff>
    </xdr:from>
    <xdr:to>
      <xdr:col>72</xdr:col>
      <xdr:colOff>38100</xdr:colOff>
      <xdr:row>57</xdr:row>
      <xdr:rowOff>60313</xdr:rowOff>
    </xdr:to>
    <xdr:sp macro="" textlink="">
      <xdr:nvSpPr>
        <xdr:cNvPr id="592" name="フローチャート: 判断 591"/>
        <xdr:cNvSpPr/>
      </xdr:nvSpPr>
      <xdr:spPr>
        <a:xfrm>
          <a:off x="13652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76840</xdr:rowOff>
    </xdr:from>
    <xdr:ext cx="534377" cy="259045"/>
    <xdr:sp macro="" textlink="">
      <xdr:nvSpPr>
        <xdr:cNvPr id="593" name="テキスト ボックス 592"/>
        <xdr:cNvSpPr txBox="1"/>
      </xdr:nvSpPr>
      <xdr:spPr>
        <a:xfrm>
          <a:off x="13436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137298</xdr:rowOff>
    </xdr:from>
    <xdr:to>
      <xdr:col>67</xdr:col>
      <xdr:colOff>101600</xdr:colOff>
      <xdr:row>57</xdr:row>
      <xdr:rowOff>67448</xdr:rowOff>
    </xdr:to>
    <xdr:sp macro="" textlink="">
      <xdr:nvSpPr>
        <xdr:cNvPr id="594" name="フローチャート: 判断 593"/>
        <xdr:cNvSpPr/>
      </xdr:nvSpPr>
      <xdr:spPr>
        <a:xfrm>
          <a:off x="12763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83975</xdr:rowOff>
    </xdr:from>
    <xdr:ext cx="534377" cy="259045"/>
    <xdr:sp macro="" textlink="">
      <xdr:nvSpPr>
        <xdr:cNvPr id="595" name="テキスト ボックス 594"/>
        <xdr:cNvSpPr txBox="1"/>
      </xdr:nvSpPr>
      <xdr:spPr>
        <a:xfrm>
          <a:off x="12547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39849</xdr:rowOff>
    </xdr:from>
    <xdr:to>
      <xdr:col>85</xdr:col>
      <xdr:colOff>177800</xdr:colOff>
      <xdr:row>57</xdr:row>
      <xdr:rowOff>141449</xdr:rowOff>
    </xdr:to>
    <xdr:sp macro="" textlink="">
      <xdr:nvSpPr>
        <xdr:cNvPr id="601" name="楕円 600"/>
        <xdr:cNvSpPr/>
      </xdr:nvSpPr>
      <xdr:spPr>
        <a:xfrm>
          <a:off x="16268700" y="98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18276</xdr:rowOff>
    </xdr:from>
    <xdr:ext cx="534377" cy="259045"/>
    <xdr:sp macro="" textlink="">
      <xdr:nvSpPr>
        <xdr:cNvPr id="602" name="教育費該当値テキスト"/>
        <xdr:cNvSpPr txBox="1"/>
      </xdr:nvSpPr>
      <xdr:spPr>
        <a:xfrm>
          <a:off x="16370300" y="97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119793</xdr:rowOff>
    </xdr:from>
    <xdr:to>
      <xdr:col>81</xdr:col>
      <xdr:colOff>101600</xdr:colOff>
      <xdr:row>58</xdr:row>
      <xdr:rowOff>49943</xdr:rowOff>
    </xdr:to>
    <xdr:sp macro="" textlink="">
      <xdr:nvSpPr>
        <xdr:cNvPr id="603" name="楕円 602"/>
        <xdr:cNvSpPr/>
      </xdr:nvSpPr>
      <xdr:spPr>
        <a:xfrm>
          <a:off x="15430500" y="9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41070</xdr:rowOff>
    </xdr:from>
    <xdr:ext cx="534377" cy="259045"/>
    <xdr:sp macro="" textlink="">
      <xdr:nvSpPr>
        <xdr:cNvPr id="604" name="テキスト ボックス 603"/>
        <xdr:cNvSpPr txBox="1"/>
      </xdr:nvSpPr>
      <xdr:spPr>
        <a:xfrm>
          <a:off x="15214111" y="99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19732</xdr:rowOff>
    </xdr:from>
    <xdr:to>
      <xdr:col>76</xdr:col>
      <xdr:colOff>165100</xdr:colOff>
      <xdr:row>58</xdr:row>
      <xdr:rowOff>121332</xdr:rowOff>
    </xdr:to>
    <xdr:sp macro="" textlink="">
      <xdr:nvSpPr>
        <xdr:cNvPr id="605" name="楕円 604"/>
        <xdr:cNvSpPr/>
      </xdr:nvSpPr>
      <xdr:spPr>
        <a:xfrm>
          <a:off x="14541500" y="99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112459</xdr:rowOff>
    </xdr:from>
    <xdr:ext cx="534377" cy="259045"/>
    <xdr:sp macro="" textlink="">
      <xdr:nvSpPr>
        <xdr:cNvPr id="606" name="テキスト ボックス 605"/>
        <xdr:cNvSpPr txBox="1"/>
      </xdr:nvSpPr>
      <xdr:spPr>
        <a:xfrm>
          <a:off x="14325111" y="100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27456</xdr:rowOff>
    </xdr:from>
    <xdr:to>
      <xdr:col>72</xdr:col>
      <xdr:colOff>38100</xdr:colOff>
      <xdr:row>58</xdr:row>
      <xdr:rowOff>129056</xdr:rowOff>
    </xdr:to>
    <xdr:sp macro="" textlink="">
      <xdr:nvSpPr>
        <xdr:cNvPr id="607" name="楕円 606"/>
        <xdr:cNvSpPr/>
      </xdr:nvSpPr>
      <xdr:spPr>
        <a:xfrm>
          <a:off x="13652500" y="99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120183</xdr:rowOff>
    </xdr:from>
    <xdr:ext cx="534377" cy="259045"/>
    <xdr:sp macro="" textlink="">
      <xdr:nvSpPr>
        <xdr:cNvPr id="608" name="テキスト ボックス 607"/>
        <xdr:cNvSpPr txBox="1"/>
      </xdr:nvSpPr>
      <xdr:spPr>
        <a:xfrm>
          <a:off x="13436111" y="100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156729</xdr:rowOff>
    </xdr:from>
    <xdr:to>
      <xdr:col>67</xdr:col>
      <xdr:colOff>101600</xdr:colOff>
      <xdr:row>58</xdr:row>
      <xdr:rowOff>86879</xdr:rowOff>
    </xdr:to>
    <xdr:sp macro="" textlink="">
      <xdr:nvSpPr>
        <xdr:cNvPr id="609" name="楕円 608"/>
        <xdr:cNvSpPr/>
      </xdr:nvSpPr>
      <xdr:spPr>
        <a:xfrm>
          <a:off x="12763500" y="99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78006</xdr:rowOff>
    </xdr:from>
    <xdr:ext cx="534377" cy="259045"/>
    <xdr:sp macro="" textlink="">
      <xdr:nvSpPr>
        <xdr:cNvPr id="610" name="テキスト ボックス 609"/>
        <xdr:cNvSpPr txBox="1"/>
      </xdr:nvSpPr>
      <xdr:spPr>
        <a:xfrm>
          <a:off x="12547111" y="1002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18679</xdr:rowOff>
    </xdr:from>
    <xdr:to>
      <xdr:col>85</xdr:col>
      <xdr:colOff>127000</xdr:colOff>
      <xdr:row>78</xdr:row>
      <xdr:rowOff>25098</xdr:rowOff>
    </xdr:to>
    <xdr:cxnSp macro="">
      <xdr:nvCxnSpPr>
        <xdr:cNvPr id="635" name="直線コネクタ 634"/>
        <xdr:cNvCxnSpPr/>
      </xdr:nvCxnSpPr>
      <xdr:spPr>
        <a:xfrm flipV="1">
          <a:off x="15481300" y="13391779"/>
          <a:ext cx="8382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8209</xdr:rowOff>
    </xdr:from>
    <xdr:to>
      <xdr:col>81</xdr:col>
      <xdr:colOff>50800</xdr:colOff>
      <xdr:row>78</xdr:row>
      <xdr:rowOff>25098</xdr:rowOff>
    </xdr:to>
    <xdr:cxnSp macro="">
      <xdr:nvCxnSpPr>
        <xdr:cNvPr id="638" name="直線コネクタ 637"/>
        <xdr:cNvCxnSpPr/>
      </xdr:nvCxnSpPr>
      <xdr:spPr>
        <a:xfrm>
          <a:off x="14592300" y="13381309"/>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163812</xdr:rowOff>
    </xdr:from>
    <xdr:to>
      <xdr:col>76</xdr:col>
      <xdr:colOff>114300</xdr:colOff>
      <xdr:row>78</xdr:row>
      <xdr:rowOff>8209</xdr:rowOff>
    </xdr:to>
    <xdr:cxnSp macro="">
      <xdr:nvCxnSpPr>
        <xdr:cNvPr id="641" name="直線コネクタ 640"/>
        <xdr:cNvCxnSpPr/>
      </xdr:nvCxnSpPr>
      <xdr:spPr>
        <a:xfrm>
          <a:off x="13703300" y="13365462"/>
          <a:ext cx="8890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163812</xdr:rowOff>
    </xdr:from>
    <xdr:to>
      <xdr:col>71</xdr:col>
      <xdr:colOff>177800</xdr:colOff>
      <xdr:row>78</xdr:row>
      <xdr:rowOff>11506</xdr:rowOff>
    </xdr:to>
    <xdr:cxnSp macro="">
      <xdr:nvCxnSpPr>
        <xdr:cNvPr id="644" name="直線コネクタ 643"/>
        <xdr:cNvCxnSpPr/>
      </xdr:nvCxnSpPr>
      <xdr:spPr>
        <a:xfrm flipV="1">
          <a:off x="12814300" y="13365462"/>
          <a:ext cx="889000" cy="1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123789</xdr:rowOff>
    </xdr:from>
    <xdr:to>
      <xdr:col>72</xdr:col>
      <xdr:colOff>38100</xdr:colOff>
      <xdr:row>78</xdr:row>
      <xdr:rowOff>53939</xdr:rowOff>
    </xdr:to>
    <xdr:sp macro="" textlink="">
      <xdr:nvSpPr>
        <xdr:cNvPr id="645" name="フローチャート: 判断 644"/>
        <xdr:cNvSpPr/>
      </xdr:nvSpPr>
      <xdr:spPr>
        <a:xfrm>
          <a:off x="13652500" y="133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45066</xdr:rowOff>
    </xdr:from>
    <xdr:ext cx="469744" cy="259045"/>
    <xdr:sp macro="" textlink="">
      <xdr:nvSpPr>
        <xdr:cNvPr id="646" name="テキスト ボックス 645"/>
        <xdr:cNvSpPr txBox="1"/>
      </xdr:nvSpPr>
      <xdr:spPr>
        <a:xfrm>
          <a:off x="13468428" y="134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122149</xdr:rowOff>
    </xdr:from>
    <xdr:to>
      <xdr:col>67</xdr:col>
      <xdr:colOff>101600</xdr:colOff>
      <xdr:row>78</xdr:row>
      <xdr:rowOff>52299</xdr:rowOff>
    </xdr:to>
    <xdr:sp macro="" textlink="">
      <xdr:nvSpPr>
        <xdr:cNvPr id="647" name="フローチャート: 判断 646"/>
        <xdr:cNvSpPr/>
      </xdr:nvSpPr>
      <xdr:spPr>
        <a:xfrm>
          <a:off x="12763500" y="133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68826</xdr:rowOff>
    </xdr:from>
    <xdr:ext cx="469744" cy="259045"/>
    <xdr:sp macro="" textlink="">
      <xdr:nvSpPr>
        <xdr:cNvPr id="648" name="テキスト ボックス 647"/>
        <xdr:cNvSpPr txBox="1"/>
      </xdr:nvSpPr>
      <xdr:spPr>
        <a:xfrm>
          <a:off x="12579428" y="130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139329</xdr:rowOff>
    </xdr:from>
    <xdr:to>
      <xdr:col>85</xdr:col>
      <xdr:colOff>177800</xdr:colOff>
      <xdr:row>78</xdr:row>
      <xdr:rowOff>69479</xdr:rowOff>
    </xdr:to>
    <xdr:sp macro="" textlink="">
      <xdr:nvSpPr>
        <xdr:cNvPr id="654" name="楕円 653"/>
        <xdr:cNvSpPr/>
      </xdr:nvSpPr>
      <xdr:spPr>
        <a:xfrm>
          <a:off x="162687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145748</xdr:rowOff>
    </xdr:from>
    <xdr:to>
      <xdr:col>81</xdr:col>
      <xdr:colOff>101600</xdr:colOff>
      <xdr:row>78</xdr:row>
      <xdr:rowOff>75898</xdr:rowOff>
    </xdr:to>
    <xdr:sp macro="" textlink="">
      <xdr:nvSpPr>
        <xdr:cNvPr id="656" name="楕円 655"/>
        <xdr:cNvSpPr/>
      </xdr:nvSpPr>
      <xdr:spPr>
        <a:xfrm>
          <a:off x="15430500" y="133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67025</xdr:rowOff>
    </xdr:from>
    <xdr:ext cx="313932" cy="259045"/>
    <xdr:sp macro="" textlink="">
      <xdr:nvSpPr>
        <xdr:cNvPr id="657" name="テキスト ボックス 656"/>
        <xdr:cNvSpPr txBox="1"/>
      </xdr:nvSpPr>
      <xdr:spPr>
        <a:xfrm>
          <a:off x="15324333" y="13440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128859</xdr:rowOff>
    </xdr:from>
    <xdr:to>
      <xdr:col>76</xdr:col>
      <xdr:colOff>165100</xdr:colOff>
      <xdr:row>78</xdr:row>
      <xdr:rowOff>59009</xdr:rowOff>
    </xdr:to>
    <xdr:sp macro="" textlink="">
      <xdr:nvSpPr>
        <xdr:cNvPr id="658" name="楕円 657"/>
        <xdr:cNvSpPr/>
      </xdr:nvSpPr>
      <xdr:spPr>
        <a:xfrm>
          <a:off x="14541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75536</xdr:rowOff>
    </xdr:from>
    <xdr:ext cx="469744" cy="259045"/>
    <xdr:sp macro="" textlink="">
      <xdr:nvSpPr>
        <xdr:cNvPr id="659" name="テキスト ボックス 658"/>
        <xdr:cNvSpPr txBox="1"/>
      </xdr:nvSpPr>
      <xdr:spPr>
        <a:xfrm>
          <a:off x="14357428"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113012</xdr:rowOff>
    </xdr:from>
    <xdr:to>
      <xdr:col>72</xdr:col>
      <xdr:colOff>38100</xdr:colOff>
      <xdr:row>78</xdr:row>
      <xdr:rowOff>43162</xdr:rowOff>
    </xdr:to>
    <xdr:sp macro="" textlink="">
      <xdr:nvSpPr>
        <xdr:cNvPr id="660" name="楕円 659"/>
        <xdr:cNvSpPr/>
      </xdr:nvSpPr>
      <xdr:spPr>
        <a:xfrm>
          <a:off x="13652500" y="133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59689</xdr:rowOff>
    </xdr:from>
    <xdr:ext cx="469744" cy="259045"/>
    <xdr:sp macro="" textlink="">
      <xdr:nvSpPr>
        <xdr:cNvPr id="661" name="テキスト ボックス 660"/>
        <xdr:cNvSpPr txBox="1"/>
      </xdr:nvSpPr>
      <xdr:spPr>
        <a:xfrm>
          <a:off x="13468428" y="1308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132156</xdr:rowOff>
    </xdr:from>
    <xdr:to>
      <xdr:col>67</xdr:col>
      <xdr:colOff>101600</xdr:colOff>
      <xdr:row>78</xdr:row>
      <xdr:rowOff>62306</xdr:rowOff>
    </xdr:to>
    <xdr:sp macro="" textlink="">
      <xdr:nvSpPr>
        <xdr:cNvPr id="662" name="楕円 661"/>
        <xdr:cNvSpPr/>
      </xdr:nvSpPr>
      <xdr:spPr>
        <a:xfrm>
          <a:off x="12763500" y="133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53433</xdr:rowOff>
    </xdr:from>
    <xdr:ext cx="469744" cy="259045"/>
    <xdr:sp macro="" textlink="">
      <xdr:nvSpPr>
        <xdr:cNvPr id="663" name="テキスト ボックス 662"/>
        <xdr:cNvSpPr txBox="1"/>
      </xdr:nvSpPr>
      <xdr:spPr>
        <a:xfrm>
          <a:off x="12579428" y="1342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35446</xdr:rowOff>
    </xdr:from>
    <xdr:to>
      <xdr:col>85</xdr:col>
      <xdr:colOff>127000</xdr:colOff>
      <xdr:row>95</xdr:row>
      <xdr:rowOff>73558</xdr:rowOff>
    </xdr:to>
    <xdr:cxnSp macro="">
      <xdr:nvCxnSpPr>
        <xdr:cNvPr id="692" name="直線コネクタ 691"/>
        <xdr:cNvCxnSpPr/>
      </xdr:nvCxnSpPr>
      <xdr:spPr>
        <a:xfrm>
          <a:off x="15481300" y="16323196"/>
          <a:ext cx="8382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166726</xdr:rowOff>
    </xdr:from>
    <xdr:to>
      <xdr:col>81</xdr:col>
      <xdr:colOff>50800</xdr:colOff>
      <xdr:row>95</xdr:row>
      <xdr:rowOff>35446</xdr:rowOff>
    </xdr:to>
    <xdr:cxnSp macro="">
      <xdr:nvCxnSpPr>
        <xdr:cNvPr id="695" name="直線コネクタ 694"/>
        <xdr:cNvCxnSpPr/>
      </xdr:nvCxnSpPr>
      <xdr:spPr>
        <a:xfrm>
          <a:off x="14592300" y="16283026"/>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166726</xdr:rowOff>
    </xdr:from>
    <xdr:to>
      <xdr:col>76</xdr:col>
      <xdr:colOff>114300</xdr:colOff>
      <xdr:row>95</xdr:row>
      <xdr:rowOff>14960</xdr:rowOff>
    </xdr:to>
    <xdr:cxnSp macro="">
      <xdr:nvCxnSpPr>
        <xdr:cNvPr id="698" name="直線コネクタ 697"/>
        <xdr:cNvCxnSpPr/>
      </xdr:nvCxnSpPr>
      <xdr:spPr>
        <a:xfrm flipV="1">
          <a:off x="13703300" y="16283026"/>
          <a:ext cx="8890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161734</xdr:rowOff>
    </xdr:from>
    <xdr:to>
      <xdr:col>71</xdr:col>
      <xdr:colOff>177800</xdr:colOff>
      <xdr:row>95</xdr:row>
      <xdr:rowOff>14960</xdr:rowOff>
    </xdr:to>
    <xdr:cxnSp macro="">
      <xdr:nvCxnSpPr>
        <xdr:cNvPr id="701" name="直線コネクタ 700"/>
        <xdr:cNvCxnSpPr/>
      </xdr:nvCxnSpPr>
      <xdr:spPr>
        <a:xfrm>
          <a:off x="12814300" y="16278034"/>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22758</xdr:rowOff>
    </xdr:from>
    <xdr:to>
      <xdr:col>85</xdr:col>
      <xdr:colOff>177800</xdr:colOff>
      <xdr:row>95</xdr:row>
      <xdr:rowOff>124358</xdr:rowOff>
    </xdr:to>
    <xdr:sp macro="" textlink="">
      <xdr:nvSpPr>
        <xdr:cNvPr id="711" name="楕円 710"/>
        <xdr:cNvSpPr/>
      </xdr:nvSpPr>
      <xdr:spPr>
        <a:xfrm>
          <a:off x="16268700" y="163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45635</xdr:rowOff>
    </xdr:from>
    <xdr:ext cx="534377" cy="259045"/>
    <xdr:sp macro="" textlink="">
      <xdr:nvSpPr>
        <xdr:cNvPr id="712" name="公債費該当値テキスト"/>
        <xdr:cNvSpPr txBox="1"/>
      </xdr:nvSpPr>
      <xdr:spPr>
        <a:xfrm>
          <a:off x="16370300"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156096</xdr:rowOff>
    </xdr:from>
    <xdr:to>
      <xdr:col>81</xdr:col>
      <xdr:colOff>101600</xdr:colOff>
      <xdr:row>95</xdr:row>
      <xdr:rowOff>86246</xdr:rowOff>
    </xdr:to>
    <xdr:sp macro="" textlink="">
      <xdr:nvSpPr>
        <xdr:cNvPr id="713" name="楕円 712"/>
        <xdr:cNvSpPr/>
      </xdr:nvSpPr>
      <xdr:spPr>
        <a:xfrm>
          <a:off x="15430500" y="162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102773</xdr:rowOff>
    </xdr:from>
    <xdr:ext cx="534377" cy="259045"/>
    <xdr:sp macro="" textlink="">
      <xdr:nvSpPr>
        <xdr:cNvPr id="714" name="テキスト ボックス 713"/>
        <xdr:cNvSpPr txBox="1"/>
      </xdr:nvSpPr>
      <xdr:spPr>
        <a:xfrm>
          <a:off x="15214111" y="160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115926</xdr:rowOff>
    </xdr:from>
    <xdr:to>
      <xdr:col>76</xdr:col>
      <xdr:colOff>165100</xdr:colOff>
      <xdr:row>95</xdr:row>
      <xdr:rowOff>46076</xdr:rowOff>
    </xdr:to>
    <xdr:sp macro="" textlink="">
      <xdr:nvSpPr>
        <xdr:cNvPr id="715" name="楕円 714"/>
        <xdr:cNvSpPr/>
      </xdr:nvSpPr>
      <xdr:spPr>
        <a:xfrm>
          <a:off x="14541500" y="162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62603</xdr:rowOff>
    </xdr:from>
    <xdr:ext cx="534377" cy="259045"/>
    <xdr:sp macro="" textlink="">
      <xdr:nvSpPr>
        <xdr:cNvPr id="716" name="テキスト ボックス 715"/>
        <xdr:cNvSpPr txBox="1"/>
      </xdr:nvSpPr>
      <xdr:spPr>
        <a:xfrm>
          <a:off x="14325111" y="160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135610</xdr:rowOff>
    </xdr:from>
    <xdr:to>
      <xdr:col>72</xdr:col>
      <xdr:colOff>38100</xdr:colOff>
      <xdr:row>95</xdr:row>
      <xdr:rowOff>65760</xdr:rowOff>
    </xdr:to>
    <xdr:sp macro="" textlink="">
      <xdr:nvSpPr>
        <xdr:cNvPr id="717" name="楕円 716"/>
        <xdr:cNvSpPr/>
      </xdr:nvSpPr>
      <xdr:spPr>
        <a:xfrm>
          <a:off x="13652500" y="162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82287</xdr:rowOff>
    </xdr:from>
    <xdr:ext cx="534377" cy="259045"/>
    <xdr:sp macro="" textlink="">
      <xdr:nvSpPr>
        <xdr:cNvPr id="718" name="テキスト ボックス 717"/>
        <xdr:cNvSpPr txBox="1"/>
      </xdr:nvSpPr>
      <xdr:spPr>
        <a:xfrm>
          <a:off x="13436111" y="160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110934</xdr:rowOff>
    </xdr:from>
    <xdr:to>
      <xdr:col>67</xdr:col>
      <xdr:colOff>101600</xdr:colOff>
      <xdr:row>95</xdr:row>
      <xdr:rowOff>41084</xdr:rowOff>
    </xdr:to>
    <xdr:sp macro="" textlink="">
      <xdr:nvSpPr>
        <xdr:cNvPr id="719" name="楕円 718"/>
        <xdr:cNvSpPr/>
      </xdr:nvSpPr>
      <xdr:spPr>
        <a:xfrm>
          <a:off x="12763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57611</xdr:rowOff>
    </xdr:from>
    <xdr:ext cx="534377" cy="259045"/>
    <xdr:sp macro="" textlink="">
      <xdr:nvSpPr>
        <xdr:cNvPr id="720" name="テキスト ボックス 719"/>
        <xdr:cNvSpPr txBox="1"/>
      </xdr:nvSpPr>
      <xdr:spPr>
        <a:xfrm>
          <a:off x="12547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55982</xdr:rowOff>
    </xdr:from>
    <xdr:to>
      <xdr:col>102</xdr:col>
      <xdr:colOff>165100</xdr:colOff>
      <xdr:row>38</xdr:row>
      <xdr:rowOff>157582</xdr:rowOff>
    </xdr:to>
    <xdr:sp macro="" textlink="">
      <xdr:nvSpPr>
        <xdr:cNvPr id="757" name="フローチャート: 判断 756"/>
        <xdr:cNvSpPr/>
      </xdr:nvSpPr>
      <xdr:spPr>
        <a:xfrm>
          <a:off x="19494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2658</xdr:rowOff>
    </xdr:from>
    <xdr:ext cx="378565" cy="259045"/>
    <xdr:sp macro="" textlink="">
      <xdr:nvSpPr>
        <xdr:cNvPr id="758" name="テキスト ボックス 757"/>
        <xdr:cNvSpPr txBox="1"/>
      </xdr:nvSpPr>
      <xdr:spPr>
        <a:xfrm>
          <a:off x="19356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58954</xdr:rowOff>
    </xdr:from>
    <xdr:to>
      <xdr:col>98</xdr:col>
      <xdr:colOff>38100</xdr:colOff>
      <xdr:row>38</xdr:row>
      <xdr:rowOff>160554</xdr:rowOff>
    </xdr:to>
    <xdr:sp macro="" textlink="">
      <xdr:nvSpPr>
        <xdr:cNvPr id="759" name="フローチャート: 判断 758"/>
        <xdr:cNvSpPr/>
      </xdr:nvSpPr>
      <xdr:spPr>
        <a:xfrm>
          <a:off x="18605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5630</xdr:rowOff>
    </xdr:from>
    <xdr:ext cx="378565" cy="259045"/>
    <xdr:sp macro="" textlink="">
      <xdr:nvSpPr>
        <xdr:cNvPr id="760" name="テキスト ボックス 759"/>
        <xdr:cNvSpPr txBox="1"/>
      </xdr:nvSpPr>
      <xdr:spPr>
        <a:xfrm>
          <a:off x="18467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55</xdr:row>
      <xdr:rowOff>54627</xdr:rowOff>
    </xdr:from>
    <xdr:ext cx="377026" cy="259045"/>
    <xdr:sp macro="" textlink="">
      <xdr:nvSpPr>
        <xdr:cNvPr id="789" name="テキスト ボックス 788"/>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52</xdr:row>
      <xdr:rowOff>111777</xdr:rowOff>
    </xdr:from>
    <xdr:ext cx="377026" cy="259045"/>
    <xdr:sp macro="" textlink="">
      <xdr:nvSpPr>
        <xdr:cNvPr id="791" name="テキスト ボックス 790"/>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49</xdr:row>
      <xdr:rowOff>168927</xdr:rowOff>
    </xdr:from>
    <xdr:ext cx="377026" cy="259045"/>
    <xdr:sp macro="" textlink="">
      <xdr:nvSpPr>
        <xdr:cNvPr id="793" name="テキスト ボックス 792"/>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23114</xdr:rowOff>
    </xdr:from>
    <xdr:to>
      <xdr:col>116</xdr:col>
      <xdr:colOff>62864</xdr:colOff>
      <xdr:row>58</xdr:row>
      <xdr:rowOff>139700</xdr:rowOff>
    </xdr:to>
    <xdr:cxnSp macro="">
      <xdr:nvCxnSpPr>
        <xdr:cNvPr id="797" name="直線コネクタ 796"/>
        <xdr:cNvCxnSpPr/>
      </xdr:nvCxnSpPr>
      <xdr:spPr>
        <a:xfrm flipV="1">
          <a:off x="22159595" y="9109964"/>
          <a:ext cx="1269"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13733</xdr:rowOff>
    </xdr:from>
    <xdr:ext cx="249299" cy="259045"/>
    <xdr:sp macro="" textlink="">
      <xdr:nvSpPr>
        <xdr:cNvPr id="798" name="前年度繰上充用金最小値テキスト"/>
        <xdr:cNvSpPr txBox="1"/>
      </xdr:nvSpPr>
      <xdr:spPr>
        <a:xfrm>
          <a:off x="22212300" y="101292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141241</xdr:rowOff>
    </xdr:from>
    <xdr:ext cx="378565" cy="259045"/>
    <xdr:sp macro="" textlink="">
      <xdr:nvSpPr>
        <xdr:cNvPr id="800" name="前年度繰上充用金最大値テキスト"/>
        <xdr:cNvSpPr txBox="1"/>
      </xdr:nvSpPr>
      <xdr:spPr>
        <a:xfrm>
          <a:off x="22212300" y="8885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53</xdr:row>
      <xdr:rowOff>23114</xdr:rowOff>
    </xdr:from>
    <xdr:to>
      <xdr:col>116</xdr:col>
      <xdr:colOff>152400</xdr:colOff>
      <xdr:row>53</xdr:row>
      <xdr:rowOff>23114</xdr:rowOff>
    </xdr:to>
    <xdr:cxnSp macro="">
      <xdr:nvCxnSpPr>
        <xdr:cNvPr id="801" name="直線コネクタ 800"/>
        <xdr:cNvCxnSpPr/>
      </xdr:nvCxnSpPr>
      <xdr:spPr>
        <a:xfrm>
          <a:off x="22072600" y="910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75692</xdr:rowOff>
    </xdr:from>
    <xdr:to>
      <xdr:col>116</xdr:col>
      <xdr:colOff>63500</xdr:colOff>
      <xdr:row>58</xdr:row>
      <xdr:rowOff>139700</xdr:rowOff>
    </xdr:to>
    <xdr:cxnSp macro="">
      <xdr:nvCxnSpPr>
        <xdr:cNvPr id="802" name="直線コネクタ 801"/>
        <xdr:cNvCxnSpPr/>
      </xdr:nvCxnSpPr>
      <xdr:spPr>
        <a:xfrm>
          <a:off x="21323300" y="8991092"/>
          <a:ext cx="8382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102633</xdr:rowOff>
    </xdr:from>
    <xdr:ext cx="249299" cy="259045"/>
    <xdr:sp macro="" textlink="">
      <xdr:nvSpPr>
        <xdr:cNvPr id="803" name="前年度繰上充用金平均値テキスト"/>
        <xdr:cNvSpPr txBox="1"/>
      </xdr:nvSpPr>
      <xdr:spPr>
        <a:xfrm>
          <a:off x="22212300" y="987528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79756</xdr:rowOff>
    </xdr:from>
    <xdr:to>
      <xdr:col>116</xdr:col>
      <xdr:colOff>114300</xdr:colOff>
      <xdr:row>59</xdr:row>
      <xdr:rowOff>9906</xdr:rowOff>
    </xdr:to>
    <xdr:sp macro="" textlink="">
      <xdr:nvSpPr>
        <xdr:cNvPr id="804" name="フローチャート: 判断 803"/>
        <xdr:cNvSpPr/>
      </xdr:nvSpPr>
      <xdr:spPr>
        <a:xfrm>
          <a:off x="22110700" y="1002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75692</xdr:rowOff>
    </xdr:from>
    <xdr:to>
      <xdr:col>111</xdr:col>
      <xdr:colOff>177800</xdr:colOff>
      <xdr:row>58</xdr:row>
      <xdr:rowOff>139700</xdr:rowOff>
    </xdr:to>
    <xdr:cxnSp macro="">
      <xdr:nvCxnSpPr>
        <xdr:cNvPr id="805" name="直線コネクタ 804"/>
        <xdr:cNvCxnSpPr/>
      </xdr:nvCxnSpPr>
      <xdr:spPr>
        <a:xfrm flipV="1">
          <a:off x="20434300" y="8991092"/>
          <a:ext cx="8890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56896</xdr:rowOff>
    </xdr:from>
    <xdr:to>
      <xdr:col>112</xdr:col>
      <xdr:colOff>38100</xdr:colOff>
      <xdr:row>58</xdr:row>
      <xdr:rowOff>158496</xdr:rowOff>
    </xdr:to>
    <xdr:sp macro="" textlink="">
      <xdr:nvSpPr>
        <xdr:cNvPr id="806" name="フローチャート: 判断 805"/>
        <xdr:cNvSpPr/>
      </xdr:nvSpPr>
      <xdr:spPr>
        <a:xfrm>
          <a:off x="212725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149623</xdr:rowOff>
    </xdr:from>
    <xdr:ext cx="249299" cy="259045"/>
    <xdr:sp macro="" textlink="">
      <xdr:nvSpPr>
        <xdr:cNvPr id="807" name="テキスト ボックス 806"/>
        <xdr:cNvSpPr txBox="1"/>
      </xdr:nvSpPr>
      <xdr:spPr>
        <a:xfrm>
          <a:off x="21198650" y="10093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4" name="フローチャート: 判断 813"/>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5" name="テキスト ボックス 81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58183</xdr:rowOff>
    </xdr:from>
    <xdr:ext cx="249299" cy="259045"/>
    <xdr:sp macro="" textlink="">
      <xdr:nvSpPr>
        <xdr:cNvPr id="822" name="前年度繰上充用金該当値テキスト"/>
        <xdr:cNvSpPr txBox="1"/>
      </xdr:nvSpPr>
      <xdr:spPr>
        <a:xfrm>
          <a:off x="22212300" y="100022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24892</xdr:rowOff>
    </xdr:from>
    <xdr:to>
      <xdr:col>112</xdr:col>
      <xdr:colOff>38100</xdr:colOff>
      <xdr:row>52</xdr:row>
      <xdr:rowOff>126492</xdr:rowOff>
    </xdr:to>
    <xdr:sp macro="" textlink="">
      <xdr:nvSpPr>
        <xdr:cNvPr id="823" name="楕円 822"/>
        <xdr:cNvSpPr/>
      </xdr:nvSpPr>
      <xdr:spPr>
        <a:xfrm>
          <a:off x="21272500" y="8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50</xdr:row>
      <xdr:rowOff>143019</xdr:rowOff>
    </xdr:from>
    <xdr:ext cx="378565" cy="259045"/>
    <xdr:sp macro="" textlink="">
      <xdr:nvSpPr>
        <xdr:cNvPr id="824" name="テキスト ボックス 823"/>
        <xdr:cNvSpPr txBox="1"/>
      </xdr:nvSpPr>
      <xdr:spPr>
        <a:xfrm>
          <a:off x="21134017" y="871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0" name="テキスト ボックス 829"/>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住民一人当たりの歳出決算額は、総額で</a:t>
          </a:r>
          <a:r>
            <a:rPr lang="en-US" altLang="ja-JP" sz="1400">
              <a:effectLst/>
            </a:rPr>
            <a:t>427,329</a:t>
          </a:r>
          <a:r>
            <a:rPr lang="ja-JP" altLang="en-US" sz="1400">
              <a:effectLst/>
            </a:rPr>
            <a:t>円となっている。</a:t>
          </a:r>
        </a:p>
        <a:p>
          <a:r>
            <a:rPr lang="ja-JP" altLang="en-US" sz="1400">
              <a:effectLst/>
            </a:rPr>
            <a:t>大きく増となったのは教育費で、小学校移転整備事業費の皆増や小学校空調設備整備事業費の増により、住民一人当たりの教育費は</a:t>
          </a:r>
          <a:r>
            <a:rPr lang="en-US" altLang="ja-JP" sz="1400">
              <a:effectLst/>
            </a:rPr>
            <a:t>41,504</a:t>
          </a:r>
          <a:r>
            <a:rPr lang="ja-JP" altLang="en-US" sz="1400">
              <a:effectLst/>
            </a:rPr>
            <a:t>円となった。</a:t>
          </a:r>
          <a:endParaRPr lang="en-US" altLang="ja-JP" sz="1400">
            <a:effectLst/>
          </a:endParaRPr>
        </a:p>
        <a:p>
          <a:r>
            <a:rPr lang="ja-JP" altLang="en-US" sz="1400">
              <a:effectLst/>
            </a:rPr>
            <a:t>大きく減となったのは衛生費で、病院事業会計繰出金やクリーンセンター改修事業費の減により、住民一人当たりの衛生費は</a:t>
          </a:r>
          <a:r>
            <a:rPr lang="en-US" altLang="ja-JP" sz="1400">
              <a:effectLst/>
            </a:rPr>
            <a:t>32,164</a:t>
          </a:r>
          <a:r>
            <a:rPr lang="ja-JP" altLang="en-US" sz="1400">
              <a:effectLst/>
            </a:rPr>
            <a:t>円となった。</a:t>
          </a:r>
          <a:endParaRPr lang="en-US" altLang="ja-JP" sz="1400">
            <a:effectLst/>
          </a:endParaRPr>
        </a:p>
        <a:p>
          <a:r>
            <a:rPr lang="ja-JP" altLang="en-US" sz="1400">
              <a:effectLst/>
            </a:rPr>
            <a:t>公債費についても昨年度からさらに減となり、住民一人当たりの公債費は</a:t>
          </a:r>
          <a:r>
            <a:rPr lang="en-US" altLang="ja-JP" sz="1400">
              <a:effectLst/>
            </a:rPr>
            <a:t>51,708</a:t>
          </a:r>
          <a:r>
            <a:rPr lang="ja-JP" altLang="en-US" sz="1400">
              <a:effectLst/>
            </a:rPr>
            <a:t>円となった。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財政調整基金については、</a:t>
          </a:r>
          <a:r>
            <a:rPr kumimoji="1" lang="ja-JP" altLang="en-US" sz="1000">
              <a:solidFill>
                <a:schemeClr val="dk1"/>
              </a:solidFill>
              <a:effectLst/>
              <a:latin typeface="+mn-lt"/>
              <a:ea typeface="+mn-ea"/>
              <a:cs typeface="+mn-cs"/>
            </a:rPr>
            <a:t>積立額よりも取り崩し額が大きく残高が減少したものの、残高の減少率以上に標準財政規模の縮小率が大きかったことから、標準財政規模比では比率が上がっている。実質収支額については、病院事業会計繰出金の減や年金生活者等支援臨時福祉給付金給付事業費の皆減などにより、歳入総額の減以上に歳出総額の減が大きかったことから実質収支は前年度比で増となった。実質単年度収支については、単年度収支は前年度から増となったものの、財政調整基金の取り崩し額が大きくなったことから、前年度比で減となった。</a:t>
          </a:r>
          <a:r>
            <a:rPr kumimoji="1" lang="ja-JP" altLang="ja-JP" sz="1000">
              <a:solidFill>
                <a:schemeClr val="dk1"/>
              </a:solidFill>
              <a:effectLst/>
              <a:latin typeface="+mn-lt"/>
              <a:ea typeface="+mn-ea"/>
              <a:cs typeface="+mn-cs"/>
            </a:rPr>
            <a:t>今後も人口減少に伴い、税収、普通交付税等の伸びが見込めないため、歳入歳出の適正化</a:t>
          </a:r>
          <a:r>
            <a:rPr kumimoji="1" lang="ja-JP" altLang="en-US" sz="1000">
              <a:solidFill>
                <a:schemeClr val="dk1"/>
              </a:solidFill>
              <a:effectLst/>
              <a:latin typeface="+mn-lt"/>
              <a:ea typeface="+mn-ea"/>
              <a:cs typeface="+mn-cs"/>
            </a:rPr>
            <a:t>に努める</a:t>
          </a:r>
          <a:r>
            <a:rPr kumimoji="1" lang="ja-JP" altLang="ja-JP" sz="1000">
              <a:solidFill>
                <a:schemeClr val="dk1"/>
              </a:solidFill>
              <a:effectLst/>
              <a:latin typeface="+mn-lt"/>
              <a:ea typeface="+mn-ea"/>
              <a:cs typeface="+mn-cs"/>
            </a:rPr>
            <a:t>。</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年度においては、漁業交流施設事業特別会計において赤字となったが、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年度以外は</a:t>
          </a:r>
          <a:r>
            <a:rPr kumimoji="1" lang="ja-JP" altLang="ja-JP" sz="1400">
              <a:solidFill>
                <a:schemeClr val="dk1"/>
              </a:solidFill>
              <a:effectLst/>
              <a:latin typeface="+mn-lt"/>
              <a:ea typeface="+mn-ea"/>
              <a:cs typeface="+mn-cs"/>
            </a:rPr>
            <a:t>各会計収支は黒字にな</a:t>
          </a:r>
          <a:r>
            <a:rPr kumimoji="1" lang="ja-JP" altLang="en-US" sz="1400">
              <a:solidFill>
                <a:schemeClr val="dk1"/>
              </a:solidFill>
              <a:effectLst/>
              <a:latin typeface="+mn-lt"/>
              <a:ea typeface="+mn-ea"/>
              <a:cs typeface="+mn-cs"/>
            </a:rPr>
            <a:t>っており</a:t>
          </a:r>
          <a:r>
            <a:rPr kumimoji="1" lang="ja-JP" altLang="ja-JP" sz="1400">
              <a:solidFill>
                <a:schemeClr val="dk1"/>
              </a:solidFill>
              <a:effectLst/>
              <a:latin typeface="+mn-lt"/>
              <a:ea typeface="+mn-ea"/>
              <a:cs typeface="+mn-cs"/>
            </a:rPr>
            <a:t>、今後も健全な財政運営に努める。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主な黒字会計については水道事業会計であるが、料金の適正化を行い、収支均衡を図る。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51_&#27703;&#35211;&#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87.8</v>
          </cell>
        </row>
        <row r="53">
          <cell r="CN53">
            <v>54.3</v>
          </cell>
        </row>
        <row r="55">
          <cell r="AN55" t="str">
            <v>類似団体内平均値</v>
          </cell>
          <cell r="CN55">
            <v>52.3</v>
          </cell>
        </row>
        <row r="57">
          <cell r="CN57">
            <v>57.1</v>
          </cell>
        </row>
        <row r="72">
          <cell r="BP72" t="str">
            <v>H25</v>
          </cell>
          <cell r="BX72" t="str">
            <v>H26</v>
          </cell>
          <cell r="CF72" t="str">
            <v>H27</v>
          </cell>
          <cell r="CN72" t="str">
            <v>H28</v>
          </cell>
          <cell r="CV72" t="str">
            <v>H29</v>
          </cell>
        </row>
        <row r="73">
          <cell r="AN73" t="str">
            <v>当該団体値</v>
          </cell>
          <cell r="BP73">
            <v>117.9</v>
          </cell>
          <cell r="BX73">
            <v>106.5</v>
          </cell>
          <cell r="CF73">
            <v>87.4</v>
          </cell>
          <cell r="CN73">
            <v>87.8</v>
          </cell>
          <cell r="CV73">
            <v>83.3</v>
          </cell>
        </row>
        <row r="75">
          <cell r="BP75">
            <v>16.5</v>
          </cell>
          <cell r="BX75">
            <v>14.2</v>
          </cell>
          <cell r="CF75">
            <v>12.1</v>
          </cell>
          <cell r="CN75">
            <v>11.5</v>
          </cell>
          <cell r="CV75">
            <v>11.1</v>
          </cell>
        </row>
        <row r="77">
          <cell r="AN77" t="str">
            <v>類似団体内平均値</v>
          </cell>
          <cell r="BP77">
            <v>50.3</v>
          </cell>
          <cell r="BX77">
            <v>45.9</v>
          </cell>
          <cell r="CF77">
            <v>56.8</v>
          </cell>
          <cell r="CN77">
            <v>52.3</v>
          </cell>
          <cell r="CV77">
            <v>55.4</v>
          </cell>
        </row>
        <row r="79">
          <cell r="BP79">
            <v>9.6</v>
          </cell>
          <cell r="BX79">
            <v>8.8000000000000007</v>
          </cell>
          <cell r="CF79">
            <v>10.199999999999999</v>
          </cell>
          <cell r="CN79">
            <v>10</v>
          </cell>
          <cell r="CV79">
            <v>9.6999999999999993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21582431</v>
      </c>
      <c r="BO4" s="403"/>
      <c r="BP4" s="403"/>
      <c r="BQ4" s="403"/>
      <c r="BR4" s="403"/>
      <c r="BS4" s="403"/>
      <c r="BT4" s="403"/>
      <c r="BU4" s="404"/>
      <c r="BV4" s="402">
        <v>22025788</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6.9</v>
      </c>
      <c r="CU4" s="584"/>
      <c r="CV4" s="584"/>
      <c r="CW4" s="584"/>
      <c r="CX4" s="584"/>
      <c r="CY4" s="584"/>
      <c r="CZ4" s="584"/>
      <c r="DA4" s="585"/>
      <c r="DB4" s="583">
        <v>5.6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20687009</v>
      </c>
      <c r="BO5" s="408"/>
      <c r="BP5" s="408"/>
      <c r="BQ5" s="408"/>
      <c r="BR5" s="408"/>
      <c r="BS5" s="408"/>
      <c r="BT5" s="408"/>
      <c r="BU5" s="409"/>
      <c r="BV5" s="407">
        <v>21270308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v>
      </c>
      <c r="CU5" s="378"/>
      <c r="CV5" s="378"/>
      <c r="CW5" s="378"/>
      <c r="CX5" s="378"/>
      <c r="CY5" s="378"/>
      <c r="CZ5" s="378"/>
      <c r="DA5" s="379"/>
      <c r="DB5" s="377">
        <v>86.6</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895422</v>
      </c>
      <c r="BO6" s="408"/>
      <c r="BP6" s="408"/>
      <c r="BQ6" s="408"/>
      <c r="BR6" s="408"/>
      <c r="BS6" s="408"/>
      <c r="BT6" s="408"/>
      <c r="BU6" s="409"/>
      <c r="BV6" s="407">
        <v>755480</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92.8</v>
      </c>
      <c r="CU6" s="558"/>
      <c r="CV6" s="558"/>
      <c r="CW6" s="558"/>
      <c r="CX6" s="558"/>
      <c r="CY6" s="558"/>
      <c r="CZ6" s="558"/>
      <c r="DA6" s="559"/>
      <c r="DB6" s="557">
        <v>91.1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36386</v>
      </c>
      <c r="BO7" s="408"/>
      <c r="BP7" s="408"/>
      <c r="BQ7" s="408"/>
      <c r="BR7" s="408"/>
      <c r="BS7" s="408"/>
      <c r="BT7" s="408"/>
      <c r="BU7" s="409"/>
      <c r="BV7" s="407">
        <v>45881</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12443842</v>
      </c>
      <c r="CU7" s="408"/>
      <c r="CV7" s="408"/>
      <c r="CW7" s="408"/>
      <c r="CX7" s="408"/>
      <c r="CY7" s="408"/>
      <c r="CZ7" s="408"/>
      <c r="DA7" s="409"/>
      <c r="DB7" s="407">
        <v>12771347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859036</v>
      </c>
      <c r="BO8" s="408"/>
      <c r="BP8" s="408"/>
      <c r="BQ8" s="408"/>
      <c r="BR8" s="408"/>
      <c r="BS8" s="408"/>
      <c r="BT8" s="408"/>
      <c r="BU8" s="409"/>
      <c r="BV8" s="407">
        <v>709599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0.45</v>
      </c>
      <c r="CU8" s="521"/>
      <c r="CV8" s="521"/>
      <c r="CW8" s="521"/>
      <c r="CX8" s="521"/>
      <c r="CY8" s="521"/>
      <c r="CZ8" s="521"/>
      <c r="DA8" s="522"/>
      <c r="DB8" s="520">
        <v>0.44</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47992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149438</v>
      </c>
      <c r="BO9" s="408"/>
      <c r="BP9" s="408"/>
      <c r="BQ9" s="408"/>
      <c r="BR9" s="408"/>
      <c r="BS9" s="408"/>
      <c r="BT9" s="408"/>
      <c r="BU9" s="409"/>
      <c r="BV9" s="407">
        <v>33263</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16.3</v>
      </c>
      <c r="CU9" s="378"/>
      <c r="CV9" s="378"/>
      <c r="CW9" s="378"/>
      <c r="CX9" s="378"/>
      <c r="CY9" s="378"/>
      <c r="CZ9" s="378"/>
      <c r="DA9" s="379"/>
      <c r="DB9" s="377">
        <v>17.5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51726</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109</v>
      </c>
      <c r="AV10" s="465"/>
      <c r="AW10" s="465"/>
      <c r="AX10" s="465"/>
      <c r="AY10" s="387" t="s">
        <v>114</v>
      </c>
      <c r="AZ10" s="388"/>
      <c r="BA10" s="388"/>
      <c r="BB10" s="388"/>
      <c r="BC10" s="388"/>
      <c r="BD10" s="388"/>
      <c r="BE10" s="388"/>
      <c r="BF10" s="388"/>
      <c r="BG10" s="388"/>
      <c r="BH10" s="388"/>
      <c r="BI10" s="388"/>
      <c r="BJ10" s="388"/>
      <c r="BK10" s="388"/>
      <c r="BL10" s="388"/>
      <c r="BM10" s="389"/>
      <c r="BN10" s="407">
        <v>355125</v>
      </c>
      <c r="BO10" s="408"/>
      <c r="BP10" s="408"/>
      <c r="BQ10" s="408"/>
      <c r="BR10" s="408"/>
      <c r="BS10" s="408"/>
      <c r="BT10" s="408"/>
      <c r="BU10" s="409"/>
      <c r="BV10" s="407">
        <v>345570</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67016</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48410</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96</v>
      </c>
      <c r="AV12" s="465"/>
      <c r="AW12" s="465"/>
      <c r="AX12" s="465"/>
      <c r="AY12" s="387" t="s">
        <v>127</v>
      </c>
      <c r="AZ12" s="388"/>
      <c r="BA12" s="388"/>
      <c r="BB12" s="388"/>
      <c r="BC12" s="388"/>
      <c r="BD12" s="388"/>
      <c r="BE12" s="388"/>
      <c r="BF12" s="388"/>
      <c r="BG12" s="388"/>
      <c r="BH12" s="388"/>
      <c r="BI12" s="388"/>
      <c r="BJ12" s="388"/>
      <c r="BK12" s="388"/>
      <c r="BL12" s="388"/>
      <c r="BM12" s="389"/>
      <c r="BN12" s="407">
        <v>401000</v>
      </c>
      <c r="BO12" s="408"/>
      <c r="BP12" s="408"/>
      <c r="BQ12" s="408"/>
      <c r="BR12" s="408"/>
      <c r="BS12" s="408"/>
      <c r="BT12" s="408"/>
      <c r="BU12" s="409"/>
      <c r="BV12" s="407">
        <v>224178</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47934</v>
      </c>
      <c r="S13" s="511"/>
      <c r="T13" s="511"/>
      <c r="U13" s="511"/>
      <c r="V13" s="512"/>
      <c r="W13" s="498" t="s">
        <v>130</v>
      </c>
      <c r="X13" s="420"/>
      <c r="Y13" s="420"/>
      <c r="Z13" s="420"/>
      <c r="AA13" s="420"/>
      <c r="AB13" s="421"/>
      <c r="AC13" s="383">
        <v>1030</v>
      </c>
      <c r="AD13" s="384"/>
      <c r="AE13" s="384"/>
      <c r="AF13" s="384"/>
      <c r="AG13" s="385"/>
      <c r="AH13" s="383">
        <v>1216</v>
      </c>
      <c r="AI13" s="384"/>
      <c r="AJ13" s="384"/>
      <c r="AK13" s="384"/>
      <c r="AL13" s="386"/>
      <c r="AM13" s="476" t="s">
        <v>131</v>
      </c>
      <c r="AN13" s="381"/>
      <c r="AO13" s="381"/>
      <c r="AP13" s="381"/>
      <c r="AQ13" s="381"/>
      <c r="AR13" s="381"/>
      <c r="AS13" s="381"/>
      <c r="AT13" s="382"/>
      <c r="AU13" s="464" t="s">
        <v>109</v>
      </c>
      <c r="AV13" s="465"/>
      <c r="AW13" s="465"/>
      <c r="AX13" s="465"/>
      <c r="AY13" s="387" t="s">
        <v>132</v>
      </c>
      <c r="AZ13" s="388"/>
      <c r="BA13" s="388"/>
      <c r="BB13" s="388"/>
      <c r="BC13" s="388"/>
      <c r="BD13" s="388"/>
      <c r="BE13" s="388"/>
      <c r="BF13" s="388"/>
      <c r="BG13" s="388"/>
      <c r="BH13" s="388"/>
      <c r="BI13" s="388"/>
      <c r="BJ13" s="388"/>
      <c r="BK13" s="388"/>
      <c r="BL13" s="388"/>
      <c r="BM13" s="389"/>
      <c r="BN13" s="407">
        <v>103563</v>
      </c>
      <c r="BO13" s="408"/>
      <c r="BP13" s="408"/>
      <c r="BQ13" s="408"/>
      <c r="BR13" s="408"/>
      <c r="BS13" s="408"/>
      <c r="BT13" s="408"/>
      <c r="BU13" s="409"/>
      <c r="BV13" s="407">
        <v>221671</v>
      </c>
      <c r="BW13" s="408"/>
      <c r="BX13" s="408"/>
      <c r="BY13" s="408"/>
      <c r="BZ13" s="408"/>
      <c r="CA13" s="408"/>
      <c r="CB13" s="408"/>
      <c r="CC13" s="409"/>
      <c r="CD13" s="416" t="s">
        <v>133</v>
      </c>
      <c r="CE13" s="417"/>
      <c r="CF13" s="417"/>
      <c r="CG13" s="417"/>
      <c r="CH13" s="417"/>
      <c r="CI13" s="417"/>
      <c r="CJ13" s="417"/>
      <c r="CK13" s="417"/>
      <c r="CL13" s="417"/>
      <c r="CM13" s="417"/>
      <c r="CN13" s="417"/>
      <c r="CO13" s="417"/>
      <c r="CP13" s="417"/>
      <c r="CQ13" s="417"/>
      <c r="CR13" s="417"/>
      <c r="CS13" s="418"/>
      <c r="CT13" s="377">
        <v>11.1</v>
      </c>
      <c r="CU13" s="378"/>
      <c r="CV13" s="378"/>
      <c r="CW13" s="378"/>
      <c r="CX13" s="378"/>
      <c r="CY13" s="378"/>
      <c r="CZ13" s="378"/>
      <c r="DA13" s="379"/>
      <c r="DB13" s="377">
        <v>11.5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134</v>
      </c>
      <c r="M14" s="541"/>
      <c r="N14" s="541"/>
      <c r="O14" s="541"/>
      <c r="P14" s="541"/>
      <c r="Q14" s="542"/>
      <c r="R14" s="510">
        <v>49105</v>
      </c>
      <c r="S14" s="511"/>
      <c r="T14" s="511"/>
      <c r="U14" s="511"/>
      <c r="V14" s="512"/>
      <c r="W14" s="513"/>
      <c r="X14" s="423"/>
      <c r="Y14" s="423"/>
      <c r="Z14" s="423"/>
      <c r="AA14" s="423"/>
      <c r="AB14" s="424"/>
      <c r="AC14" s="503">
        <v>4.4000000000000004</v>
      </c>
      <c r="AD14" s="504"/>
      <c r="AE14" s="504"/>
      <c r="AF14" s="504"/>
      <c r="AG14" s="505"/>
      <c r="AH14" s="503">
        <v>4.9000000000000004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135</v>
      </c>
      <c r="CE14" s="414"/>
      <c r="CF14" s="414"/>
      <c r="CG14" s="414"/>
      <c r="CH14" s="414"/>
      <c r="CI14" s="414"/>
      <c r="CJ14" s="414"/>
      <c r="CK14" s="414"/>
      <c r="CL14" s="414"/>
      <c r="CM14" s="414"/>
      <c r="CN14" s="414"/>
      <c r="CO14" s="414"/>
      <c r="CP14" s="414"/>
      <c r="CQ14" s="414"/>
      <c r="CR14" s="414"/>
      <c r="CS14" s="415"/>
      <c r="CT14" s="514">
        <v>83.3</v>
      </c>
      <c r="CU14" s="515"/>
      <c r="CV14" s="515"/>
      <c r="CW14" s="515"/>
      <c r="CX14" s="515"/>
      <c r="CY14" s="515"/>
      <c r="CZ14" s="515"/>
      <c r="DA14" s="516"/>
      <c r="DB14" s="514">
        <v>87.8</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136</v>
      </c>
      <c r="N15" s="508"/>
      <c r="O15" s="508"/>
      <c r="P15" s="508"/>
      <c r="Q15" s="509"/>
      <c r="R15" s="510">
        <v>48669</v>
      </c>
      <c r="S15" s="511"/>
      <c r="T15" s="511"/>
      <c r="U15" s="511"/>
      <c r="V15" s="512"/>
      <c r="W15" s="498" t="s">
        <v>137</v>
      </c>
      <c r="X15" s="420"/>
      <c r="Y15" s="420"/>
      <c r="Z15" s="420"/>
      <c r="AA15" s="420"/>
      <c r="AB15" s="421"/>
      <c r="AC15" s="383">
        <v>8060</v>
      </c>
      <c r="AD15" s="384"/>
      <c r="AE15" s="384"/>
      <c r="AF15" s="384"/>
      <c r="AG15" s="385"/>
      <c r="AH15" s="383">
        <v>9166</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4878374</v>
      </c>
      <c r="BO15" s="403"/>
      <c r="BP15" s="403"/>
      <c r="BQ15" s="403"/>
      <c r="BR15" s="403"/>
      <c r="BS15" s="403"/>
      <c r="BT15" s="403"/>
      <c r="BU15" s="404"/>
      <c r="BV15" s="402">
        <v>4939194</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34.799999999999997</v>
      </c>
      <c r="AD16" s="504"/>
      <c r="AE16" s="504"/>
      <c r="AF16" s="504"/>
      <c r="AG16" s="505"/>
      <c r="AH16" s="503">
        <v>37</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10531370</v>
      </c>
      <c r="BO16" s="408"/>
      <c r="BP16" s="408"/>
      <c r="BQ16" s="408"/>
      <c r="BR16" s="408"/>
      <c r="BS16" s="408"/>
      <c r="BT16" s="408"/>
      <c r="BU16" s="409"/>
      <c r="BV16" s="407">
        <v>10870913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14094</v>
      </c>
      <c r="AD17" s="384"/>
      <c r="AE17" s="384"/>
      <c r="AF17" s="384"/>
      <c r="AG17" s="385"/>
      <c r="AH17" s="383">
        <v>14417</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6121140</v>
      </c>
      <c r="BO17" s="408"/>
      <c r="BP17" s="408"/>
      <c r="BQ17" s="408"/>
      <c r="BR17" s="408"/>
      <c r="BS17" s="408"/>
      <c r="BT17" s="408"/>
      <c r="BU17" s="409"/>
      <c r="BV17" s="407">
        <v>6187546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230.56</v>
      </c>
      <c r="M18" s="472"/>
      <c r="N18" s="472"/>
      <c r="O18" s="472"/>
      <c r="P18" s="472"/>
      <c r="Q18" s="472"/>
      <c r="R18" s="473"/>
      <c r="S18" s="473"/>
      <c r="T18" s="473"/>
      <c r="U18" s="473"/>
      <c r="V18" s="474"/>
      <c r="W18" s="488"/>
      <c r="X18" s="489"/>
      <c r="Y18" s="489"/>
      <c r="Z18" s="489"/>
      <c r="AA18" s="489"/>
      <c r="AB18" s="499"/>
      <c r="AC18" s="371">
        <v>60.8</v>
      </c>
      <c r="AD18" s="372"/>
      <c r="AE18" s="372"/>
      <c r="AF18" s="372"/>
      <c r="AG18" s="475"/>
      <c r="AH18" s="371">
        <v>58.1</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11357920</v>
      </c>
      <c r="BO18" s="408"/>
      <c r="BP18" s="408"/>
      <c r="BQ18" s="408"/>
      <c r="BR18" s="408"/>
      <c r="BS18" s="408"/>
      <c r="BT18" s="408"/>
      <c r="BU18" s="409"/>
      <c r="BV18" s="407">
        <v>11372148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208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15117685</v>
      </c>
      <c r="BO19" s="408"/>
      <c r="BP19" s="408"/>
      <c r="BQ19" s="408"/>
      <c r="BR19" s="408"/>
      <c r="BS19" s="408"/>
      <c r="BT19" s="408"/>
      <c r="BU19" s="409"/>
      <c r="BV19" s="407">
        <v>15124346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16096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23017399</v>
      </c>
      <c r="BO23" s="408"/>
      <c r="BP23" s="408"/>
      <c r="BQ23" s="408"/>
      <c r="BR23" s="408"/>
      <c r="BS23" s="408"/>
      <c r="BT23" s="408"/>
      <c r="BU23" s="409"/>
      <c r="BV23" s="407">
        <v>23537292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8100</v>
      </c>
      <c r="R24" s="384"/>
      <c r="S24" s="384"/>
      <c r="T24" s="384"/>
      <c r="U24" s="384"/>
      <c r="V24" s="385"/>
      <c r="W24" s="449"/>
      <c r="X24" s="440"/>
      <c r="Y24" s="441"/>
      <c r="Z24" s="380" t="s">
        <v>161</v>
      </c>
      <c r="AA24" s="381"/>
      <c r="AB24" s="381"/>
      <c r="AC24" s="381"/>
      <c r="AD24" s="381"/>
      <c r="AE24" s="381"/>
      <c r="AF24" s="381"/>
      <c r="AG24" s="382"/>
      <c r="AH24" s="383">
        <v>357</v>
      </c>
      <c r="AI24" s="384"/>
      <c r="AJ24" s="384"/>
      <c r="AK24" s="384"/>
      <c r="AL24" s="385"/>
      <c r="AM24" s="383">
        <v>1176672</v>
      </c>
      <c r="AN24" s="384"/>
      <c r="AO24" s="384"/>
      <c r="AP24" s="384"/>
      <c r="AQ24" s="384"/>
      <c r="AR24" s="385"/>
      <c r="AS24" s="383">
        <v>3296</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20198483</v>
      </c>
      <c r="BO24" s="408"/>
      <c r="BP24" s="408"/>
      <c r="BQ24" s="408"/>
      <c r="BR24" s="408"/>
      <c r="BS24" s="408"/>
      <c r="BT24" s="408"/>
      <c r="BU24" s="409"/>
      <c r="BV24" s="407">
        <v>20404990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1</v>
      </c>
      <c r="M25" s="384"/>
      <c r="N25" s="384"/>
      <c r="O25" s="384"/>
      <c r="P25" s="385"/>
      <c r="Q25" s="383">
        <v>6700</v>
      </c>
      <c r="R25" s="384"/>
      <c r="S25" s="384"/>
      <c r="T25" s="384"/>
      <c r="U25" s="384"/>
      <c r="V25" s="385"/>
      <c r="W25" s="449"/>
      <c r="X25" s="440"/>
      <c r="Y25" s="441"/>
      <c r="Z25" s="380" t="s">
        <v>164</v>
      </c>
      <c r="AA25" s="381"/>
      <c r="AB25" s="381"/>
      <c r="AC25" s="381"/>
      <c r="AD25" s="381"/>
      <c r="AE25" s="381"/>
      <c r="AF25" s="381"/>
      <c r="AG25" s="382"/>
      <c r="AH25" s="383">
        <v>55</v>
      </c>
      <c r="AI25" s="384"/>
      <c r="AJ25" s="384"/>
      <c r="AK25" s="384"/>
      <c r="AL25" s="385"/>
      <c r="AM25" s="383">
        <v>163460</v>
      </c>
      <c r="AN25" s="384"/>
      <c r="AO25" s="384"/>
      <c r="AP25" s="384"/>
      <c r="AQ25" s="384"/>
      <c r="AR25" s="385"/>
      <c r="AS25" s="383">
        <v>2972</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2054583</v>
      </c>
      <c r="BO25" s="403"/>
      <c r="BP25" s="403"/>
      <c r="BQ25" s="403"/>
      <c r="BR25" s="403"/>
      <c r="BS25" s="403"/>
      <c r="BT25" s="403"/>
      <c r="BU25" s="404"/>
      <c r="BV25" s="402">
        <v>1644301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166</v>
      </c>
      <c r="F26" s="381"/>
      <c r="G26" s="381"/>
      <c r="H26" s="381"/>
      <c r="I26" s="381"/>
      <c r="J26" s="381"/>
      <c r="K26" s="382"/>
      <c r="L26" s="383">
        <v>1</v>
      </c>
      <c r="M26" s="384"/>
      <c r="N26" s="384"/>
      <c r="O26" s="384"/>
      <c r="P26" s="385"/>
      <c r="Q26" s="383">
        <v>5800</v>
      </c>
      <c r="R26" s="384"/>
      <c r="S26" s="384"/>
      <c r="T26" s="384"/>
      <c r="U26" s="384"/>
      <c r="V26" s="385"/>
      <c r="W26" s="449"/>
      <c r="X26" s="440"/>
      <c r="Y26" s="441"/>
      <c r="Z26" s="380" t="s">
        <v>167</v>
      </c>
      <c r="AA26" s="462"/>
      <c r="AB26" s="462"/>
      <c r="AC26" s="462"/>
      <c r="AD26" s="462"/>
      <c r="AE26" s="462"/>
      <c r="AF26" s="462"/>
      <c r="AG26" s="463"/>
      <c r="AH26" s="383">
        <v>38</v>
      </c>
      <c r="AI26" s="384"/>
      <c r="AJ26" s="384"/>
      <c r="AK26" s="384"/>
      <c r="AL26" s="385"/>
      <c r="AM26" s="383">
        <v>118712</v>
      </c>
      <c r="AN26" s="384"/>
      <c r="AO26" s="384"/>
      <c r="AP26" s="384"/>
      <c r="AQ26" s="384"/>
      <c r="AR26" s="385"/>
      <c r="AS26" s="383">
        <v>3124</v>
      </c>
      <c r="AT26" s="384"/>
      <c r="AU26" s="384"/>
      <c r="AV26" s="384"/>
      <c r="AW26" s="384"/>
      <c r="AX26" s="386"/>
      <c r="AY26" s="416" t="s">
        <v>168</v>
      </c>
      <c r="AZ26" s="417"/>
      <c r="BA26" s="417"/>
      <c r="BB26" s="417"/>
      <c r="BC26" s="417"/>
      <c r="BD26" s="417"/>
      <c r="BE26" s="417"/>
      <c r="BF26" s="417"/>
      <c r="BG26" s="417"/>
      <c r="BH26" s="417"/>
      <c r="BI26" s="417"/>
      <c r="BJ26" s="417"/>
      <c r="BK26" s="417"/>
      <c r="BL26" s="417"/>
      <c r="BM26" s="418"/>
      <c r="BN26" s="407" t="s">
        <v>169</v>
      </c>
      <c r="BO26" s="408"/>
      <c r="BP26" s="408"/>
      <c r="BQ26" s="408"/>
      <c r="BR26" s="408"/>
      <c r="BS26" s="408"/>
      <c r="BT26" s="408"/>
      <c r="BU26" s="409"/>
      <c r="BV26" s="407" t="s">
        <v>121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4950</v>
      </c>
      <c r="R27" s="384"/>
      <c r="S27" s="384"/>
      <c r="T27" s="384"/>
      <c r="U27" s="384"/>
      <c r="V27" s="385"/>
      <c r="W27" s="449"/>
      <c r="X27" s="440"/>
      <c r="Y27" s="441"/>
      <c r="Z27" s="380" t="s">
        <v>171</v>
      </c>
      <c r="AA27" s="381"/>
      <c r="AB27" s="381"/>
      <c r="AC27" s="381"/>
      <c r="AD27" s="381"/>
      <c r="AE27" s="381"/>
      <c r="AF27" s="381"/>
      <c r="AG27" s="382"/>
      <c r="AH27" s="383">
        <v>1</v>
      </c>
      <c r="AI27" s="384"/>
      <c r="AJ27" s="384"/>
      <c r="AK27" s="384"/>
      <c r="AL27" s="385"/>
      <c r="AM27" s="383" t="s">
        <v>172</v>
      </c>
      <c r="AN27" s="384"/>
      <c r="AO27" s="384"/>
      <c r="AP27" s="384"/>
      <c r="AQ27" s="384"/>
      <c r="AR27" s="385"/>
      <c r="AS27" s="383" t="s">
        <v>173</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169</v>
      </c>
      <c r="BO27" s="411"/>
      <c r="BP27" s="411"/>
      <c r="BQ27" s="411"/>
      <c r="BR27" s="411"/>
      <c r="BS27" s="411"/>
      <c r="BT27" s="411"/>
      <c r="BU27" s="412"/>
      <c r="BV27" s="410" t="s">
        <v>169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4400</v>
      </c>
      <c r="R28" s="384"/>
      <c r="S28" s="384"/>
      <c r="T28" s="384"/>
      <c r="U28" s="384"/>
      <c r="V28" s="385"/>
      <c r="W28" s="449"/>
      <c r="X28" s="440"/>
      <c r="Y28" s="441"/>
      <c r="Z28" s="380" t="s">
        <v>176</v>
      </c>
      <c r="AA28" s="381"/>
      <c r="AB28" s="381"/>
      <c r="AC28" s="381"/>
      <c r="AD28" s="381"/>
      <c r="AE28" s="381"/>
      <c r="AF28" s="381"/>
      <c r="AG28" s="382"/>
      <c r="AH28" s="383">
        <v>1</v>
      </c>
      <c r="AI28" s="384"/>
      <c r="AJ28" s="384"/>
      <c r="AK28" s="384"/>
      <c r="AL28" s="385"/>
      <c r="AM28" s="383" t="s">
        <v>172</v>
      </c>
      <c r="AN28" s="384"/>
      <c r="AO28" s="384"/>
      <c r="AP28" s="384"/>
      <c r="AQ28" s="384"/>
      <c r="AR28" s="385"/>
      <c r="AS28" s="383" t="s">
        <v>172</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2758751</v>
      </c>
      <c r="BO28" s="403"/>
      <c r="BP28" s="403"/>
      <c r="BQ28" s="403"/>
      <c r="BR28" s="403"/>
      <c r="BS28" s="403"/>
      <c r="BT28" s="403"/>
      <c r="BU28" s="404"/>
      <c r="BV28" s="402">
        <v>2804626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15</v>
      </c>
      <c r="M29" s="384"/>
      <c r="N29" s="384"/>
      <c r="O29" s="384"/>
      <c r="P29" s="385"/>
      <c r="Q29" s="383">
        <v>4200</v>
      </c>
      <c r="R29" s="384"/>
      <c r="S29" s="384"/>
      <c r="T29" s="384"/>
      <c r="U29" s="384"/>
      <c r="V29" s="385"/>
      <c r="W29" s="450"/>
      <c r="X29" s="451"/>
      <c r="Y29" s="452"/>
      <c r="Z29" s="380" t="s">
        <v>179</v>
      </c>
      <c r="AA29" s="381"/>
      <c r="AB29" s="381"/>
      <c r="AC29" s="381"/>
      <c r="AD29" s="381"/>
      <c r="AE29" s="381"/>
      <c r="AF29" s="381"/>
      <c r="AG29" s="382"/>
      <c r="AH29" s="383">
        <v>359</v>
      </c>
      <c r="AI29" s="384"/>
      <c r="AJ29" s="384"/>
      <c r="AK29" s="384"/>
      <c r="AL29" s="385"/>
      <c r="AM29" s="383">
        <v>1184068</v>
      </c>
      <c r="AN29" s="384"/>
      <c r="AO29" s="384"/>
      <c r="AP29" s="384"/>
      <c r="AQ29" s="384"/>
      <c r="AR29" s="385"/>
      <c r="AS29" s="383">
        <v>3298</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1409110</v>
      </c>
      <c r="BO29" s="408"/>
      <c r="BP29" s="408"/>
      <c r="BQ29" s="408"/>
      <c r="BR29" s="408"/>
      <c r="BS29" s="408"/>
      <c r="BT29" s="408"/>
      <c r="BU29" s="409"/>
      <c r="BV29" s="407">
        <v>1408548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96.9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2055295</v>
      </c>
      <c r="BO30" s="411"/>
      <c r="BP30" s="411"/>
      <c r="BQ30" s="411"/>
      <c r="BR30" s="411"/>
      <c r="BS30" s="411"/>
      <c r="BT30" s="411"/>
      <c r="BU30" s="412"/>
      <c r="BV30" s="410">
        <v>1698223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191</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氷見市水道事業会計</v>
      </c>
      <c r="AP34" s="365"/>
      <c r="AQ34" s="365"/>
      <c r="AR34" s="365"/>
      <c r="AS34" s="365"/>
      <c r="AT34" s="365"/>
      <c r="AU34" s="365"/>
      <c r="AV34" s="365"/>
      <c r="AW34" s="365"/>
      <c r="AX34" s="365"/>
      <c r="AY34" s="365"/>
      <c r="AZ34" s="365"/>
      <c r="BA34" s="365"/>
      <c r="BB34" s="365"/>
      <c r="BC34" s="365"/>
      <c r="BD34" s="193"/>
      <c r="BE34" s="366">
        <f>IF(BG34="","",MAX(C34:D43,U34:V43,AM34:AN43)+1)</f>
        <v>10</v>
      </c>
      <c r="BF34" s="366"/>
      <c r="BG34" s="365" t="str">
        <f>IF('各会計、関係団体の財政状況及び健全化判断比率'!B34="","",'各会計、関係団体の財政状況及び健全化判断比率'!B34)</f>
        <v>氷見市下水道特別会計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高岡地区広域圏事務組合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氷見市花と緑のまちづくり協会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育英資金特別会計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介護保険特別会計（保険事業勘定）</v>
      </c>
      <c r="X35" s="365"/>
      <c r="Y35" s="365"/>
      <c r="Z35" s="365"/>
      <c r="AA35" s="365"/>
      <c r="AB35" s="365"/>
      <c r="AC35" s="365"/>
      <c r="AD35" s="365"/>
      <c r="AE35" s="365"/>
      <c r="AF35" s="365"/>
      <c r="AG35" s="365"/>
      <c r="AH35" s="365"/>
      <c r="AI35" s="365"/>
      <c r="AJ35" s="365"/>
      <c r="AK35" s="365"/>
      <c r="AL35" s="193"/>
      <c r="AM35" s="366">
        <f t="shared" ref="AM35:AM43" si="0">IF(AO35="","",AM34+1)</f>
        <v>9</v>
      </c>
      <c r="AN35" s="366"/>
      <c r="AO35" s="365" t="str">
        <f>IF('各会計、関係団体の財政状況及び健全化判断比率'!B33="","",'各会計、関係団体の財政状況及び健全化判断比率'!B33)</f>
        <v>氷見市病院事業会計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富山県市町村管理組合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氷見市体育協会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漁業交流施設事業特別会計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介護保険特別会計（介護サービス事業勘定）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富山県市町村総合事務組合</v>
      </c>
      <c r="BZ36" s="365"/>
      <c r="CA36" s="365"/>
      <c r="CB36" s="365"/>
      <c r="CC36" s="365"/>
      <c r="CD36" s="365"/>
      <c r="CE36" s="365"/>
      <c r="CF36" s="365"/>
      <c r="CG36" s="365"/>
      <c r="CH36" s="365"/>
      <c r="CI36" s="365"/>
      <c r="CJ36" s="365"/>
      <c r="CK36" s="365"/>
      <c r="CL36" s="365"/>
      <c r="CM36" s="365"/>
      <c r="CN36" s="193"/>
      <c r="CO36" s="366">
        <f t="shared" si="3"/>
        <v>18</v>
      </c>
      <c r="CP36" s="366"/>
      <c r="CQ36" s="365" t="str">
        <f>IF('各会計、関係団体の財政状況及び健全化判断比率'!BS9="","",'各会計、関係団体の財政状況及び健全化判断比率'!BS9)</f>
        <v>氷見市土地開発公社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後期高齢者医療事業特別会計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富山県後期高齢者医療広域連合（一般会計）</v>
      </c>
      <c r="BZ37" s="365"/>
      <c r="CA37" s="365"/>
      <c r="CB37" s="365"/>
      <c r="CC37" s="365"/>
      <c r="CD37" s="365"/>
      <c r="CE37" s="365"/>
      <c r="CF37" s="365"/>
      <c r="CG37" s="365"/>
      <c r="CH37" s="365"/>
      <c r="CI37" s="365"/>
      <c r="CJ37" s="365"/>
      <c r="CK37" s="365"/>
      <c r="CL37" s="365"/>
      <c r="CM37" s="365"/>
      <c r="CN37" s="193"/>
      <c r="CO37" s="366">
        <f t="shared" si="3"/>
        <v>19</v>
      </c>
      <c r="CP37" s="366"/>
      <c r="CQ37" s="365" t="str">
        <f>IF('各会計、関係団体の財政状況及び健全化判断比率'!BS10="","",'各会計、関係団体の財政状況及び健全化判断比率'!BS10)</f>
        <v>氷見市観光協会</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富山県後期高齢者医療広域連合（特別会計）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S/fwYRHva8CvtDwFbmwnxjm7nNkLerji80BKF70S+bkugM56sEY2uq0r78XqqNJkupWIuJgS28WWv8A3PUILg==" saltValue="XeBMj7D3UcxXdHz8KfSi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86" t="s">
        <v>548</v>
      </c>
      <c r="D34" s="1186"/>
      <c r="E34" s="1187"/>
      <c r="F34" s="32">
        <v>10.6</v>
      </c>
      <c r="G34" s="33">
        <v>11.44</v>
      </c>
      <c r="H34" s="33">
        <v>10</v>
      </c>
      <c r="I34" s="33">
        <v>10</v>
      </c>
      <c r="J34" s="34">
        <v>11.02</v>
      </c>
      <c r="K34" s="22"/>
      <c r="L34" s="22"/>
      <c r="M34" s="22"/>
      <c r="N34" s="22"/>
      <c r="O34" s="22"/>
      <c r="P34" s="22"/>
    </row>
    <row r="35" spans="1:16" ht="39" customHeight="1" x14ac:dyDescent="0.15">
      <c r="A35" s="22"/>
      <c r="B35" s="35"/>
      <c r="C35" s="1180" t="s">
        <v>549</v>
      </c>
      <c r="D35" s="1181"/>
      <c r="E35" s="1182"/>
      <c r="F35" s="36">
        <v>4.63</v>
      </c>
      <c r="G35" s="37">
        <v>5.94</v>
      </c>
      <c r="H35" s="37">
        <v>5.3</v>
      </c>
      <c r="I35" s="37">
        <v>5.54</v>
      </c>
      <c r="J35" s="38">
        <v>6.89</v>
      </c>
      <c r="K35" s="22"/>
      <c r="L35" s="22"/>
      <c r="M35" s="22"/>
      <c r="N35" s="22"/>
      <c r="O35" s="22"/>
      <c r="P35" s="22"/>
    </row>
    <row r="36" spans="1:16" ht="39" customHeight="1" x14ac:dyDescent="0.15">
      <c r="A36" s="22"/>
      <c r="B36" s="35"/>
      <c r="C36" s="1180" t="s">
        <v>550</v>
      </c>
      <c r="D36" s="1181"/>
      <c r="E36" s="1182"/>
      <c r="F36" s="36">
        <v>1.87</v>
      </c>
      <c r="G36" s="37">
        <v>0.92</v>
      </c>
      <c r="H36" s="37">
        <v>1.38</v>
      </c>
      <c r="I36" s="37">
        <v>1.73</v>
      </c>
      <c r="J36" s="38">
        <v>2.14</v>
      </c>
      <c r="K36" s="22"/>
      <c r="L36" s="22"/>
      <c r="M36" s="22"/>
      <c r="N36" s="22"/>
      <c r="O36" s="22"/>
      <c r="P36" s="22"/>
    </row>
    <row r="37" spans="1:16" ht="39" customHeight="1" x14ac:dyDescent="0.15">
      <c r="A37" s="22"/>
      <c r="B37" s="35"/>
      <c r="C37" s="1180" t="s">
        <v>551</v>
      </c>
      <c r="D37" s="1181"/>
      <c r="E37" s="1182"/>
      <c r="F37" s="36">
        <v>0.76</v>
      </c>
      <c r="G37" s="37">
        <v>0.97</v>
      </c>
      <c r="H37" s="37">
        <v>1.0900000000000001</v>
      </c>
      <c r="I37" s="37">
        <v>0.96</v>
      </c>
      <c r="J37" s="38">
        <v>1.22</v>
      </c>
      <c r="K37" s="22"/>
      <c r="L37" s="22"/>
      <c r="M37" s="22"/>
      <c r="N37" s="22"/>
      <c r="O37" s="22"/>
      <c r="P37" s="22"/>
    </row>
    <row r="38" spans="1:16" ht="39" customHeight="1" x14ac:dyDescent="0.15">
      <c r="A38" s="22"/>
      <c r="B38" s="35"/>
      <c r="C38" s="1180" t="s">
        <v>552</v>
      </c>
      <c r="D38" s="1181"/>
      <c r="E38" s="1182"/>
      <c r="F38" s="36">
        <v>0.01</v>
      </c>
      <c r="G38" s="37">
        <v>0.01</v>
      </c>
      <c r="H38" s="37">
        <v>0</v>
      </c>
      <c r="I38" s="37">
        <v>0</v>
      </c>
      <c r="J38" s="38">
        <v>0.17</v>
      </c>
      <c r="K38" s="22"/>
      <c r="L38" s="22"/>
      <c r="M38" s="22"/>
      <c r="N38" s="22"/>
      <c r="O38" s="22"/>
      <c r="P38" s="22"/>
    </row>
    <row r="39" spans="1:16" ht="39" customHeight="1" x14ac:dyDescent="0.15">
      <c r="A39" s="22"/>
      <c r="B39" s="35"/>
      <c r="C39" s="1180" t="s">
        <v>553</v>
      </c>
      <c r="D39" s="1181"/>
      <c r="E39" s="1182"/>
      <c r="F39" s="36">
        <v>0.02</v>
      </c>
      <c r="G39" s="37">
        <v>0.03</v>
      </c>
      <c r="H39" s="37">
        <v>0.03</v>
      </c>
      <c r="I39" s="37">
        <v>0.03</v>
      </c>
      <c r="J39" s="38">
        <v>0.02</v>
      </c>
      <c r="K39" s="22"/>
      <c r="L39" s="22"/>
      <c r="M39" s="22"/>
      <c r="N39" s="22"/>
      <c r="O39" s="22"/>
      <c r="P39" s="22"/>
    </row>
    <row r="40" spans="1:16" ht="39" customHeight="1" x14ac:dyDescent="0.15">
      <c r="A40" s="22"/>
      <c r="B40" s="35"/>
      <c r="C40" s="1180" t="s">
        <v>554</v>
      </c>
      <c r="D40" s="1181"/>
      <c r="E40" s="1182"/>
      <c r="F40" s="36">
        <v>0</v>
      </c>
      <c r="G40" s="37">
        <v>0.02</v>
      </c>
      <c r="H40" s="37">
        <v>0</v>
      </c>
      <c r="I40" s="37">
        <v>0</v>
      </c>
      <c r="J40" s="38">
        <v>0</v>
      </c>
      <c r="K40" s="22"/>
      <c r="L40" s="22"/>
      <c r="M40" s="22"/>
      <c r="N40" s="22"/>
      <c r="O40" s="22"/>
      <c r="P40" s="22"/>
    </row>
    <row r="41" spans="1:16" ht="39" customHeight="1" x14ac:dyDescent="0.15">
      <c r="A41" s="22"/>
      <c r="B41" s="35"/>
      <c r="C41" s="1180" t="s">
        <v>555</v>
      </c>
      <c r="D41" s="1181"/>
      <c r="E41" s="1182"/>
      <c r="F41" s="36" t="s">
        <v>501</v>
      </c>
      <c r="G41" s="37" t="s">
        <v>501</v>
      </c>
      <c r="H41" s="37" t="s">
        <v>556</v>
      </c>
      <c r="I41" s="37">
        <v>0</v>
      </c>
      <c r="J41" s="38">
        <v>0</v>
      </c>
      <c r="K41" s="22"/>
      <c r="L41" s="22"/>
      <c r="M41" s="22"/>
      <c r="N41" s="22"/>
      <c r="O41" s="22"/>
      <c r="P41" s="22"/>
    </row>
    <row r="42" spans="1:16" ht="39" customHeight="1" x14ac:dyDescent="0.15">
      <c r="A42" s="22"/>
      <c r="B42" s="39"/>
      <c r="C42" s="1180" t="s">
        <v>557</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558</v>
      </c>
      <c r="D43" s="1184"/>
      <c r="E43" s="118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aQGUk6QlTOTWK6iU6GuUi9MRAwbw/vFuOPShgMYn/RJfvLTCWswzYcFX5Ngdwb6QLEaXhZIDYTBhQtRSSLZzA==" saltValue="dhdcK148+4KD95x46IXC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2826</v>
      </c>
      <c r="L45" s="60">
        <v>2700</v>
      </c>
      <c r="M45" s="60">
        <v>2606</v>
      </c>
      <c r="N45" s="60">
        <v>2619</v>
      </c>
      <c r="O45" s="61">
        <v>2503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x14ac:dyDescent="0.15">
      <c r="A48" s="48"/>
      <c r="B48" s="1198"/>
      <c r="C48" s="1199"/>
      <c r="D48" s="62"/>
      <c r="E48" s="1190" t="s">
        <v>15</v>
      </c>
      <c r="F48" s="1190"/>
      <c r="G48" s="1190"/>
      <c r="H48" s="1190"/>
      <c r="I48" s="1190"/>
      <c r="J48" s="1191"/>
      <c r="K48" s="63">
        <v>1021</v>
      </c>
      <c r="L48" s="64">
        <v>1003</v>
      </c>
      <c r="M48" s="64">
        <v>936</v>
      </c>
      <c r="N48" s="64">
        <v>1070</v>
      </c>
      <c r="O48" s="65">
        <v>915</v>
      </c>
      <c r="P48" s="48"/>
      <c r="Q48" s="48"/>
      <c r="R48" s="48"/>
      <c r="S48" s="48"/>
      <c r="T48" s="48"/>
      <c r="U48" s="48"/>
    </row>
    <row r="49" spans="1:21" ht="30.75" customHeight="1" x14ac:dyDescent="0.15">
      <c r="A49" s="48"/>
      <c r="B49" s="1198"/>
      <c r="C49" s="1199"/>
      <c r="D49" s="62"/>
      <c r="E49" s="1190" t="s">
        <v>16</v>
      </c>
      <c r="F49" s="1190"/>
      <c r="G49" s="1190"/>
      <c r="H49" s="1190"/>
      <c r="I49" s="1190"/>
      <c r="J49" s="1191"/>
      <c r="K49" s="63">
        <v>1</v>
      </c>
      <c r="L49" s="64">
        <v>17</v>
      </c>
      <c r="M49" s="64">
        <v>22</v>
      </c>
      <c r="N49" s="64">
        <v>24</v>
      </c>
      <c r="O49" s="65">
        <v>34</v>
      </c>
      <c r="P49" s="48"/>
      <c r="Q49" s="48"/>
      <c r="R49" s="48"/>
      <c r="S49" s="48"/>
      <c r="T49" s="48"/>
      <c r="U49" s="48"/>
    </row>
    <row r="50" spans="1:21" ht="30.75" customHeight="1" x14ac:dyDescent="0.15">
      <c r="A50" s="48"/>
      <c r="B50" s="1198"/>
      <c r="C50" s="1199"/>
      <c r="D50" s="62"/>
      <c r="E50" s="1190" t="s">
        <v>17</v>
      </c>
      <c r="F50" s="1190"/>
      <c r="G50" s="1190"/>
      <c r="H50" s="1190"/>
      <c r="I50" s="1190"/>
      <c r="J50" s="1191"/>
      <c r="K50" s="63">
        <v>210</v>
      </c>
      <c r="L50" s="64">
        <v>165</v>
      </c>
      <c r="M50" s="64">
        <v>117</v>
      </c>
      <c r="N50" s="64">
        <v>73</v>
      </c>
      <c r="O50" s="65">
        <v>41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2582</v>
      </c>
      <c r="L52" s="64">
        <v>2659</v>
      </c>
      <c r="M52" s="64">
        <v>2634</v>
      </c>
      <c r="N52" s="64">
        <v>2516</v>
      </c>
      <c r="O52" s="65">
        <v>2366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1476</v>
      </c>
      <c r="L53" s="69">
        <v>1226</v>
      </c>
      <c r="M53" s="69">
        <v>1047</v>
      </c>
      <c r="N53" s="69">
        <v>1270</v>
      </c>
      <c r="O53" s="70">
        <v>1127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H/AZG+En7sPt4/rtFRe7VTxPtLQ1tpE0tugsGxewVGJySJMNVIYCNCiLkX1UGH6zAojvv2WaYAblH3Hm8tN2w==" saltValue="6bSbXqI/nXg2tTNLaP4z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16" t="s">
        <v>24</v>
      </c>
      <c r="C41" s="1217"/>
      <c r="D41" s="81"/>
      <c r="E41" s="1218" t="s">
        <v>25</v>
      </c>
      <c r="F41" s="1218"/>
      <c r="G41" s="1218"/>
      <c r="H41" s="1219"/>
      <c r="I41" s="82">
        <v>25108</v>
      </c>
      <c r="J41" s="83">
        <v>24672</v>
      </c>
      <c r="K41" s="83">
        <v>24182</v>
      </c>
      <c r="L41" s="83">
        <v>23537</v>
      </c>
      <c r="M41" s="84">
        <v>23017</v>
      </c>
    </row>
    <row r="42" spans="2:13" ht="27.75" customHeight="1" x14ac:dyDescent="0.15">
      <c r="B42" s="1206"/>
      <c r="C42" s="1207"/>
      <c r="D42" s="85"/>
      <c r="E42" s="1210" t="s">
        <v>26</v>
      </c>
      <c r="F42" s="1210"/>
      <c r="G42" s="1210"/>
      <c r="H42" s="1211"/>
      <c r="I42" s="86">
        <v>510</v>
      </c>
      <c r="J42" s="87">
        <v>324</v>
      </c>
      <c r="K42" s="87">
        <v>190</v>
      </c>
      <c r="L42" s="87">
        <v>115</v>
      </c>
      <c r="M42" s="88">
        <v>74</v>
      </c>
    </row>
    <row r="43" spans="2:13" ht="27.75" customHeight="1" x14ac:dyDescent="0.15">
      <c r="B43" s="1206"/>
      <c r="C43" s="1207"/>
      <c r="D43" s="85"/>
      <c r="E43" s="1210" t="s">
        <v>27</v>
      </c>
      <c r="F43" s="1210"/>
      <c r="G43" s="1210"/>
      <c r="H43" s="1211"/>
      <c r="I43" s="86">
        <v>10355</v>
      </c>
      <c r="J43" s="87">
        <v>9358</v>
      </c>
      <c r="K43" s="87">
        <v>8669</v>
      </c>
      <c r="L43" s="87">
        <v>8610</v>
      </c>
      <c r="M43" s="88">
        <v>8272</v>
      </c>
    </row>
    <row r="44" spans="2:13" ht="27.75" customHeight="1" x14ac:dyDescent="0.15">
      <c r="B44" s="1206"/>
      <c r="C44" s="1207"/>
      <c r="D44" s="85"/>
      <c r="E44" s="1210" t="s">
        <v>28</v>
      </c>
      <c r="F44" s="1210"/>
      <c r="G44" s="1210"/>
      <c r="H44" s="1211"/>
      <c r="I44" s="86">
        <v>257</v>
      </c>
      <c r="J44" s="87">
        <v>500</v>
      </c>
      <c r="K44" s="87">
        <v>484</v>
      </c>
      <c r="L44" s="87">
        <v>460</v>
      </c>
      <c r="M44" s="88">
        <v>429</v>
      </c>
    </row>
    <row r="45" spans="2:13" ht="27.75" customHeight="1" x14ac:dyDescent="0.15">
      <c r="B45" s="1206"/>
      <c r="C45" s="1207"/>
      <c r="D45" s="85"/>
      <c r="E45" s="1210" t="s">
        <v>29</v>
      </c>
      <c r="F45" s="1210"/>
      <c r="G45" s="1210"/>
      <c r="H45" s="1211"/>
      <c r="I45" s="86">
        <v>5986</v>
      </c>
      <c r="J45" s="87">
        <v>5467</v>
      </c>
      <c r="K45" s="87">
        <v>5043</v>
      </c>
      <c r="L45" s="87">
        <v>4824</v>
      </c>
      <c r="M45" s="88">
        <v>4518</v>
      </c>
    </row>
    <row r="46" spans="2:13" ht="27.75" customHeight="1" x14ac:dyDescent="0.15">
      <c r="B46" s="1206"/>
      <c r="C46" s="1207"/>
      <c r="D46" s="89"/>
      <c r="E46" s="1210" t="s">
        <v>30</v>
      </c>
      <c r="F46" s="1210"/>
      <c r="G46" s="1210"/>
      <c r="H46" s="1211"/>
      <c r="I46" s="86" t="s">
        <v>501</v>
      </c>
      <c r="J46" s="87" t="s">
        <v>501</v>
      </c>
      <c r="K46" s="87" t="s">
        <v>501</v>
      </c>
      <c r="L46" s="87" t="s">
        <v>501</v>
      </c>
      <c r="M46" s="88" t="s">
        <v>501</v>
      </c>
    </row>
    <row r="47" spans="2:13" ht="27.75" customHeight="1" x14ac:dyDescent="0.15">
      <c r="B47" s="1206"/>
      <c r="C47" s="1207"/>
      <c r="D47" s="90"/>
      <c r="E47" s="1220" t="s">
        <v>31</v>
      </c>
      <c r="F47" s="1221"/>
      <c r="G47" s="1221"/>
      <c r="H47" s="1222"/>
      <c r="I47" s="86" t="s">
        <v>501</v>
      </c>
      <c r="J47" s="87" t="s">
        <v>501</v>
      </c>
      <c r="K47" s="87" t="s">
        <v>501</v>
      </c>
      <c r="L47" s="87" t="s">
        <v>501</v>
      </c>
      <c r="M47" s="88" t="s">
        <v>501</v>
      </c>
    </row>
    <row r="48" spans="2:13" ht="27.75" customHeight="1" x14ac:dyDescent="0.15">
      <c r="B48" s="1206"/>
      <c r="C48" s="1207"/>
      <c r="D48" s="85"/>
      <c r="E48" s="1210" t="s">
        <v>32</v>
      </c>
      <c r="F48" s="1210"/>
      <c r="G48" s="1210"/>
      <c r="H48" s="1211"/>
      <c r="I48" s="86" t="s">
        <v>501</v>
      </c>
      <c r="J48" s="87" t="s">
        <v>501</v>
      </c>
      <c r="K48" s="87" t="s">
        <v>501</v>
      </c>
      <c r="L48" s="87" t="s">
        <v>501</v>
      </c>
      <c r="M48" s="88" t="s">
        <v>501</v>
      </c>
    </row>
    <row r="49" spans="2:13" ht="27.75" customHeight="1" x14ac:dyDescent="0.15">
      <c r="B49" s="1208"/>
      <c r="C49" s="1209"/>
      <c r="D49" s="85"/>
      <c r="E49" s="1210" t="s">
        <v>33</v>
      </c>
      <c r="F49" s="1210"/>
      <c r="G49" s="1210"/>
      <c r="H49" s="1211"/>
      <c r="I49" s="86" t="s">
        <v>501</v>
      </c>
      <c r="J49" s="87" t="s">
        <v>501</v>
      </c>
      <c r="K49" s="87" t="s">
        <v>501</v>
      </c>
      <c r="L49" s="87" t="s">
        <v>501</v>
      </c>
      <c r="M49" s="88" t="s">
        <v>501</v>
      </c>
    </row>
    <row r="50" spans="2:13" ht="27.75" customHeight="1" x14ac:dyDescent="0.15">
      <c r="B50" s="1204" t="s">
        <v>34</v>
      </c>
      <c r="C50" s="1205"/>
      <c r="D50" s="91"/>
      <c r="E50" s="1210" t="s">
        <v>35</v>
      </c>
      <c r="F50" s="1210"/>
      <c r="G50" s="1210"/>
      <c r="H50" s="1211"/>
      <c r="I50" s="86">
        <v>5432</v>
      </c>
      <c r="J50" s="87">
        <v>5488</v>
      </c>
      <c r="K50" s="87">
        <v>6558</v>
      </c>
      <c r="L50" s="87">
        <v>7035</v>
      </c>
      <c r="M50" s="88">
        <v>7404</v>
      </c>
    </row>
    <row r="51" spans="2:13" ht="27.75" customHeight="1" x14ac:dyDescent="0.15">
      <c r="B51" s="1206"/>
      <c r="C51" s="1207"/>
      <c r="D51" s="85"/>
      <c r="E51" s="1210" t="s">
        <v>36</v>
      </c>
      <c r="F51" s="1210"/>
      <c r="G51" s="1210"/>
      <c r="H51" s="1211"/>
      <c r="I51" s="86">
        <v>483</v>
      </c>
      <c r="J51" s="87">
        <v>439</v>
      </c>
      <c r="K51" s="87">
        <v>395</v>
      </c>
      <c r="L51" s="87">
        <v>345</v>
      </c>
      <c r="M51" s="88">
        <v>287</v>
      </c>
    </row>
    <row r="52" spans="2:13" ht="27.75" customHeight="1" x14ac:dyDescent="0.15">
      <c r="B52" s="1208"/>
      <c r="C52" s="1209"/>
      <c r="D52" s="85"/>
      <c r="E52" s="1210" t="s">
        <v>37</v>
      </c>
      <c r="F52" s="1210"/>
      <c r="G52" s="1210"/>
      <c r="H52" s="1211"/>
      <c r="I52" s="86">
        <v>23990</v>
      </c>
      <c r="J52" s="87">
        <v>23626</v>
      </c>
      <c r="K52" s="87">
        <v>22538</v>
      </c>
      <c r="L52" s="87">
        <v>21113</v>
      </c>
      <c r="M52" s="88">
        <v>20187</v>
      </c>
    </row>
    <row r="53" spans="2:13" ht="27.75" customHeight="1" thickBot="1" x14ac:dyDescent="0.2">
      <c r="B53" s="1212" t="s">
        <v>38</v>
      </c>
      <c r="C53" s="1213"/>
      <c r="D53" s="92"/>
      <c r="E53" s="1214" t="s">
        <v>39</v>
      </c>
      <c r="F53" s="1214"/>
      <c r="G53" s="1214"/>
      <c r="H53" s="1215"/>
      <c r="I53" s="93">
        <v>12312</v>
      </c>
      <c r="J53" s="94">
        <v>10768</v>
      </c>
      <c r="K53" s="94">
        <v>9077</v>
      </c>
      <c r="L53" s="94">
        <v>9053</v>
      </c>
      <c r="M53" s="95">
        <v>8433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yFjCL9b9XnC+SjAAWVCxUkQZN8eARepJ/15vi6KNdP5iOBOn6O0FoeLPkct1xJ2ZrL08Z8wC+f0Eghr7PWZbQ==" saltValue="DOkUOa7hP5vnaeVu+BES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31" t="s">
        <v>42</v>
      </c>
      <c r="D55" s="1231"/>
      <c r="E55" s="1232"/>
      <c r="F55" s="107">
        <v>2683</v>
      </c>
      <c r="G55" s="107">
        <v>2805</v>
      </c>
      <c r="H55" s="108">
        <v>2759</v>
      </c>
    </row>
    <row r="56" spans="2:8" ht="52.5" customHeight="1" x14ac:dyDescent="0.15">
      <c r="B56" s="109"/>
      <c r="C56" s="1233" t="s">
        <v>43</v>
      </c>
      <c r="D56" s="1233"/>
      <c r="E56" s="1234"/>
      <c r="F56" s="110">
        <v>1408</v>
      </c>
      <c r="G56" s="110">
        <v>1409</v>
      </c>
      <c r="H56" s="111">
        <v>1409</v>
      </c>
    </row>
    <row r="57" spans="2:8" ht="53.25" customHeight="1" x14ac:dyDescent="0.15">
      <c r="B57" s="109"/>
      <c r="C57" s="1235" t="s">
        <v>44</v>
      </c>
      <c r="D57" s="1235"/>
      <c r="E57" s="1236"/>
      <c r="F57" s="112">
        <v>1305</v>
      </c>
      <c r="G57" s="112">
        <v>1698</v>
      </c>
      <c r="H57" s="113">
        <v>2055</v>
      </c>
    </row>
    <row r="58" spans="2:8" ht="45.75" customHeight="1" x14ac:dyDescent="0.15">
      <c r="B58" s="114"/>
      <c r="C58" s="1223" t="s">
        <v>572</v>
      </c>
      <c r="D58" s="1224"/>
      <c r="E58" s="1225"/>
      <c r="F58" s="115">
        <v>437</v>
      </c>
      <c r="G58" s="115">
        <v>823</v>
      </c>
      <c r="H58" s="116">
        <v>1191</v>
      </c>
    </row>
    <row r="59" spans="2:8" ht="45.75" customHeight="1" x14ac:dyDescent="0.15">
      <c r="B59" s="114"/>
      <c r="C59" s="1223" t="s">
        <v>573</v>
      </c>
      <c r="D59" s="1224"/>
      <c r="E59" s="1225"/>
      <c r="F59" s="115">
        <v>481</v>
      </c>
      <c r="G59" s="115">
        <v>511</v>
      </c>
      <c r="H59" s="116">
        <v>517</v>
      </c>
    </row>
    <row r="60" spans="2:8" ht="45.75" customHeight="1" x14ac:dyDescent="0.15">
      <c r="B60" s="114"/>
      <c r="C60" s="1223" t="s">
        <v>574</v>
      </c>
      <c r="D60" s="1224"/>
      <c r="E60" s="1225"/>
      <c r="F60" s="115">
        <v>178</v>
      </c>
      <c r="G60" s="115">
        <v>161</v>
      </c>
      <c r="H60" s="116">
        <v>143</v>
      </c>
    </row>
    <row r="61" spans="2:8" ht="45.75" customHeight="1" x14ac:dyDescent="0.15">
      <c r="B61" s="114"/>
      <c r="C61" s="1223" t="s">
        <v>575</v>
      </c>
      <c r="D61" s="1224"/>
      <c r="E61" s="1225"/>
      <c r="F61" s="115">
        <v>100</v>
      </c>
      <c r="G61" s="115">
        <v>101</v>
      </c>
      <c r="H61" s="116">
        <v>100</v>
      </c>
    </row>
    <row r="62" spans="2:8" ht="45.75" customHeight="1" thickBot="1" x14ac:dyDescent="0.2">
      <c r="B62" s="117"/>
      <c r="C62" s="1226" t="s">
        <v>576</v>
      </c>
      <c r="D62" s="1227"/>
      <c r="E62" s="1228"/>
      <c r="F62" s="118">
        <v>42</v>
      </c>
      <c r="G62" s="118">
        <v>39</v>
      </c>
      <c r="H62" s="119">
        <v>40</v>
      </c>
    </row>
    <row r="63" spans="2:8" ht="52.5" customHeight="1" thickBot="1" x14ac:dyDescent="0.2">
      <c r="B63" s="120"/>
      <c r="C63" s="1229" t="s">
        <v>45</v>
      </c>
      <c r="D63" s="1229"/>
      <c r="E63" s="1230"/>
      <c r="F63" s="121">
        <v>5397</v>
      </c>
      <c r="G63" s="121">
        <v>5911</v>
      </c>
      <c r="H63" s="122">
        <v>6223</v>
      </c>
    </row>
    <row r="64" spans="2:8" ht="15" customHeight="1" x14ac:dyDescent="0.15"/>
    <row r="65" ht="0" hidden="1" customHeight="1" x14ac:dyDescent="0.15"/>
    <row r="66" ht="0" hidden="1" customHeight="1" x14ac:dyDescent="0.15"/>
  </sheetData>
  <sheetProtection algorithmName="SHA-512" hashValue="uEe6MfP+xYlb8YR7TR4nyrcVMU4SiAyZ2vgesQL3epdwDo9RFCZR8JbwvVXpk4fX2GRsM+4zNo8eg1LFfBzCdA==" saltValue="KGTlldsCUXpyBssBXSO+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581</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543</v>
      </c>
      <c r="BQ50" s="1271"/>
      <c r="BR50" s="1271"/>
      <c r="BS50" s="1271"/>
      <c r="BT50" s="1271"/>
      <c r="BU50" s="1271"/>
      <c r="BV50" s="1271"/>
      <c r="BW50" s="1271"/>
      <c r="BX50" s="1271" t="s">
        <v>544</v>
      </c>
      <c r="BY50" s="1271"/>
      <c r="BZ50" s="1271"/>
      <c r="CA50" s="1271"/>
      <c r="CB50" s="1271"/>
      <c r="CC50" s="1271"/>
      <c r="CD50" s="1271"/>
      <c r="CE50" s="1271"/>
      <c r="CF50" s="1271" t="s">
        <v>545</v>
      </c>
      <c r="CG50" s="1271"/>
      <c r="CH50" s="1271"/>
      <c r="CI50" s="1271"/>
      <c r="CJ50" s="1271"/>
      <c r="CK50" s="1271"/>
      <c r="CL50" s="1271"/>
      <c r="CM50" s="1271"/>
      <c r="CN50" s="1271" t="s">
        <v>546</v>
      </c>
      <c r="CO50" s="1271"/>
      <c r="CP50" s="1271"/>
      <c r="CQ50" s="1271"/>
      <c r="CR50" s="1271"/>
      <c r="CS50" s="1271"/>
      <c r="CT50" s="1271"/>
      <c r="CU50" s="1271"/>
      <c r="CV50" s="1271" t="s">
        <v>547</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582</v>
      </c>
      <c r="AO51" s="1275"/>
      <c r="AP51" s="1275"/>
      <c r="AQ51" s="1275"/>
      <c r="AR51" s="1275"/>
      <c r="AS51" s="1275"/>
      <c r="AT51" s="1275"/>
      <c r="AU51" s="1275"/>
      <c r="AV51" s="1275"/>
      <c r="AW51" s="1275"/>
      <c r="AX51" s="1275"/>
      <c r="AY51" s="1275"/>
      <c r="AZ51" s="1275"/>
      <c r="BA51" s="1275"/>
      <c r="BB51" s="1275" t="s">
        <v>583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87.8</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54.3</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585</v>
      </c>
      <c r="AO55" s="1271"/>
      <c r="AP55" s="1271"/>
      <c r="AQ55" s="1271"/>
      <c r="AR55" s="1271"/>
      <c r="AS55" s="1271"/>
      <c r="AT55" s="1271"/>
      <c r="AU55" s="1271"/>
      <c r="AV55" s="1271"/>
      <c r="AW55" s="1271"/>
      <c r="AX55" s="1271"/>
      <c r="AY55" s="1271"/>
      <c r="AZ55" s="1271"/>
      <c r="BA55" s="1271"/>
      <c r="BB55" s="1275" t="s">
        <v>583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52.3</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587</v>
      </c>
    </row>
    <row r="64" spans="1:109" x14ac:dyDescent="0.15">
      <c r="B64" s="1246"/>
      <c r="G64" s="1253"/>
      <c r="I64" s="1287"/>
      <c r="J64" s="1287"/>
      <c r="K64" s="1287"/>
      <c r="L64" s="1287"/>
      <c r="M64" s="1287"/>
      <c r="N64" s="1288"/>
      <c r="AM64" s="1253"/>
      <c r="AN64" s="1253" t="s">
        <v>579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581</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543</v>
      </c>
      <c r="BQ72" s="1271"/>
      <c r="BR72" s="1271"/>
      <c r="BS72" s="1271"/>
      <c r="BT72" s="1271"/>
      <c r="BU72" s="1271"/>
      <c r="BV72" s="1271"/>
      <c r="BW72" s="1271"/>
      <c r="BX72" s="1271" t="s">
        <v>544</v>
      </c>
      <c r="BY72" s="1271"/>
      <c r="BZ72" s="1271"/>
      <c r="CA72" s="1271"/>
      <c r="CB72" s="1271"/>
      <c r="CC72" s="1271"/>
      <c r="CD72" s="1271"/>
      <c r="CE72" s="1271"/>
      <c r="CF72" s="1271" t="s">
        <v>545</v>
      </c>
      <c r="CG72" s="1271"/>
      <c r="CH72" s="1271"/>
      <c r="CI72" s="1271"/>
      <c r="CJ72" s="1271"/>
      <c r="CK72" s="1271"/>
      <c r="CL72" s="1271"/>
      <c r="CM72" s="1271"/>
      <c r="CN72" s="1271" t="s">
        <v>546</v>
      </c>
      <c r="CO72" s="1271"/>
      <c r="CP72" s="1271"/>
      <c r="CQ72" s="1271"/>
      <c r="CR72" s="1271"/>
      <c r="CS72" s="1271"/>
      <c r="CT72" s="1271"/>
      <c r="CU72" s="1271"/>
      <c r="CV72" s="1271" t="s">
        <v>547</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582</v>
      </c>
      <c r="AO73" s="1275"/>
      <c r="AP73" s="1275"/>
      <c r="AQ73" s="1275"/>
      <c r="AR73" s="1275"/>
      <c r="AS73" s="1275"/>
      <c r="AT73" s="1275"/>
      <c r="AU73" s="1275"/>
      <c r="AV73" s="1275"/>
      <c r="AW73" s="1275"/>
      <c r="AX73" s="1275"/>
      <c r="AY73" s="1275"/>
      <c r="AZ73" s="1275"/>
      <c r="BA73" s="1275"/>
      <c r="BB73" s="1275" t="s">
        <v>589</v>
      </c>
      <c r="BC73" s="1275"/>
      <c r="BD73" s="1275"/>
      <c r="BE73" s="1275"/>
      <c r="BF73" s="1275"/>
      <c r="BG73" s="1275"/>
      <c r="BH73" s="1275"/>
      <c r="BI73" s="1275"/>
      <c r="BJ73" s="1275"/>
      <c r="BK73" s="1275"/>
      <c r="BL73" s="1275"/>
      <c r="BM73" s="1275"/>
      <c r="BN73" s="1275"/>
      <c r="BO73" s="1275"/>
      <c r="BP73" s="1277">
        <v>117.9</v>
      </c>
      <c r="BQ73" s="1277"/>
      <c r="BR73" s="1277"/>
      <c r="BS73" s="1277"/>
      <c r="BT73" s="1277"/>
      <c r="BU73" s="1277"/>
      <c r="BV73" s="1277"/>
      <c r="BW73" s="1277"/>
      <c r="BX73" s="1277">
        <v>106.5</v>
      </c>
      <c r="BY73" s="1277"/>
      <c r="BZ73" s="1277"/>
      <c r="CA73" s="1277"/>
      <c r="CB73" s="1277"/>
      <c r="CC73" s="1277"/>
      <c r="CD73" s="1277"/>
      <c r="CE73" s="1277"/>
      <c r="CF73" s="1277">
        <v>87.4</v>
      </c>
      <c r="CG73" s="1277"/>
      <c r="CH73" s="1277"/>
      <c r="CI73" s="1277"/>
      <c r="CJ73" s="1277"/>
      <c r="CK73" s="1277"/>
      <c r="CL73" s="1277"/>
      <c r="CM73" s="1277"/>
      <c r="CN73" s="1277">
        <v>87.8</v>
      </c>
      <c r="CO73" s="1277"/>
      <c r="CP73" s="1277"/>
      <c r="CQ73" s="1277"/>
      <c r="CR73" s="1277"/>
      <c r="CS73" s="1277"/>
      <c r="CT73" s="1277"/>
      <c r="CU73" s="1277"/>
      <c r="CV73" s="1277">
        <v>83.3</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590</v>
      </c>
      <c r="BC75" s="1275"/>
      <c r="BD75" s="1275"/>
      <c r="BE75" s="1275"/>
      <c r="BF75" s="1275"/>
      <c r="BG75" s="1275"/>
      <c r="BH75" s="1275"/>
      <c r="BI75" s="1275"/>
      <c r="BJ75" s="1275"/>
      <c r="BK75" s="1275"/>
      <c r="BL75" s="1275"/>
      <c r="BM75" s="1275"/>
      <c r="BN75" s="1275"/>
      <c r="BO75" s="1275"/>
      <c r="BP75" s="1277">
        <v>16.5</v>
      </c>
      <c r="BQ75" s="1277"/>
      <c r="BR75" s="1277"/>
      <c r="BS75" s="1277"/>
      <c r="BT75" s="1277"/>
      <c r="BU75" s="1277"/>
      <c r="BV75" s="1277"/>
      <c r="BW75" s="1277"/>
      <c r="BX75" s="1277">
        <v>14.2</v>
      </c>
      <c r="BY75" s="1277"/>
      <c r="BZ75" s="1277"/>
      <c r="CA75" s="1277"/>
      <c r="CB75" s="1277"/>
      <c r="CC75" s="1277"/>
      <c r="CD75" s="1277"/>
      <c r="CE75" s="1277"/>
      <c r="CF75" s="1277">
        <v>12.1</v>
      </c>
      <c r="CG75" s="1277"/>
      <c r="CH75" s="1277"/>
      <c r="CI75" s="1277"/>
      <c r="CJ75" s="1277"/>
      <c r="CK75" s="1277"/>
      <c r="CL75" s="1277"/>
      <c r="CM75" s="1277"/>
      <c r="CN75" s="1277">
        <v>11.5</v>
      </c>
      <c r="CO75" s="1277"/>
      <c r="CP75" s="1277"/>
      <c r="CQ75" s="1277"/>
      <c r="CR75" s="1277"/>
      <c r="CS75" s="1277"/>
      <c r="CT75" s="1277"/>
      <c r="CU75" s="1277"/>
      <c r="CV75" s="1277">
        <v>11.1</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585</v>
      </c>
      <c r="AO77" s="1271"/>
      <c r="AP77" s="1271"/>
      <c r="AQ77" s="1271"/>
      <c r="AR77" s="1271"/>
      <c r="AS77" s="1271"/>
      <c r="AT77" s="1271"/>
      <c r="AU77" s="1271"/>
      <c r="AV77" s="1271"/>
      <c r="AW77" s="1271"/>
      <c r="AX77" s="1271"/>
      <c r="AY77" s="1271"/>
      <c r="AZ77" s="1271"/>
      <c r="BA77" s="1271"/>
      <c r="BB77" s="1275" t="s">
        <v>583</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6gfYuffi+2WAw+jW9c0aST6fehl5oAnxHNcWAfxRrOeFPvCmHevf7CP06Eg6Z5I+u+OWqnj5lN6DTVX9B+uIg==" saltValue="a1lvDXeKxs+lFx4E+6vv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TtQ6tMN8D7XnooV9suVoCjyNYG3Yl2cdp+5TTRWD2G9dxcnk5wxs3aiMVfjeX7OG4kB5EUA+WVo3E1YWvOZVg==" saltValue="qAAF2TKmuhnNPwLh7Zg9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vvdF8Jxzkb+dzbGKQdHkRptGlZtHPnhAw4o/U3ms7/2w5tVbvW+XlW8oev0xvjz6of0W5/XfCvH6fHRcCKA==" saltValue="5QwIwXi0Wf56R5k4tCINa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103032</v>
      </c>
      <c r="E3" s="141"/>
      <c r="F3" s="142">
        <v>63956</v>
      </c>
      <c r="G3" s="143"/>
      <c r="H3" s="144"/>
    </row>
    <row r="4" spans="1:8" x14ac:dyDescent="0.15">
      <c r="A4" s="145"/>
      <c r="B4" s="146"/>
      <c r="C4" s="147"/>
      <c r="D4" s="148">
        <v>57283</v>
      </c>
      <c r="E4" s="149"/>
      <c r="F4" s="150">
        <v>29239</v>
      </c>
      <c r="G4" s="151"/>
      <c r="H4" s="152"/>
    </row>
    <row r="5" spans="1:8" x14ac:dyDescent="0.15">
      <c r="A5" s="133" t="s">
        <v>535</v>
      </c>
      <c r="B5" s="138"/>
      <c r="C5" s="139"/>
      <c r="D5" s="140">
        <v>64285</v>
      </c>
      <c r="E5" s="141"/>
      <c r="F5" s="142">
        <v>66255</v>
      </c>
      <c r="G5" s="143"/>
      <c r="H5" s="144"/>
    </row>
    <row r="6" spans="1:8" x14ac:dyDescent="0.15">
      <c r="A6" s="145"/>
      <c r="B6" s="146"/>
      <c r="C6" s="147"/>
      <c r="D6" s="148">
        <v>33560</v>
      </c>
      <c r="E6" s="149"/>
      <c r="F6" s="150">
        <v>31822</v>
      </c>
      <c r="G6" s="151"/>
      <c r="H6" s="152"/>
    </row>
    <row r="7" spans="1:8" x14ac:dyDescent="0.15">
      <c r="A7" s="133" t="s">
        <v>536</v>
      </c>
      <c r="B7" s="138"/>
      <c r="C7" s="139"/>
      <c r="D7" s="140">
        <v>57965</v>
      </c>
      <c r="E7" s="141"/>
      <c r="F7" s="142">
        <v>81768</v>
      </c>
      <c r="G7" s="143"/>
      <c r="H7" s="144"/>
    </row>
    <row r="8" spans="1:8" x14ac:dyDescent="0.15">
      <c r="A8" s="145"/>
      <c r="B8" s="146"/>
      <c r="C8" s="147"/>
      <c r="D8" s="148">
        <v>22430</v>
      </c>
      <c r="E8" s="149"/>
      <c r="F8" s="150">
        <v>37917</v>
      </c>
      <c r="G8" s="151"/>
      <c r="H8" s="152"/>
    </row>
    <row r="9" spans="1:8" x14ac:dyDescent="0.15">
      <c r="A9" s="133" t="s">
        <v>537</v>
      </c>
      <c r="B9" s="138"/>
      <c r="C9" s="139"/>
      <c r="D9" s="140">
        <v>46782</v>
      </c>
      <c r="E9" s="141"/>
      <c r="F9" s="142">
        <v>65876</v>
      </c>
      <c r="G9" s="143"/>
      <c r="H9" s="144"/>
    </row>
    <row r="10" spans="1:8" x14ac:dyDescent="0.15">
      <c r="A10" s="145"/>
      <c r="B10" s="146"/>
      <c r="C10" s="147"/>
      <c r="D10" s="148">
        <v>18851</v>
      </c>
      <c r="E10" s="149"/>
      <c r="F10" s="150">
        <v>36484</v>
      </c>
      <c r="G10" s="151"/>
      <c r="H10" s="152"/>
    </row>
    <row r="11" spans="1:8" x14ac:dyDescent="0.15">
      <c r="A11" s="133" t="s">
        <v>538</v>
      </c>
      <c r="B11" s="138"/>
      <c r="C11" s="139"/>
      <c r="D11" s="140">
        <v>44310</v>
      </c>
      <c r="E11" s="141"/>
      <c r="F11" s="142">
        <v>68468</v>
      </c>
      <c r="G11" s="143"/>
      <c r="H11" s="144"/>
    </row>
    <row r="12" spans="1:8" x14ac:dyDescent="0.15">
      <c r="A12" s="145"/>
      <c r="B12" s="146"/>
      <c r="C12" s="153"/>
      <c r="D12" s="148">
        <v>21961</v>
      </c>
      <c r="E12" s="149"/>
      <c r="F12" s="150">
        <v>34140</v>
      </c>
      <c r="G12" s="151"/>
      <c r="H12" s="152"/>
    </row>
    <row r="13" spans="1:8" x14ac:dyDescent="0.15">
      <c r="A13" s="133"/>
      <c r="B13" s="138"/>
      <c r="C13" s="154"/>
      <c r="D13" s="155">
        <v>63275</v>
      </c>
      <c r="E13" s="156"/>
      <c r="F13" s="157">
        <v>69265</v>
      </c>
      <c r="G13" s="158"/>
      <c r="H13" s="144"/>
    </row>
    <row r="14" spans="1:8" x14ac:dyDescent="0.15">
      <c r="A14" s="145"/>
      <c r="B14" s="146"/>
      <c r="C14" s="147"/>
      <c r="D14" s="148">
        <v>30817</v>
      </c>
      <c r="E14" s="149"/>
      <c r="F14" s="150">
        <v>33920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4.6399999999999997</v>
      </c>
      <c r="C19" s="159">
        <f>ROUND(VALUE(SUBSTITUTE(実質収支比率等に係る経年分析!G$48,"▲","-")),2)</f>
        <v>5.97</v>
      </c>
      <c r="D19" s="159">
        <f>ROUND(VALUE(SUBSTITUTE(実質収支比率等に係る経年分析!H$48,"▲","-")),2)</f>
        <v>5.22</v>
      </c>
      <c r="E19" s="159">
        <f>ROUND(VALUE(SUBSTITUTE(実質収支比率等に係る経年分析!I$48,"▲","-")),2)</f>
        <v>5.56</v>
      </c>
      <c r="F19" s="159">
        <f>ROUND(VALUE(SUBSTITUTE(実質収支比率等に係る経年分析!J$48,"▲","-")),2)</f>
        <v>6.9</v>
      </c>
    </row>
    <row r="20" spans="1:11" x14ac:dyDescent="0.15">
      <c r="A20" s="159" t="s">
        <v>49</v>
      </c>
      <c r="B20" s="159">
        <f>ROUND(VALUE(SUBSTITUTE(実質収支比率等に係る経年分析!F$47,"▲","-")),2)</f>
        <v>16.13</v>
      </c>
      <c r="C20" s="159">
        <f>ROUND(VALUE(SUBSTITUTE(実質収支比率等に係る経年分析!G$47,"▲","-")),2)</f>
        <v>18.05</v>
      </c>
      <c r="D20" s="159">
        <f>ROUND(VALUE(SUBSTITUTE(実質収支比率等に係る経年分析!H$47,"▲","-")),2)</f>
        <v>20.7</v>
      </c>
      <c r="E20" s="159">
        <f>ROUND(VALUE(SUBSTITUTE(実質収支比率等に係る経年分析!I$47,"▲","-")),2)</f>
        <v>21.96</v>
      </c>
      <c r="F20" s="159">
        <f>ROUND(VALUE(SUBSTITUTE(実質収支比率等に係る経年分析!J$47,"▲","-")),2)</f>
        <v>22.17</v>
      </c>
    </row>
    <row r="21" spans="1:11" x14ac:dyDescent="0.15">
      <c r="A21" s="159" t="s">
        <v>50</v>
      </c>
      <c r="B21" s="159">
        <f>IF(ISNUMBER(VALUE(SUBSTITUTE(実質収支比率等に係る経年分析!F$49,"▲","-"))),ROUND(VALUE(SUBSTITUTE(実質収支比率等に係る経年分析!F$49,"▲","-")),2),NA())</f>
        <v>1.59</v>
      </c>
      <c r="C21" s="159">
        <f>IF(ISNUMBER(VALUE(SUBSTITUTE(実質収支比率等に係る経年分析!G$49,"▲","-"))),ROUND(VALUE(SUBSTITUTE(実質収支比率等に係る経年分析!G$49,"▲","-")),2),NA())</f>
        <v>4.0199999999999996</v>
      </c>
      <c r="D21" s="159">
        <f>IF(ISNUMBER(VALUE(SUBSTITUTE(実質収支比率等に係る経年分析!H$49,"▲","-"))),ROUND(VALUE(SUBSTITUTE(実質収支比率等に係る経年分析!H$49,"▲","-")),2),NA())</f>
        <v>4.5199999999999996</v>
      </c>
      <c r="E21" s="159">
        <f>IF(ISNUMBER(VALUE(SUBSTITUTE(実質収支比率等に係る経年分析!I$49,"▲","-"))),ROUND(VALUE(SUBSTITUTE(実質収支比率等に係る経年分析!I$49,"▲","-")),2),NA())</f>
        <v>1.74</v>
      </c>
      <c r="F21" s="159">
        <f>IF(ISNUMBER(VALUE(SUBSTITUTE(実質収支比率等に係る経年分析!J$49,"▲","-"))),ROUND(VALUE(SUBSTITUTE(実質収支比率等に係る経年分析!J$49,"▲","-")),2),NA())</f>
        <v>0.83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漁業交流施設事業特別会計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f>IF(ROUND(VALUE(SUBSTITUTE(連結実質赤字比率に係る赤字・黒字の構成分析!H$41,"▲", "-")), 2) &lt; 0, ABS(ROUND(VALUE(SUBSTITUTE(連結実質赤字比率に係る赤字・黒字の構成分析!H$41,"▲", "-")), 2)), NA())</f>
        <v>0.09</v>
      </c>
      <c r="G29" s="160" t="e">
        <f>IF(ROUND(VALUE(SUBSTITUTE(連結実質赤字比率に係る赤字・黒字の構成分析!H$41,"▲", "-")), 2) &gt;= 0, ABS(ROUND(VALUE(SUBSTITUTE(連結実質赤字比率に係る赤字・黒字の構成分析!H$41,"▲", "-")), 2)), NA())</f>
        <v>#N/A</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育英資金特別会計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氷見市下水道特別会計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1.0900000000000001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6.89</v>
      </c>
    </row>
    <row r="36" spans="1:16" x14ac:dyDescent="0.15">
      <c r="A36" s="160" t="str">
        <f>IF(連結実質赤字比率に係る赤字・黒字の構成分析!C$34="",NA(),連結実質赤字比率に係る赤字・黒字の構成分析!C$34)</f>
        <v>氷見市水道事業会計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11.02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2582</v>
      </c>
      <c r="E42" s="161"/>
      <c r="F42" s="161"/>
      <c r="G42" s="161">
        <f>'実質公債費比率（分子）の構造'!L$52</f>
        <v>2659</v>
      </c>
      <c r="H42" s="161"/>
      <c r="I42" s="161"/>
      <c r="J42" s="161">
        <f>'実質公債費比率（分子）の構造'!M$52</f>
        <v>2634</v>
      </c>
      <c r="K42" s="161"/>
      <c r="L42" s="161"/>
      <c r="M42" s="161">
        <f>'実質公債費比率（分子）の構造'!N$52</f>
        <v>2516</v>
      </c>
      <c r="N42" s="161"/>
      <c r="O42" s="161"/>
      <c r="P42" s="161">
        <f>'実質公債費比率（分子）の構造'!O$52</f>
        <v>2366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210</v>
      </c>
      <c r="C44" s="161"/>
      <c r="D44" s="161"/>
      <c r="E44" s="161">
        <f>'実質公債費比率（分子）の構造'!L$50</f>
        <v>165</v>
      </c>
      <c r="F44" s="161"/>
      <c r="G44" s="161"/>
      <c r="H44" s="161">
        <f>'実質公債費比率（分子）の構造'!M$50</f>
        <v>117</v>
      </c>
      <c r="I44" s="161"/>
      <c r="J44" s="161"/>
      <c r="K44" s="161">
        <f>'実質公債費比率（分子）の構造'!N$50</f>
        <v>73</v>
      </c>
      <c r="L44" s="161"/>
      <c r="M44" s="161"/>
      <c r="N44" s="161">
        <f>'実質公債費比率（分子）の構造'!O$50</f>
        <v>41</v>
      </c>
      <c r="O44" s="161"/>
      <c r="P44" s="161"/>
    </row>
    <row r="45" spans="1:16" x14ac:dyDescent="0.15">
      <c r="A45" s="161" t="s">
        <v>60</v>
      </c>
      <c r="B45" s="161">
        <f>'実質公債費比率（分子）の構造'!K$49</f>
        <v>1</v>
      </c>
      <c r="C45" s="161"/>
      <c r="D45" s="161"/>
      <c r="E45" s="161">
        <f>'実質公債費比率（分子）の構造'!L$49</f>
        <v>17</v>
      </c>
      <c r="F45" s="161"/>
      <c r="G45" s="161"/>
      <c r="H45" s="161">
        <f>'実質公債費比率（分子）の構造'!M$49</f>
        <v>22</v>
      </c>
      <c r="I45" s="161"/>
      <c r="J45" s="161"/>
      <c r="K45" s="161">
        <f>'実質公債費比率（分子）の構造'!N$49</f>
        <v>24</v>
      </c>
      <c r="L45" s="161"/>
      <c r="M45" s="161"/>
      <c r="N45" s="161">
        <f>'実質公債費比率（分子）の構造'!O$49</f>
        <v>34</v>
      </c>
      <c r="O45" s="161"/>
      <c r="P45" s="161"/>
    </row>
    <row r="46" spans="1:16" x14ac:dyDescent="0.15">
      <c r="A46" s="161" t="s">
        <v>61</v>
      </c>
      <c r="B46" s="161">
        <f>'実質公債費比率（分子）の構造'!K$48</f>
        <v>1021</v>
      </c>
      <c r="C46" s="161"/>
      <c r="D46" s="161"/>
      <c r="E46" s="161">
        <f>'実質公債費比率（分子）の構造'!L$48</f>
        <v>1003</v>
      </c>
      <c r="F46" s="161"/>
      <c r="G46" s="161"/>
      <c r="H46" s="161">
        <f>'実質公債費比率（分子）の構造'!M$48</f>
        <v>936</v>
      </c>
      <c r="I46" s="161"/>
      <c r="J46" s="161"/>
      <c r="K46" s="161">
        <f>'実質公債費比率（分子）の構造'!N$48</f>
        <v>1070</v>
      </c>
      <c r="L46" s="161"/>
      <c r="M46" s="161"/>
      <c r="N46" s="161">
        <f>'実質公債費比率（分子）の構造'!O$48</f>
        <v>915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2826</v>
      </c>
      <c r="C49" s="161"/>
      <c r="D49" s="161"/>
      <c r="E49" s="161">
        <f>'実質公債費比率（分子）の構造'!L$45</f>
        <v>2700</v>
      </c>
      <c r="F49" s="161"/>
      <c r="G49" s="161"/>
      <c r="H49" s="161">
        <f>'実質公債費比率（分子）の構造'!M$45</f>
        <v>2606</v>
      </c>
      <c r="I49" s="161"/>
      <c r="J49" s="161"/>
      <c r="K49" s="161">
        <f>'実質公債費比率（分子）の構造'!N$45</f>
        <v>2619</v>
      </c>
      <c r="L49" s="161"/>
      <c r="M49" s="161"/>
      <c r="N49" s="161">
        <f>'実質公債費比率（分子）の構造'!O$45</f>
        <v>2503</v>
      </c>
      <c r="O49" s="161"/>
      <c r="P49" s="161"/>
    </row>
    <row r="50" spans="1:16" x14ac:dyDescent="0.15">
      <c r="A50" s="161" t="s">
        <v>65</v>
      </c>
      <c r="B50" s="161" t="e">
        <f>NA()</f>
        <v>#N/A</v>
      </c>
      <c r="C50" s="161">
        <f>IF(ISNUMBER('実質公債費比率（分子）の構造'!K$53),'実質公債費比率（分子）の構造'!K$53,NA())</f>
        <v>1476</v>
      </c>
      <c r="D50" s="161" t="e">
        <f>NA()</f>
        <v>#N/A</v>
      </c>
      <c r="E50" s="161" t="e">
        <f>NA()</f>
        <v>#N/A</v>
      </c>
      <c r="F50" s="161">
        <f>IF(ISNUMBER('実質公債費比率（分子）の構造'!L$53),'実質公債費比率（分子）の構造'!L$53,NA())</f>
        <v>1226</v>
      </c>
      <c r="G50" s="161" t="e">
        <f>NA()</f>
        <v>#N/A</v>
      </c>
      <c r="H50" s="161" t="e">
        <f>NA()</f>
        <v>#N/A</v>
      </c>
      <c r="I50" s="161">
        <f>IF(ISNUMBER('実質公債費比率（分子）の構造'!M$53),'実質公債費比率（分子）の構造'!M$53,NA())</f>
        <v>1047</v>
      </c>
      <c r="J50" s="161" t="e">
        <f>NA()</f>
        <v>#N/A</v>
      </c>
      <c r="K50" s="161" t="e">
        <f>NA()</f>
        <v>#N/A</v>
      </c>
      <c r="L50" s="161">
        <f>IF(ISNUMBER('実質公債費比率（分子）の構造'!N$53),'実質公債費比率（分子）の構造'!N$53,NA())</f>
        <v>1270</v>
      </c>
      <c r="M50" s="161" t="e">
        <f>NA()</f>
        <v>#N/A</v>
      </c>
      <c r="N50" s="161" t="e">
        <f>NA()</f>
        <v>#N/A</v>
      </c>
      <c r="O50" s="161">
        <f>IF(ISNUMBER('実質公債費比率（分子）の構造'!O$53),'実質公債費比率（分子）の構造'!O$53,NA())</f>
        <v>1127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23990</v>
      </c>
      <c r="E56" s="160"/>
      <c r="F56" s="160"/>
      <c r="G56" s="160">
        <f>'将来負担比率（分子）の構造'!J$52</f>
        <v>23626</v>
      </c>
      <c r="H56" s="160"/>
      <c r="I56" s="160"/>
      <c r="J56" s="160">
        <f>'将来負担比率（分子）の構造'!K$52</f>
        <v>22538</v>
      </c>
      <c r="K56" s="160"/>
      <c r="L56" s="160"/>
      <c r="M56" s="160">
        <f>'将来負担比率（分子）の構造'!L$52</f>
        <v>21113</v>
      </c>
      <c r="N56" s="160"/>
      <c r="O56" s="160"/>
      <c r="P56" s="160">
        <f>'将来負担比率（分子）の構造'!M$52</f>
        <v>20187</v>
      </c>
    </row>
    <row r="57" spans="1:16" x14ac:dyDescent="0.15">
      <c r="A57" s="160" t="s">
        <v>36</v>
      </c>
      <c r="B57" s="160"/>
      <c r="C57" s="160"/>
      <c r="D57" s="160">
        <f>'将来負担比率（分子）の構造'!I$51</f>
        <v>483</v>
      </c>
      <c r="E57" s="160"/>
      <c r="F57" s="160"/>
      <c r="G57" s="160">
        <f>'将来負担比率（分子）の構造'!J$51</f>
        <v>439</v>
      </c>
      <c r="H57" s="160"/>
      <c r="I57" s="160"/>
      <c r="J57" s="160">
        <f>'将来負担比率（分子）の構造'!K$51</f>
        <v>395</v>
      </c>
      <c r="K57" s="160"/>
      <c r="L57" s="160"/>
      <c r="M57" s="160">
        <f>'将来負担比率（分子）の構造'!L$51</f>
        <v>345</v>
      </c>
      <c r="N57" s="160"/>
      <c r="O57" s="160"/>
      <c r="P57" s="160">
        <f>'将来負担比率（分子）の構造'!M$51</f>
        <v>287</v>
      </c>
    </row>
    <row r="58" spans="1:16" x14ac:dyDescent="0.15">
      <c r="A58" s="160" t="s">
        <v>35</v>
      </c>
      <c r="B58" s="160"/>
      <c r="C58" s="160"/>
      <c r="D58" s="160">
        <f>'将来負担比率（分子）の構造'!I$50</f>
        <v>5432</v>
      </c>
      <c r="E58" s="160"/>
      <c r="F58" s="160"/>
      <c r="G58" s="160">
        <f>'将来負担比率（分子）の構造'!J$50</f>
        <v>5488</v>
      </c>
      <c r="H58" s="160"/>
      <c r="I58" s="160"/>
      <c r="J58" s="160">
        <f>'将来負担比率（分子）の構造'!K$50</f>
        <v>6558</v>
      </c>
      <c r="K58" s="160"/>
      <c r="L58" s="160"/>
      <c r="M58" s="160">
        <f>'将来負担比率（分子）の構造'!L$50</f>
        <v>7035</v>
      </c>
      <c r="N58" s="160"/>
      <c r="O58" s="160"/>
      <c r="P58" s="160">
        <f>'将来負担比率（分子）の構造'!M$50</f>
        <v>7404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5986</v>
      </c>
      <c r="C62" s="160"/>
      <c r="D62" s="160"/>
      <c r="E62" s="160">
        <f>'将来負担比率（分子）の構造'!J$45</f>
        <v>5467</v>
      </c>
      <c r="F62" s="160"/>
      <c r="G62" s="160"/>
      <c r="H62" s="160">
        <f>'将来負担比率（分子）の構造'!K$45</f>
        <v>5043</v>
      </c>
      <c r="I62" s="160"/>
      <c r="J62" s="160"/>
      <c r="K62" s="160">
        <f>'将来負担比率（分子）の構造'!L$45</f>
        <v>4824</v>
      </c>
      <c r="L62" s="160"/>
      <c r="M62" s="160"/>
      <c r="N62" s="160">
        <f>'将来負担比率（分子）の構造'!M$45</f>
        <v>4518</v>
      </c>
      <c r="O62" s="160"/>
      <c r="P62" s="160"/>
    </row>
    <row r="63" spans="1:16" x14ac:dyDescent="0.15">
      <c r="A63" s="160" t="s">
        <v>28</v>
      </c>
      <c r="B63" s="160">
        <f>'将来負担比率（分子）の構造'!I$44</f>
        <v>257</v>
      </c>
      <c r="C63" s="160"/>
      <c r="D63" s="160"/>
      <c r="E63" s="160">
        <f>'将来負担比率（分子）の構造'!J$44</f>
        <v>500</v>
      </c>
      <c r="F63" s="160"/>
      <c r="G63" s="160"/>
      <c r="H63" s="160">
        <f>'将来負担比率（分子）の構造'!K$44</f>
        <v>484</v>
      </c>
      <c r="I63" s="160"/>
      <c r="J63" s="160"/>
      <c r="K63" s="160">
        <f>'将来負担比率（分子）の構造'!L$44</f>
        <v>460</v>
      </c>
      <c r="L63" s="160"/>
      <c r="M63" s="160"/>
      <c r="N63" s="160">
        <f>'将来負担比率（分子）の構造'!M$44</f>
        <v>429</v>
      </c>
      <c r="O63" s="160"/>
      <c r="P63" s="160"/>
    </row>
    <row r="64" spans="1:16" x14ac:dyDescent="0.15">
      <c r="A64" s="160" t="s">
        <v>27</v>
      </c>
      <c r="B64" s="160">
        <f>'将来負担比率（分子）の構造'!I$43</f>
        <v>10355</v>
      </c>
      <c r="C64" s="160"/>
      <c r="D64" s="160"/>
      <c r="E64" s="160">
        <f>'将来負担比率（分子）の構造'!J$43</f>
        <v>9358</v>
      </c>
      <c r="F64" s="160"/>
      <c r="G64" s="160"/>
      <c r="H64" s="160">
        <f>'将来負担比率（分子）の構造'!K$43</f>
        <v>8669</v>
      </c>
      <c r="I64" s="160"/>
      <c r="J64" s="160"/>
      <c r="K64" s="160">
        <f>'将来負担比率（分子）の構造'!L$43</f>
        <v>8610</v>
      </c>
      <c r="L64" s="160"/>
      <c r="M64" s="160"/>
      <c r="N64" s="160">
        <f>'将来負担比率（分子）の構造'!M$43</f>
        <v>8272</v>
      </c>
      <c r="O64" s="160"/>
      <c r="P64" s="160"/>
    </row>
    <row r="65" spans="1:16" x14ac:dyDescent="0.15">
      <c r="A65" s="160" t="s">
        <v>26</v>
      </c>
      <c r="B65" s="160">
        <f>'将来負担比率（分子）の構造'!I$42</f>
        <v>510</v>
      </c>
      <c r="C65" s="160"/>
      <c r="D65" s="160"/>
      <c r="E65" s="160">
        <f>'将来負担比率（分子）の構造'!J$42</f>
        <v>324</v>
      </c>
      <c r="F65" s="160"/>
      <c r="G65" s="160"/>
      <c r="H65" s="160">
        <f>'将来負担比率（分子）の構造'!K$42</f>
        <v>190</v>
      </c>
      <c r="I65" s="160"/>
      <c r="J65" s="160"/>
      <c r="K65" s="160">
        <f>'将来負担比率（分子）の構造'!L$42</f>
        <v>115</v>
      </c>
      <c r="L65" s="160"/>
      <c r="M65" s="160"/>
      <c r="N65" s="160">
        <f>'将来負担比率（分子）の構造'!M$42</f>
        <v>74</v>
      </c>
      <c r="O65" s="160"/>
      <c r="P65" s="160"/>
    </row>
    <row r="66" spans="1:16" x14ac:dyDescent="0.15">
      <c r="A66" s="160" t="s">
        <v>25</v>
      </c>
      <c r="B66" s="160">
        <f>'将来負担比率（分子）の構造'!I$41</f>
        <v>25108</v>
      </c>
      <c r="C66" s="160"/>
      <c r="D66" s="160"/>
      <c r="E66" s="160">
        <f>'将来負担比率（分子）の構造'!J$41</f>
        <v>24672</v>
      </c>
      <c r="F66" s="160"/>
      <c r="G66" s="160"/>
      <c r="H66" s="160">
        <f>'将来負担比率（分子）の構造'!K$41</f>
        <v>24182</v>
      </c>
      <c r="I66" s="160"/>
      <c r="J66" s="160"/>
      <c r="K66" s="160">
        <f>'将来負担比率（分子）の構造'!L$41</f>
        <v>23537</v>
      </c>
      <c r="L66" s="160"/>
      <c r="M66" s="160"/>
      <c r="N66" s="160">
        <f>'将来負担比率（分子）の構造'!M$41</f>
        <v>23017</v>
      </c>
      <c r="O66" s="160"/>
      <c r="P66" s="160"/>
    </row>
    <row r="67" spans="1:16" x14ac:dyDescent="0.15">
      <c r="A67" s="160" t="s">
        <v>69</v>
      </c>
      <c r="B67" s="160" t="e">
        <f>NA()</f>
        <v>#N/A</v>
      </c>
      <c r="C67" s="160">
        <f>IF(ISNUMBER('将来負担比率（分子）の構造'!I$53), IF('将来負担比率（分子）の構造'!I$53 &lt; 0, 0, '将来負担比率（分子）の構造'!I$53), NA())</f>
        <v>12312</v>
      </c>
      <c r="D67" s="160" t="e">
        <f>NA()</f>
        <v>#N/A</v>
      </c>
      <c r="E67" s="160" t="e">
        <f>NA()</f>
        <v>#N/A</v>
      </c>
      <c r="F67" s="160">
        <f>IF(ISNUMBER('将来負担比率（分子）の構造'!J$53), IF('将来負担比率（分子）の構造'!J$53 &lt; 0, 0, '将来負担比率（分子）の構造'!J$53), NA())</f>
        <v>10768</v>
      </c>
      <c r="G67" s="160" t="e">
        <f>NA()</f>
        <v>#N/A</v>
      </c>
      <c r="H67" s="160" t="e">
        <f>NA()</f>
        <v>#N/A</v>
      </c>
      <c r="I67" s="160">
        <f>IF(ISNUMBER('将来負担比率（分子）の構造'!K$53), IF('将来負担比率（分子）の構造'!K$53 &lt; 0, 0, '将来負担比率（分子）の構造'!K$53), NA())</f>
        <v>9077</v>
      </c>
      <c r="J67" s="160" t="e">
        <f>NA()</f>
        <v>#N/A</v>
      </c>
      <c r="K67" s="160" t="e">
        <f>NA()</f>
        <v>#N/A</v>
      </c>
      <c r="L67" s="160">
        <f>IF(ISNUMBER('将来負担比率（分子）の構造'!L$53), IF('将来負担比率（分子）の構造'!L$53 &lt; 0, 0, '将来負担比率（分子）の構造'!L$53), NA())</f>
        <v>9053</v>
      </c>
      <c r="M67" s="160" t="e">
        <f>NA()</f>
        <v>#N/A</v>
      </c>
      <c r="N67" s="160" t="e">
        <f>NA()</f>
        <v>#N/A</v>
      </c>
      <c r="O67" s="160">
        <f>IF(ISNUMBER('将来負担比率（分子）の構造'!M$53), IF('将来負担比率（分子）の構造'!M$53 &lt; 0, 0, '将来負担比率（分子）の構造'!M$53), NA())</f>
        <v>8433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2683</v>
      </c>
      <c r="C72" s="164">
        <f>基金残高に係る経年分析!G55</f>
        <v>2805</v>
      </c>
      <c r="D72" s="164">
        <f>基金残高に係る経年分析!H55</f>
        <v>2759</v>
      </c>
    </row>
    <row r="73" spans="1:16" x14ac:dyDescent="0.15">
      <c r="A73" s="163" t="s">
        <v>72</v>
      </c>
      <c r="B73" s="164">
        <f>基金残高に係る経年分析!F56</f>
        <v>1408</v>
      </c>
      <c r="C73" s="164">
        <f>基金残高に係る経年分析!G56</f>
        <v>1409</v>
      </c>
      <c r="D73" s="164">
        <f>基金残高に係る経年分析!H56</f>
        <v>1409</v>
      </c>
    </row>
    <row r="74" spans="1:16" x14ac:dyDescent="0.15">
      <c r="A74" s="163" t="s">
        <v>73</v>
      </c>
      <c r="B74" s="164">
        <f>基金残高に係る経年分析!F57</f>
        <v>1305</v>
      </c>
      <c r="C74" s="164">
        <f>基金残高に係る経年分析!G57</f>
        <v>1698</v>
      </c>
      <c r="D74" s="164">
        <f>基金残高に係る経年分析!H57</f>
        <v>2055</v>
      </c>
    </row>
  </sheetData>
  <sheetProtection algorithmName="SHA-512" hashValue="Wu+o5XUEZFAvfforfSR+7ksvppQG5n6geLpMd5UUiEmBD3Siz03laWQELR9c0JEbw3TxPuG5l1YdAPvmM0b5yw==" saltValue="zHm8hUranHcl1vP4lwWp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5330347</v>
      </c>
      <c r="S5" s="669"/>
      <c r="T5" s="669"/>
      <c r="U5" s="669"/>
      <c r="V5" s="669"/>
      <c r="W5" s="669"/>
      <c r="X5" s="669"/>
      <c r="Y5" s="715"/>
      <c r="Z5" s="733">
        <v>24.7</v>
      </c>
      <c r="AA5" s="733"/>
      <c r="AB5" s="733"/>
      <c r="AC5" s="733"/>
      <c r="AD5" s="734">
        <v>5330347</v>
      </c>
      <c r="AE5" s="734"/>
      <c r="AF5" s="734"/>
      <c r="AG5" s="734"/>
      <c r="AH5" s="734"/>
      <c r="AI5" s="734"/>
      <c r="AJ5" s="734"/>
      <c r="AK5" s="734"/>
      <c r="AL5" s="716">
        <v>43.5</v>
      </c>
      <c r="AM5" s="685"/>
      <c r="AN5" s="685"/>
      <c r="AO5" s="717"/>
      <c r="AP5" s="702" t="s">
        <v>220</v>
      </c>
      <c r="AQ5" s="703"/>
      <c r="AR5" s="703"/>
      <c r="AS5" s="703"/>
      <c r="AT5" s="703"/>
      <c r="AU5" s="703"/>
      <c r="AV5" s="703"/>
      <c r="AW5" s="703"/>
      <c r="AX5" s="703"/>
      <c r="AY5" s="703"/>
      <c r="AZ5" s="703"/>
      <c r="BA5" s="703"/>
      <c r="BB5" s="703"/>
      <c r="BC5" s="703"/>
      <c r="BD5" s="703"/>
      <c r="BE5" s="703"/>
      <c r="BF5" s="704"/>
      <c r="BG5" s="603">
        <v>5301536</v>
      </c>
      <c r="BH5" s="606"/>
      <c r="BI5" s="606"/>
      <c r="BJ5" s="606"/>
      <c r="BK5" s="606"/>
      <c r="BL5" s="606"/>
      <c r="BM5" s="606"/>
      <c r="BN5" s="607"/>
      <c r="BO5" s="665">
        <v>99.5</v>
      </c>
      <c r="BP5" s="665"/>
      <c r="BQ5" s="665"/>
      <c r="BR5" s="665"/>
      <c r="BS5" s="666">
        <v>379143</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00" t="s">
        <v>224</v>
      </c>
      <c r="C6" s="601"/>
      <c r="D6" s="601"/>
      <c r="E6" s="601"/>
      <c r="F6" s="601"/>
      <c r="G6" s="601"/>
      <c r="H6" s="601"/>
      <c r="I6" s="601"/>
      <c r="J6" s="601"/>
      <c r="K6" s="601"/>
      <c r="L6" s="601"/>
      <c r="M6" s="601"/>
      <c r="N6" s="601"/>
      <c r="O6" s="601"/>
      <c r="P6" s="601"/>
      <c r="Q6" s="602"/>
      <c r="R6" s="603">
        <v>215389</v>
      </c>
      <c r="S6" s="606"/>
      <c r="T6" s="606"/>
      <c r="U6" s="606"/>
      <c r="V6" s="606"/>
      <c r="W6" s="606"/>
      <c r="X6" s="606"/>
      <c r="Y6" s="607"/>
      <c r="Z6" s="665">
        <v>1</v>
      </c>
      <c r="AA6" s="665"/>
      <c r="AB6" s="665"/>
      <c r="AC6" s="665"/>
      <c r="AD6" s="666">
        <v>215389</v>
      </c>
      <c r="AE6" s="666"/>
      <c r="AF6" s="666"/>
      <c r="AG6" s="666"/>
      <c r="AH6" s="666"/>
      <c r="AI6" s="666"/>
      <c r="AJ6" s="666"/>
      <c r="AK6" s="666"/>
      <c r="AL6" s="608">
        <v>1.8</v>
      </c>
      <c r="AM6" s="609"/>
      <c r="AN6" s="609"/>
      <c r="AO6" s="667"/>
      <c r="AP6" s="600" t="s">
        <v>225</v>
      </c>
      <c r="AQ6" s="601"/>
      <c r="AR6" s="601"/>
      <c r="AS6" s="601"/>
      <c r="AT6" s="601"/>
      <c r="AU6" s="601"/>
      <c r="AV6" s="601"/>
      <c r="AW6" s="601"/>
      <c r="AX6" s="601"/>
      <c r="AY6" s="601"/>
      <c r="AZ6" s="601"/>
      <c r="BA6" s="601"/>
      <c r="BB6" s="601"/>
      <c r="BC6" s="601"/>
      <c r="BD6" s="601"/>
      <c r="BE6" s="601"/>
      <c r="BF6" s="602"/>
      <c r="BG6" s="603">
        <v>5301536</v>
      </c>
      <c r="BH6" s="606"/>
      <c r="BI6" s="606"/>
      <c r="BJ6" s="606"/>
      <c r="BK6" s="606"/>
      <c r="BL6" s="606"/>
      <c r="BM6" s="606"/>
      <c r="BN6" s="607"/>
      <c r="BO6" s="665">
        <v>99.5</v>
      </c>
      <c r="BP6" s="665"/>
      <c r="BQ6" s="665"/>
      <c r="BR6" s="665"/>
      <c r="BS6" s="666">
        <v>379143</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212521</v>
      </c>
      <c r="CS6" s="606"/>
      <c r="CT6" s="606"/>
      <c r="CU6" s="606"/>
      <c r="CV6" s="606"/>
      <c r="CW6" s="606"/>
      <c r="CX6" s="606"/>
      <c r="CY6" s="607"/>
      <c r="CZ6" s="716">
        <v>1</v>
      </c>
      <c r="DA6" s="685"/>
      <c r="DB6" s="685"/>
      <c r="DC6" s="719"/>
      <c r="DD6" s="611" t="s">
        <v>121</v>
      </c>
      <c r="DE6" s="606"/>
      <c r="DF6" s="606"/>
      <c r="DG6" s="606"/>
      <c r="DH6" s="606"/>
      <c r="DI6" s="606"/>
      <c r="DJ6" s="606"/>
      <c r="DK6" s="606"/>
      <c r="DL6" s="606"/>
      <c r="DM6" s="606"/>
      <c r="DN6" s="606"/>
      <c r="DO6" s="606"/>
      <c r="DP6" s="607"/>
      <c r="DQ6" s="611">
        <v>212306</v>
      </c>
      <c r="DR6" s="606"/>
      <c r="DS6" s="606"/>
      <c r="DT6" s="606"/>
      <c r="DU6" s="606"/>
      <c r="DV6" s="606"/>
      <c r="DW6" s="606"/>
      <c r="DX6" s="606"/>
      <c r="DY6" s="606"/>
      <c r="DZ6" s="606"/>
      <c r="EA6" s="606"/>
      <c r="EB6" s="606"/>
      <c r="EC6" s="646"/>
    </row>
    <row r="7" spans="2:143" ht="11.25" customHeight="1" x14ac:dyDescent="0.15">
      <c r="B7" s="600" t="s">
        <v>227</v>
      </c>
      <c r="C7" s="601"/>
      <c r="D7" s="601"/>
      <c r="E7" s="601"/>
      <c r="F7" s="601"/>
      <c r="G7" s="601"/>
      <c r="H7" s="601"/>
      <c r="I7" s="601"/>
      <c r="J7" s="601"/>
      <c r="K7" s="601"/>
      <c r="L7" s="601"/>
      <c r="M7" s="601"/>
      <c r="N7" s="601"/>
      <c r="O7" s="601"/>
      <c r="P7" s="601"/>
      <c r="Q7" s="602"/>
      <c r="R7" s="603">
        <v>12681</v>
      </c>
      <c r="S7" s="606"/>
      <c r="T7" s="606"/>
      <c r="U7" s="606"/>
      <c r="V7" s="606"/>
      <c r="W7" s="606"/>
      <c r="X7" s="606"/>
      <c r="Y7" s="607"/>
      <c r="Z7" s="665">
        <v>0.1</v>
      </c>
      <c r="AA7" s="665"/>
      <c r="AB7" s="665"/>
      <c r="AC7" s="665"/>
      <c r="AD7" s="666">
        <v>12681</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2313523</v>
      </c>
      <c r="BH7" s="606"/>
      <c r="BI7" s="606"/>
      <c r="BJ7" s="606"/>
      <c r="BK7" s="606"/>
      <c r="BL7" s="606"/>
      <c r="BM7" s="606"/>
      <c r="BN7" s="607"/>
      <c r="BO7" s="665">
        <v>43.4</v>
      </c>
      <c r="BP7" s="665"/>
      <c r="BQ7" s="665"/>
      <c r="BR7" s="665"/>
      <c r="BS7" s="666">
        <v>45586</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2739065</v>
      </c>
      <c r="CS7" s="606"/>
      <c r="CT7" s="606"/>
      <c r="CU7" s="606"/>
      <c r="CV7" s="606"/>
      <c r="CW7" s="606"/>
      <c r="CX7" s="606"/>
      <c r="CY7" s="607"/>
      <c r="CZ7" s="665">
        <v>13.2</v>
      </c>
      <c r="DA7" s="665"/>
      <c r="DB7" s="665"/>
      <c r="DC7" s="665"/>
      <c r="DD7" s="611">
        <v>120075</v>
      </c>
      <c r="DE7" s="606"/>
      <c r="DF7" s="606"/>
      <c r="DG7" s="606"/>
      <c r="DH7" s="606"/>
      <c r="DI7" s="606"/>
      <c r="DJ7" s="606"/>
      <c r="DK7" s="606"/>
      <c r="DL7" s="606"/>
      <c r="DM7" s="606"/>
      <c r="DN7" s="606"/>
      <c r="DO7" s="606"/>
      <c r="DP7" s="607"/>
      <c r="DQ7" s="611">
        <v>2291678</v>
      </c>
      <c r="DR7" s="606"/>
      <c r="DS7" s="606"/>
      <c r="DT7" s="606"/>
      <c r="DU7" s="606"/>
      <c r="DV7" s="606"/>
      <c r="DW7" s="606"/>
      <c r="DX7" s="606"/>
      <c r="DY7" s="606"/>
      <c r="DZ7" s="606"/>
      <c r="EA7" s="606"/>
      <c r="EB7" s="606"/>
      <c r="EC7" s="646"/>
    </row>
    <row r="8" spans="2:143" ht="11.25" customHeight="1" x14ac:dyDescent="0.15">
      <c r="B8" s="600" t="s">
        <v>230</v>
      </c>
      <c r="C8" s="601"/>
      <c r="D8" s="601"/>
      <c r="E8" s="601"/>
      <c r="F8" s="601"/>
      <c r="G8" s="601"/>
      <c r="H8" s="601"/>
      <c r="I8" s="601"/>
      <c r="J8" s="601"/>
      <c r="K8" s="601"/>
      <c r="L8" s="601"/>
      <c r="M8" s="601"/>
      <c r="N8" s="601"/>
      <c r="O8" s="601"/>
      <c r="P8" s="601"/>
      <c r="Q8" s="602"/>
      <c r="R8" s="603">
        <v>30183</v>
      </c>
      <c r="S8" s="606"/>
      <c r="T8" s="606"/>
      <c r="U8" s="606"/>
      <c r="V8" s="606"/>
      <c r="W8" s="606"/>
      <c r="X8" s="606"/>
      <c r="Y8" s="607"/>
      <c r="Z8" s="665">
        <v>0.1</v>
      </c>
      <c r="AA8" s="665"/>
      <c r="AB8" s="665"/>
      <c r="AC8" s="665"/>
      <c r="AD8" s="666">
        <v>30183</v>
      </c>
      <c r="AE8" s="666"/>
      <c r="AF8" s="666"/>
      <c r="AG8" s="666"/>
      <c r="AH8" s="666"/>
      <c r="AI8" s="666"/>
      <c r="AJ8" s="666"/>
      <c r="AK8" s="666"/>
      <c r="AL8" s="608">
        <v>0.2</v>
      </c>
      <c r="AM8" s="609"/>
      <c r="AN8" s="609"/>
      <c r="AO8" s="667"/>
      <c r="AP8" s="600" t="s">
        <v>231</v>
      </c>
      <c r="AQ8" s="601"/>
      <c r="AR8" s="601"/>
      <c r="AS8" s="601"/>
      <c r="AT8" s="601"/>
      <c r="AU8" s="601"/>
      <c r="AV8" s="601"/>
      <c r="AW8" s="601"/>
      <c r="AX8" s="601"/>
      <c r="AY8" s="601"/>
      <c r="AZ8" s="601"/>
      <c r="BA8" s="601"/>
      <c r="BB8" s="601"/>
      <c r="BC8" s="601"/>
      <c r="BD8" s="601"/>
      <c r="BE8" s="601"/>
      <c r="BF8" s="602"/>
      <c r="BG8" s="603">
        <v>88997</v>
      </c>
      <c r="BH8" s="606"/>
      <c r="BI8" s="606"/>
      <c r="BJ8" s="606"/>
      <c r="BK8" s="606"/>
      <c r="BL8" s="606"/>
      <c r="BM8" s="606"/>
      <c r="BN8" s="607"/>
      <c r="BO8" s="665">
        <v>1.7</v>
      </c>
      <c r="BP8" s="665"/>
      <c r="BQ8" s="665"/>
      <c r="BR8" s="665"/>
      <c r="BS8" s="611" t="s">
        <v>121</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6572806</v>
      </c>
      <c r="CS8" s="606"/>
      <c r="CT8" s="606"/>
      <c r="CU8" s="606"/>
      <c r="CV8" s="606"/>
      <c r="CW8" s="606"/>
      <c r="CX8" s="606"/>
      <c r="CY8" s="607"/>
      <c r="CZ8" s="665">
        <v>31.8</v>
      </c>
      <c r="DA8" s="665"/>
      <c r="DB8" s="665"/>
      <c r="DC8" s="665"/>
      <c r="DD8" s="611">
        <v>62809</v>
      </c>
      <c r="DE8" s="606"/>
      <c r="DF8" s="606"/>
      <c r="DG8" s="606"/>
      <c r="DH8" s="606"/>
      <c r="DI8" s="606"/>
      <c r="DJ8" s="606"/>
      <c r="DK8" s="606"/>
      <c r="DL8" s="606"/>
      <c r="DM8" s="606"/>
      <c r="DN8" s="606"/>
      <c r="DO8" s="606"/>
      <c r="DP8" s="607"/>
      <c r="DQ8" s="611">
        <v>3615790</v>
      </c>
      <c r="DR8" s="606"/>
      <c r="DS8" s="606"/>
      <c r="DT8" s="606"/>
      <c r="DU8" s="606"/>
      <c r="DV8" s="606"/>
      <c r="DW8" s="606"/>
      <c r="DX8" s="606"/>
      <c r="DY8" s="606"/>
      <c r="DZ8" s="606"/>
      <c r="EA8" s="606"/>
      <c r="EB8" s="606"/>
      <c r="EC8" s="646"/>
    </row>
    <row r="9" spans="2:143" ht="11.25" customHeight="1" x14ac:dyDescent="0.15">
      <c r="B9" s="600" t="s">
        <v>233</v>
      </c>
      <c r="C9" s="601"/>
      <c r="D9" s="601"/>
      <c r="E9" s="601"/>
      <c r="F9" s="601"/>
      <c r="G9" s="601"/>
      <c r="H9" s="601"/>
      <c r="I9" s="601"/>
      <c r="J9" s="601"/>
      <c r="K9" s="601"/>
      <c r="L9" s="601"/>
      <c r="M9" s="601"/>
      <c r="N9" s="601"/>
      <c r="O9" s="601"/>
      <c r="P9" s="601"/>
      <c r="Q9" s="602"/>
      <c r="R9" s="603">
        <v>30374</v>
      </c>
      <c r="S9" s="606"/>
      <c r="T9" s="606"/>
      <c r="U9" s="606"/>
      <c r="V9" s="606"/>
      <c r="W9" s="606"/>
      <c r="X9" s="606"/>
      <c r="Y9" s="607"/>
      <c r="Z9" s="665">
        <v>0.1</v>
      </c>
      <c r="AA9" s="665"/>
      <c r="AB9" s="665"/>
      <c r="AC9" s="665"/>
      <c r="AD9" s="666">
        <v>30374</v>
      </c>
      <c r="AE9" s="666"/>
      <c r="AF9" s="666"/>
      <c r="AG9" s="666"/>
      <c r="AH9" s="666"/>
      <c r="AI9" s="666"/>
      <c r="AJ9" s="666"/>
      <c r="AK9" s="666"/>
      <c r="AL9" s="608">
        <v>0.2</v>
      </c>
      <c r="AM9" s="609"/>
      <c r="AN9" s="609"/>
      <c r="AO9" s="667"/>
      <c r="AP9" s="600" t="s">
        <v>234</v>
      </c>
      <c r="AQ9" s="601"/>
      <c r="AR9" s="601"/>
      <c r="AS9" s="601"/>
      <c r="AT9" s="601"/>
      <c r="AU9" s="601"/>
      <c r="AV9" s="601"/>
      <c r="AW9" s="601"/>
      <c r="AX9" s="601"/>
      <c r="AY9" s="601"/>
      <c r="AZ9" s="601"/>
      <c r="BA9" s="601"/>
      <c r="BB9" s="601"/>
      <c r="BC9" s="601"/>
      <c r="BD9" s="601"/>
      <c r="BE9" s="601"/>
      <c r="BF9" s="602"/>
      <c r="BG9" s="603">
        <v>1979692</v>
      </c>
      <c r="BH9" s="606"/>
      <c r="BI9" s="606"/>
      <c r="BJ9" s="606"/>
      <c r="BK9" s="606"/>
      <c r="BL9" s="606"/>
      <c r="BM9" s="606"/>
      <c r="BN9" s="607"/>
      <c r="BO9" s="665">
        <v>37.1</v>
      </c>
      <c r="BP9" s="665"/>
      <c r="BQ9" s="665"/>
      <c r="BR9" s="665"/>
      <c r="BS9" s="611" t="s">
        <v>121</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1557051</v>
      </c>
      <c r="CS9" s="606"/>
      <c r="CT9" s="606"/>
      <c r="CU9" s="606"/>
      <c r="CV9" s="606"/>
      <c r="CW9" s="606"/>
      <c r="CX9" s="606"/>
      <c r="CY9" s="607"/>
      <c r="CZ9" s="665">
        <v>7.5</v>
      </c>
      <c r="DA9" s="665"/>
      <c r="DB9" s="665"/>
      <c r="DC9" s="665"/>
      <c r="DD9" s="611">
        <v>209862</v>
      </c>
      <c r="DE9" s="606"/>
      <c r="DF9" s="606"/>
      <c r="DG9" s="606"/>
      <c r="DH9" s="606"/>
      <c r="DI9" s="606"/>
      <c r="DJ9" s="606"/>
      <c r="DK9" s="606"/>
      <c r="DL9" s="606"/>
      <c r="DM9" s="606"/>
      <c r="DN9" s="606"/>
      <c r="DO9" s="606"/>
      <c r="DP9" s="607"/>
      <c r="DQ9" s="611">
        <v>1212783</v>
      </c>
      <c r="DR9" s="606"/>
      <c r="DS9" s="606"/>
      <c r="DT9" s="606"/>
      <c r="DU9" s="606"/>
      <c r="DV9" s="606"/>
      <c r="DW9" s="606"/>
      <c r="DX9" s="606"/>
      <c r="DY9" s="606"/>
      <c r="DZ9" s="606"/>
      <c r="EA9" s="606"/>
      <c r="EB9" s="606"/>
      <c r="EC9" s="646"/>
    </row>
    <row r="10" spans="2:143" ht="11.25" customHeight="1" x14ac:dyDescent="0.15">
      <c r="B10" s="600" t="s">
        <v>236</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237</v>
      </c>
      <c r="AE10" s="666"/>
      <c r="AF10" s="666"/>
      <c r="AG10" s="666"/>
      <c r="AH10" s="666"/>
      <c r="AI10" s="666"/>
      <c r="AJ10" s="666"/>
      <c r="AK10" s="666"/>
      <c r="AL10" s="608" t="s">
        <v>121</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113266</v>
      </c>
      <c r="BH10" s="606"/>
      <c r="BI10" s="606"/>
      <c r="BJ10" s="606"/>
      <c r="BK10" s="606"/>
      <c r="BL10" s="606"/>
      <c r="BM10" s="606"/>
      <c r="BN10" s="607"/>
      <c r="BO10" s="665">
        <v>2.1</v>
      </c>
      <c r="BP10" s="665"/>
      <c r="BQ10" s="665"/>
      <c r="BR10" s="665"/>
      <c r="BS10" s="611">
        <v>19462</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56664</v>
      </c>
      <c r="CS10" s="606"/>
      <c r="CT10" s="606"/>
      <c r="CU10" s="606"/>
      <c r="CV10" s="606"/>
      <c r="CW10" s="606"/>
      <c r="CX10" s="606"/>
      <c r="CY10" s="607"/>
      <c r="CZ10" s="665">
        <v>0.3</v>
      </c>
      <c r="DA10" s="665"/>
      <c r="DB10" s="665"/>
      <c r="DC10" s="665"/>
      <c r="DD10" s="611">
        <v>6836</v>
      </c>
      <c r="DE10" s="606"/>
      <c r="DF10" s="606"/>
      <c r="DG10" s="606"/>
      <c r="DH10" s="606"/>
      <c r="DI10" s="606"/>
      <c r="DJ10" s="606"/>
      <c r="DK10" s="606"/>
      <c r="DL10" s="606"/>
      <c r="DM10" s="606"/>
      <c r="DN10" s="606"/>
      <c r="DO10" s="606"/>
      <c r="DP10" s="607"/>
      <c r="DQ10" s="611">
        <v>11524</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237</v>
      </c>
      <c r="S11" s="606"/>
      <c r="T11" s="606"/>
      <c r="U11" s="606"/>
      <c r="V11" s="606"/>
      <c r="W11" s="606"/>
      <c r="X11" s="606"/>
      <c r="Y11" s="607"/>
      <c r="Z11" s="665" t="s">
        <v>121</v>
      </c>
      <c r="AA11" s="665"/>
      <c r="AB11" s="665"/>
      <c r="AC11" s="665"/>
      <c r="AD11" s="666" t="s">
        <v>121</v>
      </c>
      <c r="AE11" s="666"/>
      <c r="AF11" s="666"/>
      <c r="AG11" s="666"/>
      <c r="AH11" s="666"/>
      <c r="AI11" s="666"/>
      <c r="AJ11" s="666"/>
      <c r="AK11" s="666"/>
      <c r="AL11" s="608" t="s">
        <v>121</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131568</v>
      </c>
      <c r="BH11" s="606"/>
      <c r="BI11" s="606"/>
      <c r="BJ11" s="606"/>
      <c r="BK11" s="606"/>
      <c r="BL11" s="606"/>
      <c r="BM11" s="606"/>
      <c r="BN11" s="607"/>
      <c r="BO11" s="665">
        <v>2.5</v>
      </c>
      <c r="BP11" s="665"/>
      <c r="BQ11" s="665"/>
      <c r="BR11" s="665"/>
      <c r="BS11" s="611">
        <v>26124</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1150834</v>
      </c>
      <c r="CS11" s="606"/>
      <c r="CT11" s="606"/>
      <c r="CU11" s="606"/>
      <c r="CV11" s="606"/>
      <c r="CW11" s="606"/>
      <c r="CX11" s="606"/>
      <c r="CY11" s="607"/>
      <c r="CZ11" s="665">
        <v>5.6</v>
      </c>
      <c r="DA11" s="665"/>
      <c r="DB11" s="665"/>
      <c r="DC11" s="665"/>
      <c r="DD11" s="611">
        <v>431457</v>
      </c>
      <c r="DE11" s="606"/>
      <c r="DF11" s="606"/>
      <c r="DG11" s="606"/>
      <c r="DH11" s="606"/>
      <c r="DI11" s="606"/>
      <c r="DJ11" s="606"/>
      <c r="DK11" s="606"/>
      <c r="DL11" s="606"/>
      <c r="DM11" s="606"/>
      <c r="DN11" s="606"/>
      <c r="DO11" s="606"/>
      <c r="DP11" s="607"/>
      <c r="DQ11" s="611">
        <v>718210</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827384</v>
      </c>
      <c r="S12" s="606"/>
      <c r="T12" s="606"/>
      <c r="U12" s="606"/>
      <c r="V12" s="606"/>
      <c r="W12" s="606"/>
      <c r="X12" s="606"/>
      <c r="Y12" s="607"/>
      <c r="Z12" s="665">
        <v>3.8</v>
      </c>
      <c r="AA12" s="665"/>
      <c r="AB12" s="665"/>
      <c r="AC12" s="665"/>
      <c r="AD12" s="666">
        <v>827384</v>
      </c>
      <c r="AE12" s="666"/>
      <c r="AF12" s="666"/>
      <c r="AG12" s="666"/>
      <c r="AH12" s="666"/>
      <c r="AI12" s="666"/>
      <c r="AJ12" s="666"/>
      <c r="AK12" s="666"/>
      <c r="AL12" s="608">
        <v>6.8</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2548115</v>
      </c>
      <c r="BH12" s="606"/>
      <c r="BI12" s="606"/>
      <c r="BJ12" s="606"/>
      <c r="BK12" s="606"/>
      <c r="BL12" s="606"/>
      <c r="BM12" s="606"/>
      <c r="BN12" s="607"/>
      <c r="BO12" s="665">
        <v>47.8</v>
      </c>
      <c r="BP12" s="665"/>
      <c r="BQ12" s="665"/>
      <c r="BR12" s="665"/>
      <c r="BS12" s="611">
        <v>333557</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1076376</v>
      </c>
      <c r="CS12" s="606"/>
      <c r="CT12" s="606"/>
      <c r="CU12" s="606"/>
      <c r="CV12" s="606"/>
      <c r="CW12" s="606"/>
      <c r="CX12" s="606"/>
      <c r="CY12" s="607"/>
      <c r="CZ12" s="665">
        <v>5.2</v>
      </c>
      <c r="DA12" s="665"/>
      <c r="DB12" s="665"/>
      <c r="DC12" s="665"/>
      <c r="DD12" s="611">
        <v>37283</v>
      </c>
      <c r="DE12" s="606"/>
      <c r="DF12" s="606"/>
      <c r="DG12" s="606"/>
      <c r="DH12" s="606"/>
      <c r="DI12" s="606"/>
      <c r="DJ12" s="606"/>
      <c r="DK12" s="606"/>
      <c r="DL12" s="606"/>
      <c r="DM12" s="606"/>
      <c r="DN12" s="606"/>
      <c r="DO12" s="606"/>
      <c r="DP12" s="607"/>
      <c r="DQ12" s="611">
        <v>321833</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v>10106</v>
      </c>
      <c r="S13" s="606"/>
      <c r="T13" s="606"/>
      <c r="U13" s="606"/>
      <c r="V13" s="606"/>
      <c r="W13" s="606"/>
      <c r="X13" s="606"/>
      <c r="Y13" s="607"/>
      <c r="Z13" s="665">
        <v>0</v>
      </c>
      <c r="AA13" s="665"/>
      <c r="AB13" s="665"/>
      <c r="AC13" s="665"/>
      <c r="AD13" s="666">
        <v>10106</v>
      </c>
      <c r="AE13" s="666"/>
      <c r="AF13" s="666"/>
      <c r="AG13" s="666"/>
      <c r="AH13" s="666"/>
      <c r="AI13" s="666"/>
      <c r="AJ13" s="666"/>
      <c r="AK13" s="666"/>
      <c r="AL13" s="608">
        <v>0.1</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2546267</v>
      </c>
      <c r="BH13" s="606"/>
      <c r="BI13" s="606"/>
      <c r="BJ13" s="606"/>
      <c r="BK13" s="606"/>
      <c r="BL13" s="606"/>
      <c r="BM13" s="606"/>
      <c r="BN13" s="607"/>
      <c r="BO13" s="665">
        <v>47.8</v>
      </c>
      <c r="BP13" s="665"/>
      <c r="BQ13" s="665"/>
      <c r="BR13" s="665"/>
      <c r="BS13" s="611">
        <v>333557</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2222573</v>
      </c>
      <c r="CS13" s="606"/>
      <c r="CT13" s="606"/>
      <c r="CU13" s="606"/>
      <c r="CV13" s="606"/>
      <c r="CW13" s="606"/>
      <c r="CX13" s="606"/>
      <c r="CY13" s="607"/>
      <c r="CZ13" s="665">
        <v>10.7</v>
      </c>
      <c r="DA13" s="665"/>
      <c r="DB13" s="665"/>
      <c r="DC13" s="665"/>
      <c r="DD13" s="611">
        <v>937471</v>
      </c>
      <c r="DE13" s="606"/>
      <c r="DF13" s="606"/>
      <c r="DG13" s="606"/>
      <c r="DH13" s="606"/>
      <c r="DI13" s="606"/>
      <c r="DJ13" s="606"/>
      <c r="DK13" s="606"/>
      <c r="DL13" s="606"/>
      <c r="DM13" s="606"/>
      <c r="DN13" s="606"/>
      <c r="DO13" s="606"/>
      <c r="DP13" s="607"/>
      <c r="DQ13" s="611">
        <v>1310416</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121</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138584</v>
      </c>
      <c r="BH14" s="606"/>
      <c r="BI14" s="606"/>
      <c r="BJ14" s="606"/>
      <c r="BK14" s="606"/>
      <c r="BL14" s="606"/>
      <c r="BM14" s="606"/>
      <c r="BN14" s="607"/>
      <c r="BO14" s="665">
        <v>2.6</v>
      </c>
      <c r="BP14" s="665"/>
      <c r="BQ14" s="665"/>
      <c r="BR14" s="665"/>
      <c r="BS14" s="611" t="s">
        <v>121</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529773</v>
      </c>
      <c r="CS14" s="606"/>
      <c r="CT14" s="606"/>
      <c r="CU14" s="606"/>
      <c r="CV14" s="606"/>
      <c r="CW14" s="606"/>
      <c r="CX14" s="606"/>
      <c r="CY14" s="607"/>
      <c r="CZ14" s="665">
        <v>2.6</v>
      </c>
      <c r="DA14" s="665"/>
      <c r="DB14" s="665"/>
      <c r="DC14" s="665"/>
      <c r="DD14" s="611">
        <v>36692</v>
      </c>
      <c r="DE14" s="606"/>
      <c r="DF14" s="606"/>
      <c r="DG14" s="606"/>
      <c r="DH14" s="606"/>
      <c r="DI14" s="606"/>
      <c r="DJ14" s="606"/>
      <c r="DK14" s="606"/>
      <c r="DL14" s="606"/>
      <c r="DM14" s="606"/>
      <c r="DN14" s="606"/>
      <c r="DO14" s="606"/>
      <c r="DP14" s="607"/>
      <c r="DQ14" s="611">
        <v>481119</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62406</v>
      </c>
      <c r="S15" s="606"/>
      <c r="T15" s="606"/>
      <c r="U15" s="606"/>
      <c r="V15" s="606"/>
      <c r="W15" s="606"/>
      <c r="X15" s="606"/>
      <c r="Y15" s="607"/>
      <c r="Z15" s="665">
        <v>0.3</v>
      </c>
      <c r="AA15" s="665"/>
      <c r="AB15" s="665"/>
      <c r="AC15" s="665"/>
      <c r="AD15" s="666">
        <v>62406</v>
      </c>
      <c r="AE15" s="666"/>
      <c r="AF15" s="666"/>
      <c r="AG15" s="666"/>
      <c r="AH15" s="666"/>
      <c r="AI15" s="666"/>
      <c r="AJ15" s="666"/>
      <c r="AK15" s="666"/>
      <c r="AL15" s="608">
        <v>0.5</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301314</v>
      </c>
      <c r="BH15" s="606"/>
      <c r="BI15" s="606"/>
      <c r="BJ15" s="606"/>
      <c r="BK15" s="606"/>
      <c r="BL15" s="606"/>
      <c r="BM15" s="606"/>
      <c r="BN15" s="607"/>
      <c r="BO15" s="665">
        <v>5.7</v>
      </c>
      <c r="BP15" s="665"/>
      <c r="BQ15" s="665"/>
      <c r="BR15" s="665"/>
      <c r="BS15" s="611" t="s">
        <v>121</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2009220</v>
      </c>
      <c r="CS15" s="606"/>
      <c r="CT15" s="606"/>
      <c r="CU15" s="606"/>
      <c r="CV15" s="606"/>
      <c r="CW15" s="606"/>
      <c r="CX15" s="606"/>
      <c r="CY15" s="607"/>
      <c r="CZ15" s="665">
        <v>9.6999999999999993</v>
      </c>
      <c r="DA15" s="665"/>
      <c r="DB15" s="665"/>
      <c r="DC15" s="665"/>
      <c r="DD15" s="611">
        <v>302554</v>
      </c>
      <c r="DE15" s="606"/>
      <c r="DF15" s="606"/>
      <c r="DG15" s="606"/>
      <c r="DH15" s="606"/>
      <c r="DI15" s="606"/>
      <c r="DJ15" s="606"/>
      <c r="DK15" s="606"/>
      <c r="DL15" s="606"/>
      <c r="DM15" s="606"/>
      <c r="DN15" s="606"/>
      <c r="DO15" s="606"/>
      <c r="DP15" s="607"/>
      <c r="DQ15" s="611">
        <v>1558826</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121</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121</v>
      </c>
      <c r="BP16" s="665"/>
      <c r="BQ16" s="665"/>
      <c r="BR16" s="665"/>
      <c r="BS16" s="611" t="s">
        <v>121</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56937</v>
      </c>
      <c r="CS16" s="606"/>
      <c r="CT16" s="606"/>
      <c r="CU16" s="606"/>
      <c r="CV16" s="606"/>
      <c r="CW16" s="606"/>
      <c r="CX16" s="606"/>
      <c r="CY16" s="607"/>
      <c r="CZ16" s="665">
        <v>0.3</v>
      </c>
      <c r="DA16" s="665"/>
      <c r="DB16" s="665"/>
      <c r="DC16" s="665"/>
      <c r="DD16" s="611" t="s">
        <v>121</v>
      </c>
      <c r="DE16" s="606"/>
      <c r="DF16" s="606"/>
      <c r="DG16" s="606"/>
      <c r="DH16" s="606"/>
      <c r="DI16" s="606"/>
      <c r="DJ16" s="606"/>
      <c r="DK16" s="606"/>
      <c r="DL16" s="606"/>
      <c r="DM16" s="606"/>
      <c r="DN16" s="606"/>
      <c r="DO16" s="606"/>
      <c r="DP16" s="607"/>
      <c r="DQ16" s="611">
        <v>17910</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18577</v>
      </c>
      <c r="S17" s="606"/>
      <c r="T17" s="606"/>
      <c r="U17" s="606"/>
      <c r="V17" s="606"/>
      <c r="W17" s="606"/>
      <c r="X17" s="606"/>
      <c r="Y17" s="607"/>
      <c r="Z17" s="665">
        <v>0.1</v>
      </c>
      <c r="AA17" s="665"/>
      <c r="AB17" s="665"/>
      <c r="AC17" s="665"/>
      <c r="AD17" s="666">
        <v>18577</v>
      </c>
      <c r="AE17" s="666"/>
      <c r="AF17" s="666"/>
      <c r="AG17" s="666"/>
      <c r="AH17" s="666"/>
      <c r="AI17" s="666"/>
      <c r="AJ17" s="666"/>
      <c r="AK17" s="666"/>
      <c r="AL17" s="608">
        <v>0.2</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2503189</v>
      </c>
      <c r="CS17" s="606"/>
      <c r="CT17" s="606"/>
      <c r="CU17" s="606"/>
      <c r="CV17" s="606"/>
      <c r="CW17" s="606"/>
      <c r="CX17" s="606"/>
      <c r="CY17" s="607"/>
      <c r="CZ17" s="665">
        <v>12.1</v>
      </c>
      <c r="DA17" s="665"/>
      <c r="DB17" s="665"/>
      <c r="DC17" s="665"/>
      <c r="DD17" s="611" t="s">
        <v>121</v>
      </c>
      <c r="DE17" s="606"/>
      <c r="DF17" s="606"/>
      <c r="DG17" s="606"/>
      <c r="DH17" s="606"/>
      <c r="DI17" s="606"/>
      <c r="DJ17" s="606"/>
      <c r="DK17" s="606"/>
      <c r="DL17" s="606"/>
      <c r="DM17" s="606"/>
      <c r="DN17" s="606"/>
      <c r="DO17" s="606"/>
      <c r="DP17" s="607"/>
      <c r="DQ17" s="611">
        <v>2469868</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6697296</v>
      </c>
      <c r="S18" s="606"/>
      <c r="T18" s="606"/>
      <c r="U18" s="606"/>
      <c r="V18" s="606"/>
      <c r="W18" s="606"/>
      <c r="X18" s="606"/>
      <c r="Y18" s="607"/>
      <c r="Z18" s="665">
        <v>31</v>
      </c>
      <c r="AA18" s="665"/>
      <c r="AB18" s="665"/>
      <c r="AC18" s="665"/>
      <c r="AD18" s="666">
        <v>5652608</v>
      </c>
      <c r="AE18" s="666"/>
      <c r="AF18" s="666"/>
      <c r="AG18" s="666"/>
      <c r="AH18" s="666"/>
      <c r="AI18" s="666"/>
      <c r="AJ18" s="666"/>
      <c r="AK18" s="666"/>
      <c r="AL18" s="608">
        <v>46.2</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5652608</v>
      </c>
      <c r="S19" s="606"/>
      <c r="T19" s="606"/>
      <c r="U19" s="606"/>
      <c r="V19" s="606"/>
      <c r="W19" s="606"/>
      <c r="X19" s="606"/>
      <c r="Y19" s="607"/>
      <c r="Z19" s="665">
        <v>26.2</v>
      </c>
      <c r="AA19" s="665"/>
      <c r="AB19" s="665"/>
      <c r="AC19" s="665"/>
      <c r="AD19" s="666">
        <v>5652608</v>
      </c>
      <c r="AE19" s="666"/>
      <c r="AF19" s="666"/>
      <c r="AG19" s="666"/>
      <c r="AH19" s="666"/>
      <c r="AI19" s="666"/>
      <c r="AJ19" s="666"/>
      <c r="AK19" s="666"/>
      <c r="AL19" s="608">
        <v>46.2</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28811</v>
      </c>
      <c r="BH19" s="606"/>
      <c r="BI19" s="606"/>
      <c r="BJ19" s="606"/>
      <c r="BK19" s="606"/>
      <c r="BL19" s="606"/>
      <c r="BM19" s="606"/>
      <c r="BN19" s="607"/>
      <c r="BO19" s="665">
        <v>0.5</v>
      </c>
      <c r="BP19" s="665"/>
      <c r="BQ19" s="665"/>
      <c r="BR19" s="665"/>
      <c r="BS19" s="611" t="s">
        <v>121</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237</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1044688</v>
      </c>
      <c r="S20" s="606"/>
      <c r="T20" s="606"/>
      <c r="U20" s="606"/>
      <c r="V20" s="606"/>
      <c r="W20" s="606"/>
      <c r="X20" s="606"/>
      <c r="Y20" s="607"/>
      <c r="Z20" s="665">
        <v>4.8</v>
      </c>
      <c r="AA20" s="665"/>
      <c r="AB20" s="665"/>
      <c r="AC20" s="665"/>
      <c r="AD20" s="666" t="s">
        <v>121</v>
      </c>
      <c r="AE20" s="666"/>
      <c r="AF20" s="666"/>
      <c r="AG20" s="666"/>
      <c r="AH20" s="666"/>
      <c r="AI20" s="666"/>
      <c r="AJ20" s="666"/>
      <c r="AK20" s="666"/>
      <c r="AL20" s="608" t="s">
        <v>121</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28811</v>
      </c>
      <c r="BH20" s="606"/>
      <c r="BI20" s="606"/>
      <c r="BJ20" s="606"/>
      <c r="BK20" s="606"/>
      <c r="BL20" s="606"/>
      <c r="BM20" s="606"/>
      <c r="BN20" s="607"/>
      <c r="BO20" s="665">
        <v>0.5</v>
      </c>
      <c r="BP20" s="665"/>
      <c r="BQ20" s="665"/>
      <c r="BR20" s="665"/>
      <c r="BS20" s="611" t="s">
        <v>121</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20687009</v>
      </c>
      <c r="CS20" s="606"/>
      <c r="CT20" s="606"/>
      <c r="CU20" s="606"/>
      <c r="CV20" s="606"/>
      <c r="CW20" s="606"/>
      <c r="CX20" s="606"/>
      <c r="CY20" s="607"/>
      <c r="CZ20" s="665">
        <v>100</v>
      </c>
      <c r="DA20" s="665"/>
      <c r="DB20" s="665"/>
      <c r="DC20" s="665"/>
      <c r="DD20" s="611">
        <v>2145039</v>
      </c>
      <c r="DE20" s="606"/>
      <c r="DF20" s="606"/>
      <c r="DG20" s="606"/>
      <c r="DH20" s="606"/>
      <c r="DI20" s="606"/>
      <c r="DJ20" s="606"/>
      <c r="DK20" s="606"/>
      <c r="DL20" s="606"/>
      <c r="DM20" s="606"/>
      <c r="DN20" s="606"/>
      <c r="DO20" s="606"/>
      <c r="DP20" s="607"/>
      <c r="DQ20" s="611">
        <v>14222263</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121</v>
      </c>
      <c r="AA21" s="665"/>
      <c r="AB21" s="665"/>
      <c r="AC21" s="665"/>
      <c r="AD21" s="666" t="s">
        <v>121</v>
      </c>
      <c r="AE21" s="666"/>
      <c r="AF21" s="666"/>
      <c r="AG21" s="666"/>
      <c r="AH21" s="666"/>
      <c r="AI21" s="666"/>
      <c r="AJ21" s="666"/>
      <c r="AK21" s="666"/>
      <c r="AL21" s="608" t="s">
        <v>121</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28811</v>
      </c>
      <c r="BH21" s="606"/>
      <c r="BI21" s="606"/>
      <c r="BJ21" s="606"/>
      <c r="BK21" s="606"/>
      <c r="BL21" s="606"/>
      <c r="BM21" s="606"/>
      <c r="BN21" s="607"/>
      <c r="BO21" s="665">
        <v>0.5</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13234743</v>
      </c>
      <c r="S22" s="606"/>
      <c r="T22" s="606"/>
      <c r="U22" s="606"/>
      <c r="V22" s="606"/>
      <c r="W22" s="606"/>
      <c r="X22" s="606"/>
      <c r="Y22" s="607"/>
      <c r="Z22" s="665">
        <v>61.3</v>
      </c>
      <c r="AA22" s="665"/>
      <c r="AB22" s="665"/>
      <c r="AC22" s="665"/>
      <c r="AD22" s="666">
        <v>12190055</v>
      </c>
      <c r="AE22" s="666"/>
      <c r="AF22" s="666"/>
      <c r="AG22" s="666"/>
      <c r="AH22" s="666"/>
      <c r="AI22" s="666"/>
      <c r="AJ22" s="666"/>
      <c r="AK22" s="666"/>
      <c r="AL22" s="608">
        <v>99.6</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121</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4683</v>
      </c>
      <c r="S23" s="606"/>
      <c r="T23" s="606"/>
      <c r="U23" s="606"/>
      <c r="V23" s="606"/>
      <c r="W23" s="606"/>
      <c r="X23" s="606"/>
      <c r="Y23" s="607"/>
      <c r="Z23" s="665">
        <v>0</v>
      </c>
      <c r="AA23" s="665"/>
      <c r="AB23" s="665"/>
      <c r="AC23" s="665"/>
      <c r="AD23" s="666">
        <v>4683</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121</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91833</v>
      </c>
      <c r="S24" s="606"/>
      <c r="T24" s="606"/>
      <c r="U24" s="606"/>
      <c r="V24" s="606"/>
      <c r="W24" s="606"/>
      <c r="X24" s="606"/>
      <c r="Y24" s="607"/>
      <c r="Z24" s="665">
        <v>0.4</v>
      </c>
      <c r="AA24" s="665"/>
      <c r="AB24" s="665"/>
      <c r="AC24" s="665"/>
      <c r="AD24" s="666" t="s">
        <v>121</v>
      </c>
      <c r="AE24" s="666"/>
      <c r="AF24" s="666"/>
      <c r="AG24" s="666"/>
      <c r="AH24" s="666"/>
      <c r="AI24" s="666"/>
      <c r="AJ24" s="666"/>
      <c r="AK24" s="666"/>
      <c r="AL24" s="608" t="s">
        <v>121</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121</v>
      </c>
      <c r="BP24" s="665"/>
      <c r="BQ24" s="665"/>
      <c r="BR24" s="665"/>
      <c r="BS24" s="611" t="s">
        <v>121</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9498164</v>
      </c>
      <c r="CS24" s="669"/>
      <c r="CT24" s="669"/>
      <c r="CU24" s="669"/>
      <c r="CV24" s="669"/>
      <c r="CW24" s="669"/>
      <c r="CX24" s="669"/>
      <c r="CY24" s="715"/>
      <c r="CZ24" s="716">
        <v>45.9</v>
      </c>
      <c r="DA24" s="685"/>
      <c r="DB24" s="685"/>
      <c r="DC24" s="719"/>
      <c r="DD24" s="714">
        <v>6823100</v>
      </c>
      <c r="DE24" s="669"/>
      <c r="DF24" s="669"/>
      <c r="DG24" s="669"/>
      <c r="DH24" s="669"/>
      <c r="DI24" s="669"/>
      <c r="DJ24" s="669"/>
      <c r="DK24" s="715"/>
      <c r="DL24" s="714">
        <v>6761871</v>
      </c>
      <c r="DM24" s="669"/>
      <c r="DN24" s="669"/>
      <c r="DO24" s="669"/>
      <c r="DP24" s="669"/>
      <c r="DQ24" s="669"/>
      <c r="DR24" s="669"/>
      <c r="DS24" s="669"/>
      <c r="DT24" s="669"/>
      <c r="DU24" s="669"/>
      <c r="DV24" s="715"/>
      <c r="DW24" s="716">
        <v>52.4</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155926</v>
      </c>
      <c r="S25" s="606"/>
      <c r="T25" s="606"/>
      <c r="U25" s="606"/>
      <c r="V25" s="606"/>
      <c r="W25" s="606"/>
      <c r="X25" s="606"/>
      <c r="Y25" s="607"/>
      <c r="Z25" s="665">
        <v>0.7</v>
      </c>
      <c r="AA25" s="665"/>
      <c r="AB25" s="665"/>
      <c r="AC25" s="665"/>
      <c r="AD25" s="666">
        <v>32822</v>
      </c>
      <c r="AE25" s="666"/>
      <c r="AF25" s="666"/>
      <c r="AG25" s="666"/>
      <c r="AH25" s="666"/>
      <c r="AI25" s="666"/>
      <c r="AJ25" s="666"/>
      <c r="AK25" s="666"/>
      <c r="AL25" s="608">
        <v>0.3</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3311710</v>
      </c>
      <c r="CS25" s="604"/>
      <c r="CT25" s="604"/>
      <c r="CU25" s="604"/>
      <c r="CV25" s="604"/>
      <c r="CW25" s="604"/>
      <c r="CX25" s="604"/>
      <c r="CY25" s="605"/>
      <c r="CZ25" s="608">
        <v>16</v>
      </c>
      <c r="DA25" s="637"/>
      <c r="DB25" s="637"/>
      <c r="DC25" s="638"/>
      <c r="DD25" s="611">
        <v>3119382</v>
      </c>
      <c r="DE25" s="604"/>
      <c r="DF25" s="604"/>
      <c r="DG25" s="604"/>
      <c r="DH25" s="604"/>
      <c r="DI25" s="604"/>
      <c r="DJ25" s="604"/>
      <c r="DK25" s="605"/>
      <c r="DL25" s="611">
        <v>3068041</v>
      </c>
      <c r="DM25" s="604"/>
      <c r="DN25" s="604"/>
      <c r="DO25" s="604"/>
      <c r="DP25" s="604"/>
      <c r="DQ25" s="604"/>
      <c r="DR25" s="604"/>
      <c r="DS25" s="604"/>
      <c r="DT25" s="604"/>
      <c r="DU25" s="604"/>
      <c r="DV25" s="605"/>
      <c r="DW25" s="608">
        <v>23.8</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96228</v>
      </c>
      <c r="S26" s="606"/>
      <c r="T26" s="606"/>
      <c r="U26" s="606"/>
      <c r="V26" s="606"/>
      <c r="W26" s="606"/>
      <c r="X26" s="606"/>
      <c r="Y26" s="607"/>
      <c r="Z26" s="665">
        <v>0.4</v>
      </c>
      <c r="AA26" s="665"/>
      <c r="AB26" s="665"/>
      <c r="AC26" s="665"/>
      <c r="AD26" s="666" t="s">
        <v>121</v>
      </c>
      <c r="AE26" s="666"/>
      <c r="AF26" s="666"/>
      <c r="AG26" s="666"/>
      <c r="AH26" s="666"/>
      <c r="AI26" s="666"/>
      <c r="AJ26" s="666"/>
      <c r="AK26" s="666"/>
      <c r="AL26" s="608" t="s">
        <v>121</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121</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2169458</v>
      </c>
      <c r="CS26" s="606"/>
      <c r="CT26" s="606"/>
      <c r="CU26" s="606"/>
      <c r="CV26" s="606"/>
      <c r="CW26" s="606"/>
      <c r="CX26" s="606"/>
      <c r="CY26" s="607"/>
      <c r="CZ26" s="608">
        <v>10.5</v>
      </c>
      <c r="DA26" s="637"/>
      <c r="DB26" s="637"/>
      <c r="DC26" s="638"/>
      <c r="DD26" s="611">
        <v>1986356</v>
      </c>
      <c r="DE26" s="606"/>
      <c r="DF26" s="606"/>
      <c r="DG26" s="606"/>
      <c r="DH26" s="606"/>
      <c r="DI26" s="606"/>
      <c r="DJ26" s="606"/>
      <c r="DK26" s="607"/>
      <c r="DL26" s="611" t="s">
        <v>121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2313364</v>
      </c>
      <c r="S27" s="606"/>
      <c r="T27" s="606"/>
      <c r="U27" s="606"/>
      <c r="V27" s="606"/>
      <c r="W27" s="606"/>
      <c r="X27" s="606"/>
      <c r="Y27" s="607"/>
      <c r="Z27" s="665">
        <v>10.7</v>
      </c>
      <c r="AA27" s="665"/>
      <c r="AB27" s="665"/>
      <c r="AC27" s="665"/>
      <c r="AD27" s="666" t="s">
        <v>121</v>
      </c>
      <c r="AE27" s="666"/>
      <c r="AF27" s="666"/>
      <c r="AG27" s="666"/>
      <c r="AH27" s="666"/>
      <c r="AI27" s="666"/>
      <c r="AJ27" s="666"/>
      <c r="AK27" s="666"/>
      <c r="AL27" s="608" t="s">
        <v>121</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5330347</v>
      </c>
      <c r="BH27" s="606"/>
      <c r="BI27" s="606"/>
      <c r="BJ27" s="606"/>
      <c r="BK27" s="606"/>
      <c r="BL27" s="606"/>
      <c r="BM27" s="606"/>
      <c r="BN27" s="607"/>
      <c r="BO27" s="665">
        <v>100</v>
      </c>
      <c r="BP27" s="665"/>
      <c r="BQ27" s="665"/>
      <c r="BR27" s="665"/>
      <c r="BS27" s="611">
        <v>379143</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3683265</v>
      </c>
      <c r="CS27" s="604"/>
      <c r="CT27" s="604"/>
      <c r="CU27" s="604"/>
      <c r="CV27" s="604"/>
      <c r="CW27" s="604"/>
      <c r="CX27" s="604"/>
      <c r="CY27" s="605"/>
      <c r="CZ27" s="608">
        <v>17.8</v>
      </c>
      <c r="DA27" s="637"/>
      <c r="DB27" s="637"/>
      <c r="DC27" s="638"/>
      <c r="DD27" s="611">
        <v>1233850</v>
      </c>
      <c r="DE27" s="604"/>
      <c r="DF27" s="604"/>
      <c r="DG27" s="604"/>
      <c r="DH27" s="604"/>
      <c r="DI27" s="604"/>
      <c r="DJ27" s="604"/>
      <c r="DK27" s="605"/>
      <c r="DL27" s="611">
        <v>1223962</v>
      </c>
      <c r="DM27" s="604"/>
      <c r="DN27" s="604"/>
      <c r="DO27" s="604"/>
      <c r="DP27" s="604"/>
      <c r="DQ27" s="604"/>
      <c r="DR27" s="604"/>
      <c r="DS27" s="604"/>
      <c r="DT27" s="604"/>
      <c r="DU27" s="604"/>
      <c r="DV27" s="605"/>
      <c r="DW27" s="608">
        <v>9.5</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121</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2503189</v>
      </c>
      <c r="CS28" s="606"/>
      <c r="CT28" s="606"/>
      <c r="CU28" s="606"/>
      <c r="CV28" s="606"/>
      <c r="CW28" s="606"/>
      <c r="CX28" s="606"/>
      <c r="CY28" s="607"/>
      <c r="CZ28" s="608">
        <v>12.1</v>
      </c>
      <c r="DA28" s="637"/>
      <c r="DB28" s="637"/>
      <c r="DC28" s="638"/>
      <c r="DD28" s="611">
        <v>2469868</v>
      </c>
      <c r="DE28" s="606"/>
      <c r="DF28" s="606"/>
      <c r="DG28" s="606"/>
      <c r="DH28" s="606"/>
      <c r="DI28" s="606"/>
      <c r="DJ28" s="606"/>
      <c r="DK28" s="607"/>
      <c r="DL28" s="611">
        <v>2469868</v>
      </c>
      <c r="DM28" s="606"/>
      <c r="DN28" s="606"/>
      <c r="DO28" s="606"/>
      <c r="DP28" s="606"/>
      <c r="DQ28" s="606"/>
      <c r="DR28" s="606"/>
      <c r="DS28" s="606"/>
      <c r="DT28" s="606"/>
      <c r="DU28" s="606"/>
      <c r="DV28" s="607"/>
      <c r="DW28" s="608">
        <v>19.100000000000001</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1394033</v>
      </c>
      <c r="S29" s="606"/>
      <c r="T29" s="606"/>
      <c r="U29" s="606"/>
      <c r="V29" s="606"/>
      <c r="W29" s="606"/>
      <c r="X29" s="606"/>
      <c r="Y29" s="607"/>
      <c r="Z29" s="665">
        <v>6.5</v>
      </c>
      <c r="AA29" s="665"/>
      <c r="AB29" s="665"/>
      <c r="AC29" s="665"/>
      <c r="AD29" s="666" t="s">
        <v>121</v>
      </c>
      <c r="AE29" s="666"/>
      <c r="AF29" s="666"/>
      <c r="AG29" s="666"/>
      <c r="AH29" s="666"/>
      <c r="AI29" s="666"/>
      <c r="AJ29" s="666"/>
      <c r="AK29" s="666"/>
      <c r="AL29" s="608" t="s">
        <v>121</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64</v>
      </c>
      <c r="CG29" s="644"/>
      <c r="CH29" s="644"/>
      <c r="CI29" s="644"/>
      <c r="CJ29" s="644"/>
      <c r="CK29" s="644"/>
      <c r="CL29" s="644"/>
      <c r="CM29" s="644"/>
      <c r="CN29" s="644"/>
      <c r="CO29" s="644"/>
      <c r="CP29" s="644"/>
      <c r="CQ29" s="645"/>
      <c r="CR29" s="603">
        <v>2503186</v>
      </c>
      <c r="CS29" s="604"/>
      <c r="CT29" s="604"/>
      <c r="CU29" s="604"/>
      <c r="CV29" s="604"/>
      <c r="CW29" s="604"/>
      <c r="CX29" s="604"/>
      <c r="CY29" s="605"/>
      <c r="CZ29" s="608">
        <v>12.1</v>
      </c>
      <c r="DA29" s="637"/>
      <c r="DB29" s="637"/>
      <c r="DC29" s="638"/>
      <c r="DD29" s="611">
        <v>2469865</v>
      </c>
      <c r="DE29" s="604"/>
      <c r="DF29" s="604"/>
      <c r="DG29" s="604"/>
      <c r="DH29" s="604"/>
      <c r="DI29" s="604"/>
      <c r="DJ29" s="604"/>
      <c r="DK29" s="605"/>
      <c r="DL29" s="611">
        <v>2469865</v>
      </c>
      <c r="DM29" s="604"/>
      <c r="DN29" s="604"/>
      <c r="DO29" s="604"/>
      <c r="DP29" s="604"/>
      <c r="DQ29" s="604"/>
      <c r="DR29" s="604"/>
      <c r="DS29" s="604"/>
      <c r="DT29" s="604"/>
      <c r="DU29" s="604"/>
      <c r="DV29" s="605"/>
      <c r="DW29" s="608">
        <v>19.100000000000001</v>
      </c>
      <c r="DX29" s="637"/>
      <c r="DY29" s="637"/>
      <c r="DZ29" s="637"/>
      <c r="EA29" s="637"/>
      <c r="EB29" s="637"/>
      <c r="EC29" s="639"/>
    </row>
    <row r="30" spans="2:133" ht="11.25" customHeight="1" x14ac:dyDescent="0.15">
      <c r="B30" s="600" t="s">
        <v>300</v>
      </c>
      <c r="C30" s="601"/>
      <c r="D30" s="601"/>
      <c r="E30" s="601"/>
      <c r="F30" s="601"/>
      <c r="G30" s="601"/>
      <c r="H30" s="601"/>
      <c r="I30" s="601"/>
      <c r="J30" s="601"/>
      <c r="K30" s="601"/>
      <c r="L30" s="601"/>
      <c r="M30" s="601"/>
      <c r="N30" s="601"/>
      <c r="O30" s="601"/>
      <c r="P30" s="601"/>
      <c r="Q30" s="602"/>
      <c r="R30" s="603">
        <v>15713</v>
      </c>
      <c r="S30" s="606"/>
      <c r="T30" s="606"/>
      <c r="U30" s="606"/>
      <c r="V30" s="606"/>
      <c r="W30" s="606"/>
      <c r="X30" s="606"/>
      <c r="Y30" s="607"/>
      <c r="Z30" s="665">
        <v>0.1</v>
      </c>
      <c r="AA30" s="665"/>
      <c r="AB30" s="665"/>
      <c r="AC30" s="665"/>
      <c r="AD30" s="666">
        <v>5187</v>
      </c>
      <c r="AE30" s="666"/>
      <c r="AF30" s="666"/>
      <c r="AG30" s="666"/>
      <c r="AH30" s="666"/>
      <c r="AI30" s="666"/>
      <c r="AJ30" s="666"/>
      <c r="AK30" s="666"/>
      <c r="AL30" s="608">
        <v>0</v>
      </c>
      <c r="AM30" s="609"/>
      <c r="AN30" s="609"/>
      <c r="AO30" s="667"/>
      <c r="AP30" s="693" t="s">
        <v>301</v>
      </c>
      <c r="AQ30" s="694"/>
      <c r="AR30" s="694"/>
      <c r="AS30" s="694"/>
      <c r="AT30" s="699" t="s">
        <v>302</v>
      </c>
      <c r="AU30" s="210"/>
      <c r="AV30" s="210"/>
      <c r="AW30" s="210"/>
      <c r="AX30" s="702" t="s">
        <v>179</v>
      </c>
      <c r="AY30" s="703"/>
      <c r="AZ30" s="703"/>
      <c r="BA30" s="703"/>
      <c r="BB30" s="703"/>
      <c r="BC30" s="703"/>
      <c r="BD30" s="703"/>
      <c r="BE30" s="703"/>
      <c r="BF30" s="704"/>
      <c r="BG30" s="683">
        <v>98.9</v>
      </c>
      <c r="BH30" s="684"/>
      <c r="BI30" s="684"/>
      <c r="BJ30" s="684"/>
      <c r="BK30" s="684"/>
      <c r="BL30" s="684"/>
      <c r="BM30" s="685">
        <v>95.6</v>
      </c>
      <c r="BN30" s="684"/>
      <c r="BO30" s="684"/>
      <c r="BP30" s="684"/>
      <c r="BQ30" s="686"/>
      <c r="BR30" s="683">
        <v>98.9</v>
      </c>
      <c r="BS30" s="684"/>
      <c r="BT30" s="684"/>
      <c r="BU30" s="684"/>
      <c r="BV30" s="684"/>
      <c r="BW30" s="684"/>
      <c r="BX30" s="685">
        <v>95.9</v>
      </c>
      <c r="BY30" s="684"/>
      <c r="BZ30" s="684"/>
      <c r="CA30" s="684"/>
      <c r="CB30" s="686"/>
      <c r="CD30" s="689"/>
      <c r="CE30" s="690"/>
      <c r="CF30" s="647" t="s">
        <v>303</v>
      </c>
      <c r="CG30" s="644"/>
      <c r="CH30" s="644"/>
      <c r="CI30" s="644"/>
      <c r="CJ30" s="644"/>
      <c r="CK30" s="644"/>
      <c r="CL30" s="644"/>
      <c r="CM30" s="644"/>
      <c r="CN30" s="644"/>
      <c r="CO30" s="644"/>
      <c r="CP30" s="644"/>
      <c r="CQ30" s="645"/>
      <c r="CR30" s="603">
        <v>2313387</v>
      </c>
      <c r="CS30" s="606"/>
      <c r="CT30" s="606"/>
      <c r="CU30" s="606"/>
      <c r="CV30" s="606"/>
      <c r="CW30" s="606"/>
      <c r="CX30" s="606"/>
      <c r="CY30" s="607"/>
      <c r="CZ30" s="608">
        <v>11.2</v>
      </c>
      <c r="DA30" s="637"/>
      <c r="DB30" s="637"/>
      <c r="DC30" s="638"/>
      <c r="DD30" s="611">
        <v>2285553</v>
      </c>
      <c r="DE30" s="606"/>
      <c r="DF30" s="606"/>
      <c r="DG30" s="606"/>
      <c r="DH30" s="606"/>
      <c r="DI30" s="606"/>
      <c r="DJ30" s="606"/>
      <c r="DK30" s="607"/>
      <c r="DL30" s="611">
        <v>2285553</v>
      </c>
      <c r="DM30" s="606"/>
      <c r="DN30" s="606"/>
      <c r="DO30" s="606"/>
      <c r="DP30" s="606"/>
      <c r="DQ30" s="606"/>
      <c r="DR30" s="606"/>
      <c r="DS30" s="606"/>
      <c r="DT30" s="606"/>
      <c r="DU30" s="606"/>
      <c r="DV30" s="607"/>
      <c r="DW30" s="608">
        <v>17.7</v>
      </c>
      <c r="DX30" s="637"/>
      <c r="DY30" s="637"/>
      <c r="DZ30" s="637"/>
      <c r="EA30" s="637"/>
      <c r="EB30" s="637"/>
      <c r="EC30" s="639"/>
    </row>
    <row r="31" spans="2:133" ht="11.25" customHeight="1" x14ac:dyDescent="0.15">
      <c r="B31" s="600" t="s">
        <v>304</v>
      </c>
      <c r="C31" s="601"/>
      <c r="D31" s="601"/>
      <c r="E31" s="601"/>
      <c r="F31" s="601"/>
      <c r="G31" s="601"/>
      <c r="H31" s="601"/>
      <c r="I31" s="601"/>
      <c r="J31" s="601"/>
      <c r="K31" s="601"/>
      <c r="L31" s="601"/>
      <c r="M31" s="601"/>
      <c r="N31" s="601"/>
      <c r="O31" s="601"/>
      <c r="P31" s="601"/>
      <c r="Q31" s="602"/>
      <c r="R31" s="603">
        <v>205496</v>
      </c>
      <c r="S31" s="606"/>
      <c r="T31" s="606"/>
      <c r="U31" s="606"/>
      <c r="V31" s="606"/>
      <c r="W31" s="606"/>
      <c r="X31" s="606"/>
      <c r="Y31" s="607"/>
      <c r="Z31" s="665">
        <v>1</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99.2</v>
      </c>
      <c r="BH31" s="604"/>
      <c r="BI31" s="604"/>
      <c r="BJ31" s="604"/>
      <c r="BK31" s="604"/>
      <c r="BL31" s="604"/>
      <c r="BM31" s="609">
        <v>96.8</v>
      </c>
      <c r="BN31" s="682"/>
      <c r="BO31" s="682"/>
      <c r="BP31" s="682"/>
      <c r="BQ31" s="643"/>
      <c r="BR31" s="681">
        <v>99.2</v>
      </c>
      <c r="BS31" s="604"/>
      <c r="BT31" s="604"/>
      <c r="BU31" s="604"/>
      <c r="BV31" s="604"/>
      <c r="BW31" s="604"/>
      <c r="BX31" s="609">
        <v>96.9</v>
      </c>
      <c r="BY31" s="682"/>
      <c r="BZ31" s="682"/>
      <c r="CA31" s="682"/>
      <c r="CB31" s="643"/>
      <c r="CD31" s="689"/>
      <c r="CE31" s="690"/>
      <c r="CF31" s="647" t="s">
        <v>307</v>
      </c>
      <c r="CG31" s="644"/>
      <c r="CH31" s="644"/>
      <c r="CI31" s="644"/>
      <c r="CJ31" s="644"/>
      <c r="CK31" s="644"/>
      <c r="CL31" s="644"/>
      <c r="CM31" s="644"/>
      <c r="CN31" s="644"/>
      <c r="CO31" s="644"/>
      <c r="CP31" s="644"/>
      <c r="CQ31" s="645"/>
      <c r="CR31" s="603">
        <v>189799</v>
      </c>
      <c r="CS31" s="604"/>
      <c r="CT31" s="604"/>
      <c r="CU31" s="604"/>
      <c r="CV31" s="604"/>
      <c r="CW31" s="604"/>
      <c r="CX31" s="604"/>
      <c r="CY31" s="605"/>
      <c r="CZ31" s="608">
        <v>0.9</v>
      </c>
      <c r="DA31" s="637"/>
      <c r="DB31" s="637"/>
      <c r="DC31" s="638"/>
      <c r="DD31" s="611">
        <v>184312</v>
      </c>
      <c r="DE31" s="604"/>
      <c r="DF31" s="604"/>
      <c r="DG31" s="604"/>
      <c r="DH31" s="604"/>
      <c r="DI31" s="604"/>
      <c r="DJ31" s="604"/>
      <c r="DK31" s="605"/>
      <c r="DL31" s="611">
        <v>184312</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308</v>
      </c>
      <c r="C32" s="601"/>
      <c r="D32" s="601"/>
      <c r="E32" s="601"/>
      <c r="F32" s="601"/>
      <c r="G32" s="601"/>
      <c r="H32" s="601"/>
      <c r="I32" s="601"/>
      <c r="J32" s="601"/>
      <c r="K32" s="601"/>
      <c r="L32" s="601"/>
      <c r="M32" s="601"/>
      <c r="N32" s="601"/>
      <c r="O32" s="601"/>
      <c r="P32" s="601"/>
      <c r="Q32" s="602"/>
      <c r="R32" s="603">
        <v>620839</v>
      </c>
      <c r="S32" s="606"/>
      <c r="T32" s="606"/>
      <c r="U32" s="606"/>
      <c r="V32" s="606"/>
      <c r="W32" s="606"/>
      <c r="X32" s="606"/>
      <c r="Y32" s="607"/>
      <c r="Z32" s="665">
        <v>2.9</v>
      </c>
      <c r="AA32" s="665"/>
      <c r="AB32" s="665"/>
      <c r="AC32" s="665"/>
      <c r="AD32" s="666" t="s">
        <v>121</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98.4</v>
      </c>
      <c r="BH32" s="619"/>
      <c r="BI32" s="619"/>
      <c r="BJ32" s="619"/>
      <c r="BK32" s="619"/>
      <c r="BL32" s="619"/>
      <c r="BM32" s="663">
        <v>93.9</v>
      </c>
      <c r="BN32" s="619"/>
      <c r="BO32" s="619"/>
      <c r="BP32" s="619"/>
      <c r="BQ32" s="656"/>
      <c r="BR32" s="680">
        <v>98.6</v>
      </c>
      <c r="BS32" s="619"/>
      <c r="BT32" s="619"/>
      <c r="BU32" s="619"/>
      <c r="BV32" s="619"/>
      <c r="BW32" s="619"/>
      <c r="BX32" s="663">
        <v>94.4</v>
      </c>
      <c r="BY32" s="619"/>
      <c r="BZ32" s="619"/>
      <c r="CA32" s="619"/>
      <c r="CB32" s="656"/>
      <c r="CD32" s="691"/>
      <c r="CE32" s="692"/>
      <c r="CF32" s="647" t="s">
        <v>310</v>
      </c>
      <c r="CG32" s="644"/>
      <c r="CH32" s="644"/>
      <c r="CI32" s="644"/>
      <c r="CJ32" s="644"/>
      <c r="CK32" s="644"/>
      <c r="CL32" s="644"/>
      <c r="CM32" s="644"/>
      <c r="CN32" s="644"/>
      <c r="CO32" s="644"/>
      <c r="CP32" s="644"/>
      <c r="CQ32" s="645"/>
      <c r="CR32" s="603">
        <v>3</v>
      </c>
      <c r="CS32" s="606"/>
      <c r="CT32" s="606"/>
      <c r="CU32" s="606"/>
      <c r="CV32" s="606"/>
      <c r="CW32" s="606"/>
      <c r="CX32" s="606"/>
      <c r="CY32" s="607"/>
      <c r="CZ32" s="608">
        <v>0</v>
      </c>
      <c r="DA32" s="637"/>
      <c r="DB32" s="637"/>
      <c r="DC32" s="638"/>
      <c r="DD32" s="611">
        <v>3</v>
      </c>
      <c r="DE32" s="606"/>
      <c r="DF32" s="606"/>
      <c r="DG32" s="606"/>
      <c r="DH32" s="606"/>
      <c r="DI32" s="606"/>
      <c r="DJ32" s="606"/>
      <c r="DK32" s="607"/>
      <c r="DL32" s="611">
        <v>3</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311</v>
      </c>
      <c r="C33" s="601"/>
      <c r="D33" s="601"/>
      <c r="E33" s="601"/>
      <c r="F33" s="601"/>
      <c r="G33" s="601"/>
      <c r="H33" s="601"/>
      <c r="I33" s="601"/>
      <c r="J33" s="601"/>
      <c r="K33" s="601"/>
      <c r="L33" s="601"/>
      <c r="M33" s="601"/>
      <c r="N33" s="601"/>
      <c r="O33" s="601"/>
      <c r="P33" s="601"/>
      <c r="Q33" s="602"/>
      <c r="R33" s="603">
        <v>755479</v>
      </c>
      <c r="S33" s="606"/>
      <c r="T33" s="606"/>
      <c r="U33" s="606"/>
      <c r="V33" s="606"/>
      <c r="W33" s="606"/>
      <c r="X33" s="606"/>
      <c r="Y33" s="607"/>
      <c r="Z33" s="665">
        <v>3.5</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8986869</v>
      </c>
      <c r="CS33" s="604"/>
      <c r="CT33" s="604"/>
      <c r="CU33" s="604"/>
      <c r="CV33" s="604"/>
      <c r="CW33" s="604"/>
      <c r="CX33" s="604"/>
      <c r="CY33" s="605"/>
      <c r="CZ33" s="608">
        <v>43.4</v>
      </c>
      <c r="DA33" s="637"/>
      <c r="DB33" s="637"/>
      <c r="DC33" s="638"/>
      <c r="DD33" s="611">
        <v>6983013</v>
      </c>
      <c r="DE33" s="604"/>
      <c r="DF33" s="604"/>
      <c r="DG33" s="604"/>
      <c r="DH33" s="604"/>
      <c r="DI33" s="604"/>
      <c r="DJ33" s="604"/>
      <c r="DK33" s="605"/>
      <c r="DL33" s="611">
        <v>4596049</v>
      </c>
      <c r="DM33" s="604"/>
      <c r="DN33" s="604"/>
      <c r="DO33" s="604"/>
      <c r="DP33" s="604"/>
      <c r="DQ33" s="604"/>
      <c r="DR33" s="604"/>
      <c r="DS33" s="604"/>
      <c r="DT33" s="604"/>
      <c r="DU33" s="604"/>
      <c r="DV33" s="605"/>
      <c r="DW33" s="608">
        <v>35.6</v>
      </c>
      <c r="DX33" s="637"/>
      <c r="DY33" s="637"/>
      <c r="DZ33" s="637"/>
      <c r="EA33" s="637"/>
      <c r="EB33" s="637"/>
      <c r="EC33" s="639"/>
    </row>
    <row r="34" spans="2:133" ht="11.25" customHeight="1" x14ac:dyDescent="0.15">
      <c r="B34" s="600" t="s">
        <v>313</v>
      </c>
      <c r="C34" s="601"/>
      <c r="D34" s="601"/>
      <c r="E34" s="601"/>
      <c r="F34" s="601"/>
      <c r="G34" s="601"/>
      <c r="H34" s="601"/>
      <c r="I34" s="601"/>
      <c r="J34" s="601"/>
      <c r="K34" s="601"/>
      <c r="L34" s="601"/>
      <c r="M34" s="601"/>
      <c r="N34" s="601"/>
      <c r="O34" s="601"/>
      <c r="P34" s="601"/>
      <c r="Q34" s="602"/>
      <c r="R34" s="603">
        <v>900600</v>
      </c>
      <c r="S34" s="606"/>
      <c r="T34" s="606"/>
      <c r="U34" s="606"/>
      <c r="V34" s="606"/>
      <c r="W34" s="606"/>
      <c r="X34" s="606"/>
      <c r="Y34" s="607"/>
      <c r="Z34" s="665">
        <v>4.2</v>
      </c>
      <c r="AA34" s="665"/>
      <c r="AB34" s="665"/>
      <c r="AC34" s="665"/>
      <c r="AD34" s="666">
        <v>8408</v>
      </c>
      <c r="AE34" s="666"/>
      <c r="AF34" s="666"/>
      <c r="AG34" s="666"/>
      <c r="AH34" s="666"/>
      <c r="AI34" s="666"/>
      <c r="AJ34" s="666"/>
      <c r="AK34" s="666"/>
      <c r="AL34" s="608">
        <v>0.1</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2573220</v>
      </c>
      <c r="CS34" s="606"/>
      <c r="CT34" s="606"/>
      <c r="CU34" s="606"/>
      <c r="CV34" s="606"/>
      <c r="CW34" s="606"/>
      <c r="CX34" s="606"/>
      <c r="CY34" s="607"/>
      <c r="CZ34" s="608">
        <v>12.4</v>
      </c>
      <c r="DA34" s="637"/>
      <c r="DB34" s="637"/>
      <c r="DC34" s="638"/>
      <c r="DD34" s="611">
        <v>2001795</v>
      </c>
      <c r="DE34" s="606"/>
      <c r="DF34" s="606"/>
      <c r="DG34" s="606"/>
      <c r="DH34" s="606"/>
      <c r="DI34" s="606"/>
      <c r="DJ34" s="606"/>
      <c r="DK34" s="607"/>
      <c r="DL34" s="611">
        <v>1603988</v>
      </c>
      <c r="DM34" s="606"/>
      <c r="DN34" s="606"/>
      <c r="DO34" s="606"/>
      <c r="DP34" s="606"/>
      <c r="DQ34" s="606"/>
      <c r="DR34" s="606"/>
      <c r="DS34" s="606"/>
      <c r="DT34" s="606"/>
      <c r="DU34" s="606"/>
      <c r="DV34" s="607"/>
      <c r="DW34" s="608">
        <v>12.4</v>
      </c>
      <c r="DX34" s="637"/>
      <c r="DY34" s="637"/>
      <c r="DZ34" s="637"/>
      <c r="EA34" s="637"/>
      <c r="EB34" s="637"/>
      <c r="EC34" s="639"/>
    </row>
    <row r="35" spans="2:133" ht="11.25" customHeight="1" x14ac:dyDescent="0.15">
      <c r="B35" s="600" t="s">
        <v>317</v>
      </c>
      <c r="C35" s="601"/>
      <c r="D35" s="601"/>
      <c r="E35" s="601"/>
      <c r="F35" s="601"/>
      <c r="G35" s="601"/>
      <c r="H35" s="601"/>
      <c r="I35" s="601"/>
      <c r="J35" s="601"/>
      <c r="K35" s="601"/>
      <c r="L35" s="601"/>
      <c r="M35" s="601"/>
      <c r="N35" s="601"/>
      <c r="O35" s="601"/>
      <c r="P35" s="601"/>
      <c r="Q35" s="602"/>
      <c r="R35" s="603">
        <v>1793494</v>
      </c>
      <c r="S35" s="606"/>
      <c r="T35" s="606"/>
      <c r="U35" s="606"/>
      <c r="V35" s="606"/>
      <c r="W35" s="606"/>
      <c r="X35" s="606"/>
      <c r="Y35" s="607"/>
      <c r="Z35" s="665">
        <v>8.3000000000000007</v>
      </c>
      <c r="AA35" s="665"/>
      <c r="AB35" s="665"/>
      <c r="AC35" s="665"/>
      <c r="AD35" s="666" t="s">
        <v>121</v>
      </c>
      <c r="AE35" s="666"/>
      <c r="AF35" s="666"/>
      <c r="AG35" s="666"/>
      <c r="AH35" s="666"/>
      <c r="AI35" s="666"/>
      <c r="AJ35" s="666"/>
      <c r="AK35" s="666"/>
      <c r="AL35" s="608" t="s">
        <v>121</v>
      </c>
      <c r="AM35" s="609"/>
      <c r="AN35" s="609"/>
      <c r="AO35" s="667"/>
      <c r="AP35" s="214"/>
      <c r="AQ35" s="671" t="s">
        <v>318</v>
      </c>
      <c r="AR35" s="672"/>
      <c r="AS35" s="672"/>
      <c r="AT35" s="672"/>
      <c r="AU35" s="672"/>
      <c r="AV35" s="672"/>
      <c r="AW35" s="672"/>
      <c r="AX35" s="672"/>
      <c r="AY35" s="673"/>
      <c r="AZ35" s="668">
        <v>3395358</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266678</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428420</v>
      </c>
      <c r="CS35" s="604"/>
      <c r="CT35" s="604"/>
      <c r="CU35" s="604"/>
      <c r="CV35" s="604"/>
      <c r="CW35" s="604"/>
      <c r="CX35" s="604"/>
      <c r="CY35" s="605"/>
      <c r="CZ35" s="608">
        <v>2.1</v>
      </c>
      <c r="DA35" s="637"/>
      <c r="DB35" s="637"/>
      <c r="DC35" s="638"/>
      <c r="DD35" s="611">
        <v>365769</v>
      </c>
      <c r="DE35" s="604"/>
      <c r="DF35" s="604"/>
      <c r="DG35" s="604"/>
      <c r="DH35" s="604"/>
      <c r="DI35" s="604"/>
      <c r="DJ35" s="604"/>
      <c r="DK35" s="605"/>
      <c r="DL35" s="611">
        <v>104629</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15">
      <c r="B36" s="600" t="s">
        <v>321</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121</v>
      </c>
      <c r="AA36" s="665"/>
      <c r="AB36" s="665"/>
      <c r="AC36" s="665"/>
      <c r="AD36" s="666" t="s">
        <v>121</v>
      </c>
      <c r="AE36" s="666"/>
      <c r="AF36" s="666"/>
      <c r="AG36" s="666"/>
      <c r="AH36" s="666"/>
      <c r="AI36" s="666"/>
      <c r="AJ36" s="666"/>
      <c r="AK36" s="666"/>
      <c r="AL36" s="608" t="s">
        <v>121</v>
      </c>
      <c r="AM36" s="609"/>
      <c r="AN36" s="609"/>
      <c r="AO36" s="667"/>
      <c r="AQ36" s="640" t="s">
        <v>322</v>
      </c>
      <c r="AR36" s="641"/>
      <c r="AS36" s="641"/>
      <c r="AT36" s="641"/>
      <c r="AU36" s="641"/>
      <c r="AV36" s="641"/>
      <c r="AW36" s="641"/>
      <c r="AX36" s="641"/>
      <c r="AY36" s="642"/>
      <c r="AZ36" s="603">
        <v>779000</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225313</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1408550</v>
      </c>
      <c r="CS36" s="606"/>
      <c r="CT36" s="606"/>
      <c r="CU36" s="606"/>
      <c r="CV36" s="606"/>
      <c r="CW36" s="606"/>
      <c r="CX36" s="606"/>
      <c r="CY36" s="607"/>
      <c r="CZ36" s="608">
        <v>6.8</v>
      </c>
      <c r="DA36" s="637"/>
      <c r="DB36" s="637"/>
      <c r="DC36" s="638"/>
      <c r="DD36" s="611">
        <v>1235501</v>
      </c>
      <c r="DE36" s="606"/>
      <c r="DF36" s="606"/>
      <c r="DG36" s="606"/>
      <c r="DH36" s="606"/>
      <c r="DI36" s="606"/>
      <c r="DJ36" s="606"/>
      <c r="DK36" s="607"/>
      <c r="DL36" s="611">
        <v>521055</v>
      </c>
      <c r="DM36" s="606"/>
      <c r="DN36" s="606"/>
      <c r="DO36" s="606"/>
      <c r="DP36" s="606"/>
      <c r="DQ36" s="606"/>
      <c r="DR36" s="606"/>
      <c r="DS36" s="606"/>
      <c r="DT36" s="606"/>
      <c r="DU36" s="606"/>
      <c r="DV36" s="607"/>
      <c r="DW36" s="608">
        <v>4</v>
      </c>
      <c r="DX36" s="637"/>
      <c r="DY36" s="637"/>
      <c r="DZ36" s="637"/>
      <c r="EA36" s="637"/>
      <c r="EB36" s="637"/>
      <c r="EC36" s="639"/>
    </row>
    <row r="37" spans="2:133" ht="11.25" customHeight="1" x14ac:dyDescent="0.15">
      <c r="B37" s="600" t="s">
        <v>325</v>
      </c>
      <c r="C37" s="601"/>
      <c r="D37" s="601"/>
      <c r="E37" s="601"/>
      <c r="F37" s="601"/>
      <c r="G37" s="601"/>
      <c r="H37" s="601"/>
      <c r="I37" s="601"/>
      <c r="J37" s="601"/>
      <c r="K37" s="601"/>
      <c r="L37" s="601"/>
      <c r="M37" s="601"/>
      <c r="N37" s="601"/>
      <c r="O37" s="601"/>
      <c r="P37" s="601"/>
      <c r="Q37" s="602"/>
      <c r="R37" s="603">
        <v>670094</v>
      </c>
      <c r="S37" s="606"/>
      <c r="T37" s="606"/>
      <c r="U37" s="606"/>
      <c r="V37" s="606"/>
      <c r="W37" s="606"/>
      <c r="X37" s="606"/>
      <c r="Y37" s="607"/>
      <c r="Z37" s="665">
        <v>3.1</v>
      </c>
      <c r="AA37" s="665"/>
      <c r="AB37" s="665"/>
      <c r="AC37" s="665"/>
      <c r="AD37" s="666" t="s">
        <v>121</v>
      </c>
      <c r="AE37" s="666"/>
      <c r="AF37" s="666"/>
      <c r="AG37" s="666"/>
      <c r="AH37" s="666"/>
      <c r="AI37" s="666"/>
      <c r="AJ37" s="666"/>
      <c r="AK37" s="666"/>
      <c r="AL37" s="608" t="s">
        <v>121</v>
      </c>
      <c r="AM37" s="609"/>
      <c r="AN37" s="609"/>
      <c r="AO37" s="667"/>
      <c r="AQ37" s="640" t="s">
        <v>326</v>
      </c>
      <c r="AR37" s="641"/>
      <c r="AS37" s="641"/>
      <c r="AT37" s="641"/>
      <c r="AU37" s="641"/>
      <c r="AV37" s="641"/>
      <c r="AW37" s="641"/>
      <c r="AX37" s="641"/>
      <c r="AY37" s="642"/>
      <c r="AZ37" s="603">
        <v>610387</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6586</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130352</v>
      </c>
      <c r="CS37" s="604"/>
      <c r="CT37" s="604"/>
      <c r="CU37" s="604"/>
      <c r="CV37" s="604"/>
      <c r="CW37" s="604"/>
      <c r="CX37" s="604"/>
      <c r="CY37" s="605"/>
      <c r="CZ37" s="608">
        <v>0.6</v>
      </c>
      <c r="DA37" s="637"/>
      <c r="DB37" s="637"/>
      <c r="DC37" s="638"/>
      <c r="DD37" s="611">
        <v>130352</v>
      </c>
      <c r="DE37" s="604"/>
      <c r="DF37" s="604"/>
      <c r="DG37" s="604"/>
      <c r="DH37" s="604"/>
      <c r="DI37" s="604"/>
      <c r="DJ37" s="604"/>
      <c r="DK37" s="605"/>
      <c r="DL37" s="611">
        <v>130352</v>
      </c>
      <c r="DM37" s="604"/>
      <c r="DN37" s="604"/>
      <c r="DO37" s="604"/>
      <c r="DP37" s="604"/>
      <c r="DQ37" s="604"/>
      <c r="DR37" s="604"/>
      <c r="DS37" s="604"/>
      <c r="DT37" s="604"/>
      <c r="DU37" s="604"/>
      <c r="DV37" s="605"/>
      <c r="DW37" s="608">
        <v>1</v>
      </c>
      <c r="DX37" s="637"/>
      <c r="DY37" s="637"/>
      <c r="DZ37" s="637"/>
      <c r="EA37" s="637"/>
      <c r="EB37" s="637"/>
      <c r="EC37" s="639"/>
    </row>
    <row r="38" spans="2:133" ht="11.25" customHeight="1" x14ac:dyDescent="0.15">
      <c r="B38" s="615" t="s">
        <v>329</v>
      </c>
      <c r="C38" s="616"/>
      <c r="D38" s="616"/>
      <c r="E38" s="616"/>
      <c r="F38" s="616"/>
      <c r="G38" s="616"/>
      <c r="H38" s="616"/>
      <c r="I38" s="616"/>
      <c r="J38" s="616"/>
      <c r="K38" s="616"/>
      <c r="L38" s="616"/>
      <c r="M38" s="616"/>
      <c r="N38" s="616"/>
      <c r="O38" s="616"/>
      <c r="P38" s="616"/>
      <c r="Q38" s="617"/>
      <c r="R38" s="618">
        <v>21582431</v>
      </c>
      <c r="S38" s="655"/>
      <c r="T38" s="655"/>
      <c r="U38" s="655"/>
      <c r="V38" s="655"/>
      <c r="W38" s="655"/>
      <c r="X38" s="655"/>
      <c r="Y38" s="660"/>
      <c r="Z38" s="661">
        <v>100</v>
      </c>
      <c r="AA38" s="661"/>
      <c r="AB38" s="661"/>
      <c r="AC38" s="661"/>
      <c r="AD38" s="662">
        <v>12241155</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13219</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10284</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2771752</v>
      </c>
      <c r="CS38" s="606"/>
      <c r="CT38" s="606"/>
      <c r="CU38" s="606"/>
      <c r="CV38" s="606"/>
      <c r="CW38" s="606"/>
      <c r="CX38" s="606"/>
      <c r="CY38" s="607"/>
      <c r="CZ38" s="608">
        <v>13.4</v>
      </c>
      <c r="DA38" s="637"/>
      <c r="DB38" s="637"/>
      <c r="DC38" s="638"/>
      <c r="DD38" s="611">
        <v>2494136</v>
      </c>
      <c r="DE38" s="606"/>
      <c r="DF38" s="606"/>
      <c r="DG38" s="606"/>
      <c r="DH38" s="606"/>
      <c r="DI38" s="606"/>
      <c r="DJ38" s="606"/>
      <c r="DK38" s="607"/>
      <c r="DL38" s="611">
        <v>2366231</v>
      </c>
      <c r="DM38" s="606"/>
      <c r="DN38" s="606"/>
      <c r="DO38" s="606"/>
      <c r="DP38" s="606"/>
      <c r="DQ38" s="606"/>
      <c r="DR38" s="606"/>
      <c r="DS38" s="606"/>
      <c r="DT38" s="606"/>
      <c r="DU38" s="606"/>
      <c r="DV38" s="607"/>
      <c r="DW38" s="608">
        <v>18.3</v>
      </c>
      <c r="DX38" s="637"/>
      <c r="DY38" s="637"/>
      <c r="DZ38" s="637"/>
      <c r="EA38" s="637"/>
      <c r="EB38" s="637"/>
      <c r="EC38" s="639"/>
    </row>
    <row r="39" spans="2:133" ht="11.25" customHeight="1" x14ac:dyDescent="0.15">
      <c r="AQ39" s="640" t="s">
        <v>333</v>
      </c>
      <c r="AR39" s="641"/>
      <c r="AS39" s="641"/>
      <c r="AT39" s="641"/>
      <c r="AU39" s="641"/>
      <c r="AV39" s="641"/>
      <c r="AW39" s="641"/>
      <c r="AX39" s="641"/>
      <c r="AY39" s="642"/>
      <c r="AZ39" s="603" t="s">
        <v>121</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78</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928476</v>
      </c>
      <c r="CS39" s="604"/>
      <c r="CT39" s="604"/>
      <c r="CU39" s="604"/>
      <c r="CV39" s="604"/>
      <c r="CW39" s="604"/>
      <c r="CX39" s="604"/>
      <c r="CY39" s="605"/>
      <c r="CZ39" s="608">
        <v>4.5</v>
      </c>
      <c r="DA39" s="637"/>
      <c r="DB39" s="637"/>
      <c r="DC39" s="638"/>
      <c r="DD39" s="611">
        <v>723815</v>
      </c>
      <c r="DE39" s="604"/>
      <c r="DF39" s="604"/>
      <c r="DG39" s="604"/>
      <c r="DH39" s="604"/>
      <c r="DI39" s="604"/>
      <c r="DJ39" s="604"/>
      <c r="DK39" s="605"/>
      <c r="DL39" s="611" t="s">
        <v>121</v>
      </c>
      <c r="DM39" s="604"/>
      <c r="DN39" s="604"/>
      <c r="DO39" s="604"/>
      <c r="DP39" s="604"/>
      <c r="DQ39" s="604"/>
      <c r="DR39" s="604"/>
      <c r="DS39" s="604"/>
      <c r="DT39" s="604"/>
      <c r="DU39" s="604"/>
      <c r="DV39" s="605"/>
      <c r="DW39" s="608" t="s">
        <v>121</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325939</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100</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876451</v>
      </c>
      <c r="CS40" s="606"/>
      <c r="CT40" s="606"/>
      <c r="CU40" s="606"/>
      <c r="CV40" s="606"/>
      <c r="CW40" s="606"/>
      <c r="CX40" s="606"/>
      <c r="CY40" s="607"/>
      <c r="CZ40" s="608">
        <v>4.2</v>
      </c>
      <c r="DA40" s="637"/>
      <c r="DB40" s="637"/>
      <c r="DC40" s="638"/>
      <c r="DD40" s="611">
        <v>161997</v>
      </c>
      <c r="DE40" s="606"/>
      <c r="DF40" s="606"/>
      <c r="DG40" s="606"/>
      <c r="DH40" s="606"/>
      <c r="DI40" s="606"/>
      <c r="DJ40" s="606"/>
      <c r="DK40" s="607"/>
      <c r="DL40" s="611">
        <v>146</v>
      </c>
      <c r="DM40" s="606"/>
      <c r="DN40" s="606"/>
      <c r="DO40" s="606"/>
      <c r="DP40" s="606"/>
      <c r="DQ40" s="606"/>
      <c r="DR40" s="606"/>
      <c r="DS40" s="606"/>
      <c r="DT40" s="606"/>
      <c r="DU40" s="606"/>
      <c r="DV40" s="607"/>
      <c r="DW40" s="608">
        <v>0</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1666813</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316</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2201976</v>
      </c>
      <c r="CS42" s="606"/>
      <c r="CT42" s="606"/>
      <c r="CU42" s="606"/>
      <c r="CV42" s="606"/>
      <c r="CW42" s="606"/>
      <c r="CX42" s="606"/>
      <c r="CY42" s="607"/>
      <c r="CZ42" s="608">
        <v>10.6</v>
      </c>
      <c r="DA42" s="609"/>
      <c r="DB42" s="609"/>
      <c r="DC42" s="610"/>
      <c r="DD42" s="611">
        <v>416150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25190</v>
      </c>
      <c r="CS43" s="604"/>
      <c r="CT43" s="604"/>
      <c r="CU43" s="604"/>
      <c r="CV43" s="604"/>
      <c r="CW43" s="604"/>
      <c r="CX43" s="604"/>
      <c r="CY43" s="605"/>
      <c r="CZ43" s="608">
        <v>0.1</v>
      </c>
      <c r="DA43" s="637"/>
      <c r="DB43" s="637"/>
      <c r="DC43" s="638"/>
      <c r="DD43" s="611">
        <v>5405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347</v>
      </c>
      <c r="CD44" s="631" t="s">
        <v>299</v>
      </c>
      <c r="CE44" s="632"/>
      <c r="CF44" s="600" t="s">
        <v>348</v>
      </c>
      <c r="CG44" s="601"/>
      <c r="CH44" s="601"/>
      <c r="CI44" s="601"/>
      <c r="CJ44" s="601"/>
      <c r="CK44" s="601"/>
      <c r="CL44" s="601"/>
      <c r="CM44" s="601"/>
      <c r="CN44" s="601"/>
      <c r="CO44" s="601"/>
      <c r="CP44" s="601"/>
      <c r="CQ44" s="602"/>
      <c r="CR44" s="603">
        <v>2145039</v>
      </c>
      <c r="CS44" s="606"/>
      <c r="CT44" s="606"/>
      <c r="CU44" s="606"/>
      <c r="CV44" s="606"/>
      <c r="CW44" s="606"/>
      <c r="CX44" s="606"/>
      <c r="CY44" s="607"/>
      <c r="CZ44" s="608">
        <v>10.4</v>
      </c>
      <c r="DA44" s="609"/>
      <c r="DB44" s="609"/>
      <c r="DC44" s="610"/>
      <c r="DD44" s="611">
        <v>398240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349</v>
      </c>
      <c r="CG45" s="601"/>
      <c r="CH45" s="601"/>
      <c r="CI45" s="601"/>
      <c r="CJ45" s="601"/>
      <c r="CK45" s="601"/>
      <c r="CL45" s="601"/>
      <c r="CM45" s="601"/>
      <c r="CN45" s="601"/>
      <c r="CO45" s="601"/>
      <c r="CP45" s="601"/>
      <c r="CQ45" s="602"/>
      <c r="CR45" s="603">
        <v>993731</v>
      </c>
      <c r="CS45" s="604"/>
      <c r="CT45" s="604"/>
      <c r="CU45" s="604"/>
      <c r="CV45" s="604"/>
      <c r="CW45" s="604"/>
      <c r="CX45" s="604"/>
      <c r="CY45" s="605"/>
      <c r="CZ45" s="608">
        <v>4.8</v>
      </c>
      <c r="DA45" s="637"/>
      <c r="DB45" s="637"/>
      <c r="DC45" s="638"/>
      <c r="DD45" s="611">
        <v>81830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350</v>
      </c>
      <c r="CG46" s="601"/>
      <c r="CH46" s="601"/>
      <c r="CI46" s="601"/>
      <c r="CJ46" s="601"/>
      <c r="CK46" s="601"/>
      <c r="CL46" s="601"/>
      <c r="CM46" s="601"/>
      <c r="CN46" s="601"/>
      <c r="CO46" s="601"/>
      <c r="CP46" s="601"/>
      <c r="CQ46" s="602"/>
      <c r="CR46" s="603">
        <v>1063117</v>
      </c>
      <c r="CS46" s="606"/>
      <c r="CT46" s="606"/>
      <c r="CU46" s="606"/>
      <c r="CV46" s="606"/>
      <c r="CW46" s="606"/>
      <c r="CX46" s="606"/>
      <c r="CY46" s="607"/>
      <c r="CZ46" s="608">
        <v>5.0999999999999996</v>
      </c>
      <c r="DA46" s="609"/>
      <c r="DB46" s="609"/>
      <c r="DC46" s="610"/>
      <c r="DD46" s="611">
        <v>311964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351</v>
      </c>
      <c r="CG47" s="601"/>
      <c r="CH47" s="601"/>
      <c r="CI47" s="601"/>
      <c r="CJ47" s="601"/>
      <c r="CK47" s="601"/>
      <c r="CL47" s="601"/>
      <c r="CM47" s="601"/>
      <c r="CN47" s="601"/>
      <c r="CO47" s="601"/>
      <c r="CP47" s="601"/>
      <c r="CQ47" s="602"/>
      <c r="CR47" s="603">
        <v>56937</v>
      </c>
      <c r="CS47" s="604"/>
      <c r="CT47" s="604"/>
      <c r="CU47" s="604"/>
      <c r="CV47" s="604"/>
      <c r="CW47" s="604"/>
      <c r="CX47" s="604"/>
      <c r="CY47" s="605"/>
      <c r="CZ47" s="608">
        <v>0.3</v>
      </c>
      <c r="DA47" s="637"/>
      <c r="DB47" s="637"/>
      <c r="DC47" s="638"/>
      <c r="DD47" s="611">
        <v>17910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352</v>
      </c>
      <c r="CG48" s="601"/>
      <c r="CH48" s="601"/>
      <c r="CI48" s="601"/>
      <c r="CJ48" s="601"/>
      <c r="CK48" s="601"/>
      <c r="CL48" s="601"/>
      <c r="CM48" s="601"/>
      <c r="CN48" s="601"/>
      <c r="CO48" s="601"/>
      <c r="CP48" s="601"/>
      <c r="CQ48" s="602"/>
      <c r="CR48" s="603" t="s">
        <v>237</v>
      </c>
      <c r="CS48" s="606"/>
      <c r="CT48" s="606"/>
      <c r="CU48" s="606"/>
      <c r="CV48" s="606"/>
      <c r="CW48" s="606"/>
      <c r="CX48" s="606"/>
      <c r="CY48" s="607"/>
      <c r="CZ48" s="608" t="s">
        <v>237</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353</v>
      </c>
      <c r="CE49" s="616"/>
      <c r="CF49" s="616"/>
      <c r="CG49" s="616"/>
      <c r="CH49" s="616"/>
      <c r="CI49" s="616"/>
      <c r="CJ49" s="616"/>
      <c r="CK49" s="616"/>
      <c r="CL49" s="616"/>
      <c r="CM49" s="616"/>
      <c r="CN49" s="616"/>
      <c r="CO49" s="616"/>
      <c r="CP49" s="616"/>
      <c r="CQ49" s="617"/>
      <c r="CR49" s="618">
        <v>20687009</v>
      </c>
      <c r="CS49" s="619"/>
      <c r="CT49" s="619"/>
      <c r="CU49" s="619"/>
      <c r="CV49" s="619"/>
      <c r="CW49" s="619"/>
      <c r="CX49" s="619"/>
      <c r="CY49" s="620"/>
      <c r="CZ49" s="621">
        <v>100</v>
      </c>
      <c r="DA49" s="622"/>
      <c r="DB49" s="622"/>
      <c r="DC49" s="623"/>
      <c r="DD49" s="624">
        <v>14222263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Y64fBZiUzSBM+rAtM5JNuqnM/CMmF2z1eAeF9EANiqfF6KQ3GjxoolJeWKipH4b+4jcjZJeq844guJ+j0NXn5w==" saltValue="1HGE16bsaJvGIyq2DOT8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22210</v>
      </c>
      <c r="R7" s="1136"/>
      <c r="S7" s="1136"/>
      <c r="T7" s="1136"/>
      <c r="U7" s="1136"/>
      <c r="V7" s="1136">
        <v>21315</v>
      </c>
      <c r="W7" s="1136"/>
      <c r="X7" s="1136"/>
      <c r="Y7" s="1136"/>
      <c r="Z7" s="1136"/>
      <c r="AA7" s="1136">
        <v>895</v>
      </c>
      <c r="AB7" s="1136"/>
      <c r="AC7" s="1136"/>
      <c r="AD7" s="1136"/>
      <c r="AE7" s="1137"/>
      <c r="AF7" s="1138">
        <v>859</v>
      </c>
      <c r="AG7" s="1139"/>
      <c r="AH7" s="1139"/>
      <c r="AI7" s="1139"/>
      <c r="AJ7" s="1140"/>
      <c r="AK7" s="1122">
        <v>4</v>
      </c>
      <c r="AL7" s="1123"/>
      <c r="AM7" s="1123"/>
      <c r="AN7" s="1123"/>
      <c r="AO7" s="1123"/>
      <c r="AP7" s="1123">
        <v>23017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565</v>
      </c>
      <c r="BT7" s="1127"/>
      <c r="BU7" s="1127"/>
      <c r="BV7" s="1127"/>
      <c r="BW7" s="1127"/>
      <c r="BX7" s="1127"/>
      <c r="BY7" s="1127"/>
      <c r="BZ7" s="1127"/>
      <c r="CA7" s="1127"/>
      <c r="CB7" s="1127"/>
      <c r="CC7" s="1127"/>
      <c r="CD7" s="1127"/>
      <c r="CE7" s="1127"/>
      <c r="CF7" s="1127"/>
      <c r="CG7" s="1128"/>
      <c r="CH7" s="1119">
        <v>1</v>
      </c>
      <c r="CI7" s="1120"/>
      <c r="CJ7" s="1120"/>
      <c r="CK7" s="1120"/>
      <c r="CL7" s="1121"/>
      <c r="CM7" s="1119">
        <v>1</v>
      </c>
      <c r="CN7" s="1120"/>
      <c r="CO7" s="1120"/>
      <c r="CP7" s="1120"/>
      <c r="CQ7" s="1121"/>
      <c r="CR7" s="1119">
        <v>3</v>
      </c>
      <c r="CS7" s="1120"/>
      <c r="CT7" s="1120"/>
      <c r="CU7" s="1120"/>
      <c r="CV7" s="1121"/>
      <c r="CW7" s="1119">
        <v>16</v>
      </c>
      <c r="CX7" s="1120"/>
      <c r="CY7" s="1120"/>
      <c r="CZ7" s="1120"/>
      <c r="DA7" s="1121"/>
      <c r="DB7" s="1119" t="s">
        <v>570</v>
      </c>
      <c r="DC7" s="1120"/>
      <c r="DD7" s="1120"/>
      <c r="DE7" s="1120"/>
      <c r="DF7" s="1121"/>
      <c r="DG7" s="1119" t="s">
        <v>501</v>
      </c>
      <c r="DH7" s="1120"/>
      <c r="DI7" s="1120"/>
      <c r="DJ7" s="1120"/>
      <c r="DK7" s="1121"/>
      <c r="DL7" s="1119" t="s">
        <v>501</v>
      </c>
      <c r="DM7" s="1120"/>
      <c r="DN7" s="1120"/>
      <c r="DO7" s="1120"/>
      <c r="DP7" s="1121"/>
      <c r="DQ7" s="1119" t="s">
        <v>570</v>
      </c>
      <c r="DR7" s="1120"/>
      <c r="DS7" s="1120"/>
      <c r="DT7" s="1120"/>
      <c r="DU7" s="1121"/>
      <c r="DV7" s="1146"/>
      <c r="DW7" s="1147"/>
      <c r="DX7" s="1147"/>
      <c r="DY7" s="1147"/>
      <c r="DZ7" s="1148"/>
      <c r="EA7" s="234"/>
    </row>
    <row r="8" spans="1:131" s="235" customFormat="1" ht="26.25" customHeight="1" x14ac:dyDescent="0.15">
      <c r="A8" s="241">
        <v>2</v>
      </c>
      <c r="B8" s="1068" t="s">
        <v>377</v>
      </c>
      <c r="C8" s="1069"/>
      <c r="D8" s="1069"/>
      <c r="E8" s="1069"/>
      <c r="F8" s="1069"/>
      <c r="G8" s="1069"/>
      <c r="H8" s="1069"/>
      <c r="I8" s="1069"/>
      <c r="J8" s="1069"/>
      <c r="K8" s="1069"/>
      <c r="L8" s="1069"/>
      <c r="M8" s="1069"/>
      <c r="N8" s="1069"/>
      <c r="O8" s="1069"/>
      <c r="P8" s="1070"/>
      <c r="Q8" s="1074">
        <v>9</v>
      </c>
      <c r="R8" s="1075"/>
      <c r="S8" s="1075"/>
      <c r="T8" s="1075"/>
      <c r="U8" s="1075"/>
      <c r="V8" s="1075">
        <v>9</v>
      </c>
      <c r="W8" s="1075"/>
      <c r="X8" s="1075"/>
      <c r="Y8" s="1075"/>
      <c r="Z8" s="1075"/>
      <c r="AA8" s="1075">
        <v>0</v>
      </c>
      <c r="AB8" s="1075"/>
      <c r="AC8" s="1075"/>
      <c r="AD8" s="1075"/>
      <c r="AE8" s="1076"/>
      <c r="AF8" s="1050">
        <v>0</v>
      </c>
      <c r="AG8" s="1051"/>
      <c r="AH8" s="1051"/>
      <c r="AI8" s="1051"/>
      <c r="AJ8" s="1052"/>
      <c r="AK8" s="1117" t="s">
        <v>559</v>
      </c>
      <c r="AL8" s="1118"/>
      <c r="AM8" s="1118"/>
      <c r="AN8" s="1118"/>
      <c r="AO8" s="1118"/>
      <c r="AP8" s="1118" t="s">
        <v>559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566</v>
      </c>
      <c r="BT8" s="1046"/>
      <c r="BU8" s="1046"/>
      <c r="BV8" s="1046"/>
      <c r="BW8" s="1046"/>
      <c r="BX8" s="1046"/>
      <c r="BY8" s="1046"/>
      <c r="BZ8" s="1046"/>
      <c r="CA8" s="1046"/>
      <c r="CB8" s="1046"/>
      <c r="CC8" s="1046"/>
      <c r="CD8" s="1046"/>
      <c r="CE8" s="1046"/>
      <c r="CF8" s="1046"/>
      <c r="CG8" s="1047"/>
      <c r="CH8" s="1020">
        <v>-1</v>
      </c>
      <c r="CI8" s="1021"/>
      <c r="CJ8" s="1021"/>
      <c r="CK8" s="1021"/>
      <c r="CL8" s="1022"/>
      <c r="CM8" s="1020">
        <v>137</v>
      </c>
      <c r="CN8" s="1021"/>
      <c r="CO8" s="1021"/>
      <c r="CP8" s="1021"/>
      <c r="CQ8" s="1022"/>
      <c r="CR8" s="1020">
        <v>89</v>
      </c>
      <c r="CS8" s="1021"/>
      <c r="CT8" s="1021"/>
      <c r="CU8" s="1021"/>
      <c r="CV8" s="1022"/>
      <c r="CW8" s="1020">
        <v>61</v>
      </c>
      <c r="CX8" s="1021"/>
      <c r="CY8" s="1021"/>
      <c r="CZ8" s="1021"/>
      <c r="DA8" s="1022"/>
      <c r="DB8" s="1020" t="s">
        <v>570</v>
      </c>
      <c r="DC8" s="1021"/>
      <c r="DD8" s="1021"/>
      <c r="DE8" s="1021"/>
      <c r="DF8" s="1022"/>
      <c r="DG8" s="1020" t="s">
        <v>501</v>
      </c>
      <c r="DH8" s="1021"/>
      <c r="DI8" s="1021"/>
      <c r="DJ8" s="1021"/>
      <c r="DK8" s="1022"/>
      <c r="DL8" s="1020" t="s">
        <v>501</v>
      </c>
      <c r="DM8" s="1021"/>
      <c r="DN8" s="1021"/>
      <c r="DO8" s="1021"/>
      <c r="DP8" s="1022"/>
      <c r="DQ8" s="1020" t="s">
        <v>570</v>
      </c>
      <c r="DR8" s="1021"/>
      <c r="DS8" s="1021"/>
      <c r="DT8" s="1021"/>
      <c r="DU8" s="1022"/>
      <c r="DV8" s="1023"/>
      <c r="DW8" s="1024"/>
      <c r="DX8" s="1024"/>
      <c r="DY8" s="1024"/>
      <c r="DZ8" s="1025"/>
      <c r="EA8" s="234"/>
    </row>
    <row r="9" spans="1:131" s="235" customFormat="1" ht="26.25" customHeight="1" x14ac:dyDescent="0.15">
      <c r="A9" s="241">
        <v>3</v>
      </c>
      <c r="B9" s="1068" t="s">
        <v>378</v>
      </c>
      <c r="C9" s="1069"/>
      <c r="D9" s="1069"/>
      <c r="E9" s="1069"/>
      <c r="F9" s="1069"/>
      <c r="G9" s="1069"/>
      <c r="H9" s="1069"/>
      <c r="I9" s="1069"/>
      <c r="J9" s="1069"/>
      <c r="K9" s="1069"/>
      <c r="L9" s="1069"/>
      <c r="M9" s="1069"/>
      <c r="N9" s="1069"/>
      <c r="O9" s="1069"/>
      <c r="P9" s="1070"/>
      <c r="Q9" s="1074">
        <v>1</v>
      </c>
      <c r="R9" s="1075"/>
      <c r="S9" s="1075"/>
      <c r="T9" s="1075"/>
      <c r="U9" s="1075"/>
      <c r="V9" s="1075">
        <v>1</v>
      </c>
      <c r="W9" s="1075"/>
      <c r="X9" s="1075"/>
      <c r="Y9" s="1075"/>
      <c r="Z9" s="1075"/>
      <c r="AA9" s="1075" t="s">
        <v>569</v>
      </c>
      <c r="AB9" s="1075"/>
      <c r="AC9" s="1075"/>
      <c r="AD9" s="1075"/>
      <c r="AE9" s="1076"/>
      <c r="AF9" s="1050" t="s">
        <v>379</v>
      </c>
      <c r="AG9" s="1051"/>
      <c r="AH9" s="1051"/>
      <c r="AI9" s="1051"/>
      <c r="AJ9" s="1052"/>
      <c r="AK9" s="1117">
        <v>0</v>
      </c>
      <c r="AL9" s="1118"/>
      <c r="AM9" s="1118"/>
      <c r="AN9" s="1118"/>
      <c r="AO9" s="1118"/>
      <c r="AP9" s="1118" t="s">
        <v>559</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t="s">
        <v>571</v>
      </c>
      <c r="BS9" s="1045" t="s">
        <v>567</v>
      </c>
      <c r="BT9" s="1046"/>
      <c r="BU9" s="1046"/>
      <c r="BV9" s="1046"/>
      <c r="BW9" s="1046"/>
      <c r="BX9" s="1046"/>
      <c r="BY9" s="1046"/>
      <c r="BZ9" s="1046"/>
      <c r="CA9" s="1046"/>
      <c r="CB9" s="1046"/>
      <c r="CC9" s="1046"/>
      <c r="CD9" s="1046"/>
      <c r="CE9" s="1046"/>
      <c r="CF9" s="1046"/>
      <c r="CG9" s="1047"/>
      <c r="CH9" s="1020">
        <v>-2</v>
      </c>
      <c r="CI9" s="1021"/>
      <c r="CJ9" s="1021"/>
      <c r="CK9" s="1021"/>
      <c r="CL9" s="1022"/>
      <c r="CM9" s="1020">
        <v>107</v>
      </c>
      <c r="CN9" s="1021"/>
      <c r="CO9" s="1021"/>
      <c r="CP9" s="1021"/>
      <c r="CQ9" s="1022"/>
      <c r="CR9" s="1020">
        <v>5</v>
      </c>
      <c r="CS9" s="1021"/>
      <c r="CT9" s="1021"/>
      <c r="CU9" s="1021"/>
      <c r="CV9" s="1022"/>
      <c r="CW9" s="1020" t="s">
        <v>570</v>
      </c>
      <c r="CX9" s="1021"/>
      <c r="CY9" s="1021"/>
      <c r="CZ9" s="1021"/>
      <c r="DA9" s="1022"/>
      <c r="DB9" s="1020" t="s">
        <v>570</v>
      </c>
      <c r="DC9" s="1021"/>
      <c r="DD9" s="1021"/>
      <c r="DE9" s="1021"/>
      <c r="DF9" s="1022"/>
      <c r="DG9" s="1020">
        <v>705</v>
      </c>
      <c r="DH9" s="1021"/>
      <c r="DI9" s="1021"/>
      <c r="DJ9" s="1021"/>
      <c r="DK9" s="1022"/>
      <c r="DL9" s="1020" t="s">
        <v>501</v>
      </c>
      <c r="DM9" s="1021"/>
      <c r="DN9" s="1021"/>
      <c r="DO9" s="1021"/>
      <c r="DP9" s="1022"/>
      <c r="DQ9" s="1020" t="s">
        <v>570</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568</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6</v>
      </c>
      <c r="CN10" s="1021"/>
      <c r="CO10" s="1021"/>
      <c r="CP10" s="1021"/>
      <c r="CQ10" s="1022"/>
      <c r="CR10" s="1020">
        <v>3</v>
      </c>
      <c r="CS10" s="1021"/>
      <c r="CT10" s="1021"/>
      <c r="CU10" s="1021"/>
      <c r="CV10" s="1022"/>
      <c r="CW10" s="1020">
        <v>13</v>
      </c>
      <c r="CX10" s="1021"/>
      <c r="CY10" s="1021"/>
      <c r="CZ10" s="1021"/>
      <c r="DA10" s="1022"/>
      <c r="DB10" s="1020" t="s">
        <v>570</v>
      </c>
      <c r="DC10" s="1021"/>
      <c r="DD10" s="1021"/>
      <c r="DE10" s="1021"/>
      <c r="DF10" s="1022"/>
      <c r="DG10" s="1020" t="s">
        <v>501</v>
      </c>
      <c r="DH10" s="1021"/>
      <c r="DI10" s="1021"/>
      <c r="DJ10" s="1021"/>
      <c r="DK10" s="1022"/>
      <c r="DL10" s="1020" t="s">
        <v>501</v>
      </c>
      <c r="DM10" s="1021"/>
      <c r="DN10" s="1021"/>
      <c r="DO10" s="1021"/>
      <c r="DP10" s="1022"/>
      <c r="DQ10" s="1020" t="s">
        <v>570</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v>22219</v>
      </c>
      <c r="R23" s="1100"/>
      <c r="S23" s="1100"/>
      <c r="T23" s="1100"/>
      <c r="U23" s="1100"/>
      <c r="V23" s="1100">
        <v>21324</v>
      </c>
      <c r="W23" s="1100"/>
      <c r="X23" s="1100"/>
      <c r="Y23" s="1100"/>
      <c r="Z23" s="1100"/>
      <c r="AA23" s="1100">
        <v>895</v>
      </c>
      <c r="AB23" s="1100"/>
      <c r="AC23" s="1100"/>
      <c r="AD23" s="1100"/>
      <c r="AE23" s="1101"/>
      <c r="AF23" s="1102">
        <v>859</v>
      </c>
      <c r="AG23" s="1100"/>
      <c r="AH23" s="1100"/>
      <c r="AI23" s="1100"/>
      <c r="AJ23" s="1103"/>
      <c r="AK23" s="1104"/>
      <c r="AL23" s="1105"/>
      <c r="AM23" s="1105"/>
      <c r="AN23" s="1105"/>
      <c r="AO23" s="1105"/>
      <c r="AP23" s="1100">
        <v>23017</v>
      </c>
      <c r="AQ23" s="1100"/>
      <c r="AR23" s="1100"/>
      <c r="AS23" s="1100"/>
      <c r="AT23" s="1100"/>
      <c r="AU23" s="1106"/>
      <c r="AV23" s="1106"/>
      <c r="AW23" s="1106"/>
      <c r="AX23" s="1106"/>
      <c r="AY23" s="1107"/>
      <c r="AZ23" s="1096" t="s">
        <v>379</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v>5575</v>
      </c>
      <c r="R28" s="1085"/>
      <c r="S28" s="1085"/>
      <c r="T28" s="1085"/>
      <c r="U28" s="1085"/>
      <c r="V28" s="1085">
        <v>5308</v>
      </c>
      <c r="W28" s="1085"/>
      <c r="X28" s="1085"/>
      <c r="Y28" s="1085"/>
      <c r="Z28" s="1085"/>
      <c r="AA28" s="1085">
        <v>267</v>
      </c>
      <c r="AB28" s="1085"/>
      <c r="AC28" s="1085"/>
      <c r="AD28" s="1085"/>
      <c r="AE28" s="1086"/>
      <c r="AF28" s="1087">
        <v>267</v>
      </c>
      <c r="AG28" s="1085"/>
      <c r="AH28" s="1085"/>
      <c r="AI28" s="1085"/>
      <c r="AJ28" s="1088"/>
      <c r="AK28" s="1089">
        <v>326</v>
      </c>
      <c r="AL28" s="1077"/>
      <c r="AM28" s="1077"/>
      <c r="AN28" s="1077"/>
      <c r="AO28" s="1077"/>
      <c r="AP28" s="1077" t="s">
        <v>559</v>
      </c>
      <c r="AQ28" s="1077"/>
      <c r="AR28" s="1077"/>
      <c r="AS28" s="1077"/>
      <c r="AT28" s="1077"/>
      <c r="AU28" s="1077" t="s">
        <v>559</v>
      </c>
      <c r="AV28" s="1077"/>
      <c r="AW28" s="1077"/>
      <c r="AX28" s="1077"/>
      <c r="AY28" s="1077"/>
      <c r="AZ28" s="1078" t="s">
        <v>559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394</v>
      </c>
      <c r="C29" s="1069"/>
      <c r="D29" s="1069"/>
      <c r="E29" s="1069"/>
      <c r="F29" s="1069"/>
      <c r="G29" s="1069"/>
      <c r="H29" s="1069"/>
      <c r="I29" s="1069"/>
      <c r="J29" s="1069"/>
      <c r="K29" s="1069"/>
      <c r="L29" s="1069"/>
      <c r="M29" s="1069"/>
      <c r="N29" s="1069"/>
      <c r="O29" s="1069"/>
      <c r="P29" s="1070"/>
      <c r="Q29" s="1074">
        <v>5736</v>
      </c>
      <c r="R29" s="1075"/>
      <c r="S29" s="1075"/>
      <c r="T29" s="1075"/>
      <c r="U29" s="1075"/>
      <c r="V29" s="1075">
        <v>5583</v>
      </c>
      <c r="W29" s="1075"/>
      <c r="X29" s="1075"/>
      <c r="Y29" s="1075"/>
      <c r="Z29" s="1075"/>
      <c r="AA29" s="1075">
        <v>153</v>
      </c>
      <c r="AB29" s="1075"/>
      <c r="AC29" s="1075"/>
      <c r="AD29" s="1075"/>
      <c r="AE29" s="1076"/>
      <c r="AF29" s="1050">
        <v>153</v>
      </c>
      <c r="AG29" s="1051"/>
      <c r="AH29" s="1051"/>
      <c r="AI29" s="1051"/>
      <c r="AJ29" s="1052"/>
      <c r="AK29" s="1011">
        <v>790</v>
      </c>
      <c r="AL29" s="1002"/>
      <c r="AM29" s="1002"/>
      <c r="AN29" s="1002"/>
      <c r="AO29" s="1002"/>
      <c r="AP29" s="1002" t="s">
        <v>559</v>
      </c>
      <c r="AQ29" s="1002"/>
      <c r="AR29" s="1002"/>
      <c r="AS29" s="1002"/>
      <c r="AT29" s="1002"/>
      <c r="AU29" s="1002" t="s">
        <v>559</v>
      </c>
      <c r="AV29" s="1002"/>
      <c r="AW29" s="1002"/>
      <c r="AX29" s="1002"/>
      <c r="AY29" s="1002"/>
      <c r="AZ29" s="1073" t="s">
        <v>559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395</v>
      </c>
      <c r="C30" s="1069"/>
      <c r="D30" s="1069"/>
      <c r="E30" s="1069"/>
      <c r="F30" s="1069"/>
      <c r="G30" s="1069"/>
      <c r="H30" s="1069"/>
      <c r="I30" s="1069"/>
      <c r="J30" s="1069"/>
      <c r="K30" s="1069"/>
      <c r="L30" s="1069"/>
      <c r="M30" s="1069"/>
      <c r="N30" s="1069"/>
      <c r="O30" s="1069"/>
      <c r="P30" s="1070"/>
      <c r="Q30" s="1074">
        <v>25</v>
      </c>
      <c r="R30" s="1075"/>
      <c r="S30" s="1075"/>
      <c r="T30" s="1075"/>
      <c r="U30" s="1075"/>
      <c r="V30" s="1075">
        <v>25</v>
      </c>
      <c r="W30" s="1075"/>
      <c r="X30" s="1075"/>
      <c r="Y30" s="1075"/>
      <c r="Z30" s="1075"/>
      <c r="AA30" s="1075" t="s">
        <v>569</v>
      </c>
      <c r="AB30" s="1075"/>
      <c r="AC30" s="1075"/>
      <c r="AD30" s="1075"/>
      <c r="AE30" s="1076"/>
      <c r="AF30" s="1050" t="s">
        <v>379</v>
      </c>
      <c r="AG30" s="1051"/>
      <c r="AH30" s="1051"/>
      <c r="AI30" s="1051"/>
      <c r="AJ30" s="1052"/>
      <c r="AK30" s="1011">
        <v>8</v>
      </c>
      <c r="AL30" s="1002"/>
      <c r="AM30" s="1002"/>
      <c r="AN30" s="1002"/>
      <c r="AO30" s="1002"/>
      <c r="AP30" s="1002" t="s">
        <v>559</v>
      </c>
      <c r="AQ30" s="1002"/>
      <c r="AR30" s="1002"/>
      <c r="AS30" s="1002"/>
      <c r="AT30" s="1002"/>
      <c r="AU30" s="1002" t="s">
        <v>559</v>
      </c>
      <c r="AV30" s="1002"/>
      <c r="AW30" s="1002"/>
      <c r="AX30" s="1002"/>
      <c r="AY30" s="1002"/>
      <c r="AZ30" s="1073" t="s">
        <v>559</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396</v>
      </c>
      <c r="C31" s="1069"/>
      <c r="D31" s="1069"/>
      <c r="E31" s="1069"/>
      <c r="F31" s="1069"/>
      <c r="G31" s="1069"/>
      <c r="H31" s="1069"/>
      <c r="I31" s="1069"/>
      <c r="J31" s="1069"/>
      <c r="K31" s="1069"/>
      <c r="L31" s="1069"/>
      <c r="M31" s="1069"/>
      <c r="N31" s="1069"/>
      <c r="O31" s="1069"/>
      <c r="P31" s="1070"/>
      <c r="Q31" s="1074">
        <v>667</v>
      </c>
      <c r="R31" s="1075"/>
      <c r="S31" s="1075"/>
      <c r="T31" s="1075"/>
      <c r="U31" s="1075"/>
      <c r="V31" s="1075">
        <v>645</v>
      </c>
      <c r="W31" s="1075"/>
      <c r="X31" s="1075"/>
      <c r="Y31" s="1075"/>
      <c r="Z31" s="1075"/>
      <c r="AA31" s="1075">
        <v>22</v>
      </c>
      <c r="AB31" s="1075"/>
      <c r="AC31" s="1075"/>
      <c r="AD31" s="1075"/>
      <c r="AE31" s="1076"/>
      <c r="AF31" s="1050">
        <v>22</v>
      </c>
      <c r="AG31" s="1051"/>
      <c r="AH31" s="1051"/>
      <c r="AI31" s="1051"/>
      <c r="AJ31" s="1052"/>
      <c r="AK31" s="1011">
        <v>182</v>
      </c>
      <c r="AL31" s="1002"/>
      <c r="AM31" s="1002"/>
      <c r="AN31" s="1002"/>
      <c r="AO31" s="1002"/>
      <c r="AP31" s="1002" t="s">
        <v>559</v>
      </c>
      <c r="AQ31" s="1002"/>
      <c r="AR31" s="1002"/>
      <c r="AS31" s="1002"/>
      <c r="AT31" s="1002"/>
      <c r="AU31" s="1002" t="s">
        <v>559</v>
      </c>
      <c r="AV31" s="1002"/>
      <c r="AW31" s="1002"/>
      <c r="AX31" s="1002"/>
      <c r="AY31" s="1002"/>
      <c r="AZ31" s="1073" t="s">
        <v>559</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397</v>
      </c>
      <c r="C32" s="1069"/>
      <c r="D32" s="1069"/>
      <c r="E32" s="1069"/>
      <c r="F32" s="1069"/>
      <c r="G32" s="1069"/>
      <c r="H32" s="1069"/>
      <c r="I32" s="1069"/>
      <c r="J32" s="1069"/>
      <c r="K32" s="1069"/>
      <c r="L32" s="1069"/>
      <c r="M32" s="1069"/>
      <c r="N32" s="1069"/>
      <c r="O32" s="1069"/>
      <c r="P32" s="1070"/>
      <c r="Q32" s="1074">
        <v>1296</v>
      </c>
      <c r="R32" s="1075"/>
      <c r="S32" s="1075"/>
      <c r="T32" s="1075"/>
      <c r="U32" s="1075"/>
      <c r="V32" s="1075">
        <v>1139</v>
      </c>
      <c r="W32" s="1075"/>
      <c r="X32" s="1075"/>
      <c r="Y32" s="1075"/>
      <c r="Z32" s="1075"/>
      <c r="AA32" s="1075">
        <v>157</v>
      </c>
      <c r="AB32" s="1075"/>
      <c r="AC32" s="1075"/>
      <c r="AD32" s="1075"/>
      <c r="AE32" s="1076"/>
      <c r="AF32" s="1050">
        <v>1372</v>
      </c>
      <c r="AG32" s="1051"/>
      <c r="AH32" s="1051"/>
      <c r="AI32" s="1051"/>
      <c r="AJ32" s="1052"/>
      <c r="AK32" s="1011">
        <v>13</v>
      </c>
      <c r="AL32" s="1002"/>
      <c r="AM32" s="1002"/>
      <c r="AN32" s="1002"/>
      <c r="AO32" s="1002"/>
      <c r="AP32" s="1002">
        <v>3016</v>
      </c>
      <c r="AQ32" s="1002"/>
      <c r="AR32" s="1002"/>
      <c r="AS32" s="1002"/>
      <c r="AT32" s="1002"/>
      <c r="AU32" s="1002">
        <v>200</v>
      </c>
      <c r="AV32" s="1002"/>
      <c r="AW32" s="1002"/>
      <c r="AX32" s="1002"/>
      <c r="AY32" s="1002"/>
      <c r="AZ32" s="1073" t="s">
        <v>559</v>
      </c>
      <c r="BA32" s="1073"/>
      <c r="BB32" s="1073"/>
      <c r="BC32" s="1073"/>
      <c r="BD32" s="1073"/>
      <c r="BE32" s="1063" t="s">
        <v>398</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399</v>
      </c>
      <c r="C33" s="1069"/>
      <c r="D33" s="1069"/>
      <c r="E33" s="1069"/>
      <c r="F33" s="1069"/>
      <c r="G33" s="1069"/>
      <c r="H33" s="1069"/>
      <c r="I33" s="1069"/>
      <c r="J33" s="1069"/>
      <c r="K33" s="1069"/>
      <c r="L33" s="1069"/>
      <c r="M33" s="1069"/>
      <c r="N33" s="1069"/>
      <c r="O33" s="1069"/>
      <c r="P33" s="1070"/>
      <c r="Q33" s="1074">
        <v>717</v>
      </c>
      <c r="R33" s="1075"/>
      <c r="S33" s="1075"/>
      <c r="T33" s="1075"/>
      <c r="U33" s="1075"/>
      <c r="V33" s="1075">
        <v>985</v>
      </c>
      <c r="W33" s="1075"/>
      <c r="X33" s="1075"/>
      <c r="Y33" s="1075"/>
      <c r="Z33" s="1075"/>
      <c r="AA33" s="1075">
        <v>-268</v>
      </c>
      <c r="AB33" s="1075"/>
      <c r="AC33" s="1075"/>
      <c r="AD33" s="1075"/>
      <c r="AE33" s="1076"/>
      <c r="AF33" s="1050" t="s">
        <v>121</v>
      </c>
      <c r="AG33" s="1051"/>
      <c r="AH33" s="1051"/>
      <c r="AI33" s="1051"/>
      <c r="AJ33" s="1052"/>
      <c r="AK33" s="1011">
        <v>610</v>
      </c>
      <c r="AL33" s="1002"/>
      <c r="AM33" s="1002"/>
      <c r="AN33" s="1002"/>
      <c r="AO33" s="1002"/>
      <c r="AP33" s="1002">
        <v>4437</v>
      </c>
      <c r="AQ33" s="1002"/>
      <c r="AR33" s="1002"/>
      <c r="AS33" s="1002"/>
      <c r="AT33" s="1002"/>
      <c r="AU33" s="1002">
        <v>2440</v>
      </c>
      <c r="AV33" s="1002"/>
      <c r="AW33" s="1002"/>
      <c r="AX33" s="1002"/>
      <c r="AY33" s="1002"/>
      <c r="AZ33" s="1073" t="s">
        <v>559</v>
      </c>
      <c r="BA33" s="1073"/>
      <c r="BB33" s="1073"/>
      <c r="BC33" s="1073"/>
      <c r="BD33" s="1073"/>
      <c r="BE33" s="1063" t="s">
        <v>398</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400</v>
      </c>
      <c r="C34" s="1069"/>
      <c r="D34" s="1069"/>
      <c r="E34" s="1069"/>
      <c r="F34" s="1069"/>
      <c r="G34" s="1069"/>
      <c r="H34" s="1069"/>
      <c r="I34" s="1069"/>
      <c r="J34" s="1069"/>
      <c r="K34" s="1069"/>
      <c r="L34" s="1069"/>
      <c r="M34" s="1069"/>
      <c r="N34" s="1069"/>
      <c r="O34" s="1069"/>
      <c r="P34" s="1070"/>
      <c r="Q34" s="1074">
        <v>1557</v>
      </c>
      <c r="R34" s="1075"/>
      <c r="S34" s="1075"/>
      <c r="T34" s="1075"/>
      <c r="U34" s="1075"/>
      <c r="V34" s="1075">
        <v>1553</v>
      </c>
      <c r="W34" s="1075"/>
      <c r="X34" s="1075"/>
      <c r="Y34" s="1075"/>
      <c r="Z34" s="1075"/>
      <c r="AA34" s="1075">
        <v>4</v>
      </c>
      <c r="AB34" s="1075"/>
      <c r="AC34" s="1075"/>
      <c r="AD34" s="1075"/>
      <c r="AE34" s="1076"/>
      <c r="AF34" s="1050">
        <v>4</v>
      </c>
      <c r="AG34" s="1051"/>
      <c r="AH34" s="1051"/>
      <c r="AI34" s="1051"/>
      <c r="AJ34" s="1052"/>
      <c r="AK34" s="1011">
        <v>779</v>
      </c>
      <c r="AL34" s="1002"/>
      <c r="AM34" s="1002"/>
      <c r="AN34" s="1002"/>
      <c r="AO34" s="1002"/>
      <c r="AP34" s="1002">
        <v>8116</v>
      </c>
      <c r="AQ34" s="1002"/>
      <c r="AR34" s="1002"/>
      <c r="AS34" s="1002"/>
      <c r="AT34" s="1002"/>
      <c r="AU34" s="1002">
        <v>5632</v>
      </c>
      <c r="AV34" s="1002"/>
      <c r="AW34" s="1002"/>
      <c r="AX34" s="1002"/>
      <c r="AY34" s="1002"/>
      <c r="AZ34" s="1073" t="s">
        <v>559</v>
      </c>
      <c r="BA34" s="1073"/>
      <c r="BB34" s="1073"/>
      <c r="BC34" s="1073"/>
      <c r="BD34" s="1073"/>
      <c r="BE34" s="1063" t="s">
        <v>401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381</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1817</v>
      </c>
      <c r="AG63" s="990"/>
      <c r="AH63" s="990"/>
      <c r="AI63" s="990"/>
      <c r="AJ63" s="1061"/>
      <c r="AK63" s="1062"/>
      <c r="AL63" s="994"/>
      <c r="AM63" s="994"/>
      <c r="AN63" s="994"/>
      <c r="AO63" s="994"/>
      <c r="AP63" s="990">
        <v>15569</v>
      </c>
      <c r="AQ63" s="990"/>
      <c r="AR63" s="990"/>
      <c r="AS63" s="990"/>
      <c r="AT63" s="990"/>
      <c r="AU63" s="990">
        <v>8172</v>
      </c>
      <c r="AV63" s="990"/>
      <c r="AW63" s="990"/>
      <c r="AX63" s="990"/>
      <c r="AY63" s="990"/>
      <c r="AZ63" s="1056"/>
      <c r="BA63" s="1056"/>
      <c r="BB63" s="1056"/>
      <c r="BC63" s="1056"/>
      <c r="BD63" s="1056"/>
      <c r="BE63" s="991"/>
      <c r="BF63" s="991"/>
      <c r="BG63" s="991"/>
      <c r="BH63" s="991"/>
      <c r="BI63" s="992"/>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386</v>
      </c>
      <c r="W66" s="1033"/>
      <c r="X66" s="1033"/>
      <c r="Y66" s="1033"/>
      <c r="Z66" s="1034"/>
      <c r="AA66" s="1032" t="s">
        <v>407</v>
      </c>
      <c r="AB66" s="1033"/>
      <c r="AC66" s="1033"/>
      <c r="AD66" s="1033"/>
      <c r="AE66" s="1034"/>
      <c r="AF66" s="1038" t="s">
        <v>408</v>
      </c>
      <c r="AG66" s="1039"/>
      <c r="AH66" s="1039"/>
      <c r="AI66" s="1039"/>
      <c r="AJ66" s="1040"/>
      <c r="AK66" s="1032" t="s">
        <v>389</v>
      </c>
      <c r="AL66" s="1027"/>
      <c r="AM66" s="1027"/>
      <c r="AN66" s="1027"/>
      <c r="AO66" s="1028"/>
      <c r="AP66" s="1032" t="s">
        <v>409</v>
      </c>
      <c r="AQ66" s="1033"/>
      <c r="AR66" s="1033"/>
      <c r="AS66" s="1033"/>
      <c r="AT66" s="1034"/>
      <c r="AU66" s="1032" t="s">
        <v>410</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560</v>
      </c>
      <c r="C68" s="1017"/>
      <c r="D68" s="1017"/>
      <c r="E68" s="1017"/>
      <c r="F68" s="1017"/>
      <c r="G68" s="1017"/>
      <c r="H68" s="1017"/>
      <c r="I68" s="1017"/>
      <c r="J68" s="1017"/>
      <c r="K68" s="1017"/>
      <c r="L68" s="1017"/>
      <c r="M68" s="1017"/>
      <c r="N68" s="1017"/>
      <c r="O68" s="1017"/>
      <c r="P68" s="1018"/>
      <c r="Q68" s="1019">
        <v>1165</v>
      </c>
      <c r="R68" s="1013"/>
      <c r="S68" s="1013"/>
      <c r="T68" s="1013"/>
      <c r="U68" s="1013"/>
      <c r="V68" s="1013">
        <v>1083</v>
      </c>
      <c r="W68" s="1013"/>
      <c r="X68" s="1013"/>
      <c r="Y68" s="1013"/>
      <c r="Z68" s="1013"/>
      <c r="AA68" s="1013">
        <v>82</v>
      </c>
      <c r="AB68" s="1013"/>
      <c r="AC68" s="1013"/>
      <c r="AD68" s="1013"/>
      <c r="AE68" s="1013"/>
      <c r="AF68" s="1013">
        <v>82</v>
      </c>
      <c r="AG68" s="1013"/>
      <c r="AH68" s="1013"/>
      <c r="AI68" s="1013"/>
      <c r="AJ68" s="1013"/>
      <c r="AK68" s="1013" t="s">
        <v>570</v>
      </c>
      <c r="AL68" s="1013"/>
      <c r="AM68" s="1013"/>
      <c r="AN68" s="1013"/>
      <c r="AO68" s="1013"/>
      <c r="AP68" s="1013">
        <v>2519</v>
      </c>
      <c r="AQ68" s="1013"/>
      <c r="AR68" s="1013"/>
      <c r="AS68" s="1013"/>
      <c r="AT68" s="1013"/>
      <c r="AU68" s="1013">
        <v>429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561</v>
      </c>
      <c r="C69" s="1006"/>
      <c r="D69" s="1006"/>
      <c r="E69" s="1006"/>
      <c r="F69" s="1006"/>
      <c r="G69" s="1006"/>
      <c r="H69" s="1006"/>
      <c r="I69" s="1006"/>
      <c r="J69" s="1006"/>
      <c r="K69" s="1006"/>
      <c r="L69" s="1006"/>
      <c r="M69" s="1006"/>
      <c r="N69" s="1006"/>
      <c r="O69" s="1006"/>
      <c r="P69" s="1007"/>
      <c r="Q69" s="1008">
        <v>187</v>
      </c>
      <c r="R69" s="1002"/>
      <c r="S69" s="1002"/>
      <c r="T69" s="1002"/>
      <c r="U69" s="1002"/>
      <c r="V69" s="1002">
        <v>152</v>
      </c>
      <c r="W69" s="1002"/>
      <c r="X69" s="1002"/>
      <c r="Y69" s="1002"/>
      <c r="Z69" s="1002"/>
      <c r="AA69" s="1002">
        <v>35</v>
      </c>
      <c r="AB69" s="1002"/>
      <c r="AC69" s="1002"/>
      <c r="AD69" s="1002"/>
      <c r="AE69" s="1002"/>
      <c r="AF69" s="1002">
        <v>35</v>
      </c>
      <c r="AG69" s="1002"/>
      <c r="AH69" s="1002"/>
      <c r="AI69" s="1002"/>
      <c r="AJ69" s="1002"/>
      <c r="AK69" s="1002" t="s">
        <v>570</v>
      </c>
      <c r="AL69" s="1002"/>
      <c r="AM69" s="1002"/>
      <c r="AN69" s="1002"/>
      <c r="AO69" s="1002"/>
      <c r="AP69" s="1002" t="s">
        <v>570</v>
      </c>
      <c r="AQ69" s="1002"/>
      <c r="AR69" s="1002"/>
      <c r="AS69" s="1002"/>
      <c r="AT69" s="1002"/>
      <c r="AU69" s="1002" t="s">
        <v>570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562</v>
      </c>
      <c r="C70" s="1006"/>
      <c r="D70" s="1006"/>
      <c r="E70" s="1006"/>
      <c r="F70" s="1006"/>
      <c r="G70" s="1006"/>
      <c r="H70" s="1006"/>
      <c r="I70" s="1006"/>
      <c r="J70" s="1006"/>
      <c r="K70" s="1006"/>
      <c r="L70" s="1006"/>
      <c r="M70" s="1006"/>
      <c r="N70" s="1006"/>
      <c r="O70" s="1006"/>
      <c r="P70" s="1007"/>
      <c r="Q70" s="1008">
        <v>7424</v>
      </c>
      <c r="R70" s="1002"/>
      <c r="S70" s="1002"/>
      <c r="T70" s="1002"/>
      <c r="U70" s="1002"/>
      <c r="V70" s="1002">
        <v>6612</v>
      </c>
      <c r="W70" s="1002"/>
      <c r="X70" s="1002"/>
      <c r="Y70" s="1002"/>
      <c r="Z70" s="1002"/>
      <c r="AA70" s="1002">
        <v>812</v>
      </c>
      <c r="AB70" s="1002"/>
      <c r="AC70" s="1002"/>
      <c r="AD70" s="1002"/>
      <c r="AE70" s="1002"/>
      <c r="AF70" s="1002">
        <v>812</v>
      </c>
      <c r="AG70" s="1002"/>
      <c r="AH70" s="1002"/>
      <c r="AI70" s="1002"/>
      <c r="AJ70" s="1002"/>
      <c r="AK70" s="1002">
        <v>3</v>
      </c>
      <c r="AL70" s="1002"/>
      <c r="AM70" s="1002"/>
      <c r="AN70" s="1002"/>
      <c r="AO70" s="1002"/>
      <c r="AP70" s="1002" t="s">
        <v>570</v>
      </c>
      <c r="AQ70" s="1002"/>
      <c r="AR70" s="1002"/>
      <c r="AS70" s="1002"/>
      <c r="AT70" s="1002"/>
      <c r="AU70" s="1002" t="s">
        <v>570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563</v>
      </c>
      <c r="C71" s="1006"/>
      <c r="D71" s="1006"/>
      <c r="E71" s="1006"/>
      <c r="F71" s="1006"/>
      <c r="G71" s="1006"/>
      <c r="H71" s="1006"/>
      <c r="I71" s="1006"/>
      <c r="J71" s="1006"/>
      <c r="K71" s="1006"/>
      <c r="L71" s="1006"/>
      <c r="M71" s="1006"/>
      <c r="N71" s="1006"/>
      <c r="O71" s="1006"/>
      <c r="P71" s="1007"/>
      <c r="Q71" s="1008">
        <v>143</v>
      </c>
      <c r="R71" s="1002"/>
      <c r="S71" s="1002"/>
      <c r="T71" s="1002"/>
      <c r="U71" s="1002"/>
      <c r="V71" s="1002">
        <v>140</v>
      </c>
      <c r="W71" s="1002"/>
      <c r="X71" s="1002"/>
      <c r="Y71" s="1002"/>
      <c r="Z71" s="1002"/>
      <c r="AA71" s="1002">
        <v>3</v>
      </c>
      <c r="AB71" s="1002"/>
      <c r="AC71" s="1002"/>
      <c r="AD71" s="1002"/>
      <c r="AE71" s="1002"/>
      <c r="AF71" s="1002">
        <v>3</v>
      </c>
      <c r="AG71" s="1002"/>
      <c r="AH71" s="1002"/>
      <c r="AI71" s="1002"/>
      <c r="AJ71" s="1002"/>
      <c r="AK71" s="1002" t="s">
        <v>570</v>
      </c>
      <c r="AL71" s="1002"/>
      <c r="AM71" s="1002"/>
      <c r="AN71" s="1002"/>
      <c r="AO71" s="1002"/>
      <c r="AP71" s="1002" t="s">
        <v>570</v>
      </c>
      <c r="AQ71" s="1002"/>
      <c r="AR71" s="1002"/>
      <c r="AS71" s="1002"/>
      <c r="AT71" s="1002"/>
      <c r="AU71" s="1002" t="s">
        <v>570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564</v>
      </c>
      <c r="C72" s="1006"/>
      <c r="D72" s="1006"/>
      <c r="E72" s="1006"/>
      <c r="F72" s="1006"/>
      <c r="G72" s="1006"/>
      <c r="H72" s="1006"/>
      <c r="I72" s="1006"/>
      <c r="J72" s="1006"/>
      <c r="K72" s="1006"/>
      <c r="L72" s="1006"/>
      <c r="M72" s="1006"/>
      <c r="N72" s="1006"/>
      <c r="O72" s="1006"/>
      <c r="P72" s="1007"/>
      <c r="Q72" s="1008">
        <v>152243</v>
      </c>
      <c r="R72" s="1002"/>
      <c r="S72" s="1002"/>
      <c r="T72" s="1002"/>
      <c r="U72" s="1002"/>
      <c r="V72" s="1002">
        <v>151203</v>
      </c>
      <c r="W72" s="1002"/>
      <c r="X72" s="1002"/>
      <c r="Y72" s="1002"/>
      <c r="Z72" s="1002"/>
      <c r="AA72" s="1002">
        <v>1040</v>
      </c>
      <c r="AB72" s="1002"/>
      <c r="AC72" s="1002"/>
      <c r="AD72" s="1002"/>
      <c r="AE72" s="1002"/>
      <c r="AF72" s="1002">
        <v>1040</v>
      </c>
      <c r="AG72" s="1002"/>
      <c r="AH72" s="1002"/>
      <c r="AI72" s="1002"/>
      <c r="AJ72" s="1002"/>
      <c r="AK72" s="1002" t="s">
        <v>501</v>
      </c>
      <c r="AL72" s="1002"/>
      <c r="AM72" s="1002"/>
      <c r="AN72" s="1002"/>
      <c r="AO72" s="1002"/>
      <c r="AP72" s="1002" t="s">
        <v>501</v>
      </c>
      <c r="AQ72" s="1002"/>
      <c r="AR72" s="1002"/>
      <c r="AS72" s="1002"/>
      <c r="AT72" s="1002"/>
      <c r="AU72" s="1002" t="s">
        <v>501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1973</v>
      </c>
      <c r="AG88" s="990"/>
      <c r="AH88" s="990"/>
      <c r="AI88" s="990"/>
      <c r="AJ88" s="990"/>
      <c r="AK88" s="994"/>
      <c r="AL88" s="994"/>
      <c r="AM88" s="994"/>
      <c r="AN88" s="994"/>
      <c r="AO88" s="994"/>
      <c r="AP88" s="990">
        <v>2519</v>
      </c>
      <c r="AQ88" s="990"/>
      <c r="AR88" s="990"/>
      <c r="AS88" s="990"/>
      <c r="AT88" s="990"/>
      <c r="AU88" s="990">
        <v>429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100</v>
      </c>
      <c r="CS102" s="982"/>
      <c r="CT102" s="982"/>
      <c r="CU102" s="982"/>
      <c r="CV102" s="983"/>
      <c r="CW102" s="981">
        <v>89</v>
      </c>
      <c r="CX102" s="982"/>
      <c r="CY102" s="982"/>
      <c r="CZ102" s="982"/>
      <c r="DA102" s="983"/>
      <c r="DB102" s="981" t="s">
        <v>570</v>
      </c>
      <c r="DC102" s="982"/>
      <c r="DD102" s="982"/>
      <c r="DE102" s="982"/>
      <c r="DF102" s="983"/>
      <c r="DG102" s="981">
        <v>705</v>
      </c>
      <c r="DH102" s="982"/>
      <c r="DI102" s="982"/>
      <c r="DJ102" s="982"/>
      <c r="DK102" s="983"/>
      <c r="DL102" s="981" t="s">
        <v>570</v>
      </c>
      <c r="DM102" s="982"/>
      <c r="DN102" s="982"/>
      <c r="DO102" s="982"/>
      <c r="DP102" s="983"/>
      <c r="DQ102" s="981" t="s">
        <v>570</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298</v>
      </c>
      <c r="AG109" s="925"/>
      <c r="AH109" s="925"/>
      <c r="AI109" s="925"/>
      <c r="AJ109" s="926"/>
      <c r="AK109" s="927" t="s">
        <v>297</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298</v>
      </c>
      <c r="BW109" s="925"/>
      <c r="BX109" s="925"/>
      <c r="BY109" s="925"/>
      <c r="BZ109" s="926"/>
      <c r="CA109" s="927" t="s">
        <v>297</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298</v>
      </c>
      <c r="DM109" s="925"/>
      <c r="DN109" s="925"/>
      <c r="DO109" s="925"/>
      <c r="DP109" s="926"/>
      <c r="DQ109" s="927" t="s">
        <v>297</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2605705</v>
      </c>
      <c r="AB110" s="918"/>
      <c r="AC110" s="918"/>
      <c r="AD110" s="918"/>
      <c r="AE110" s="919"/>
      <c r="AF110" s="920">
        <v>2619465</v>
      </c>
      <c r="AG110" s="918"/>
      <c r="AH110" s="918"/>
      <c r="AI110" s="918"/>
      <c r="AJ110" s="919"/>
      <c r="AK110" s="920">
        <v>2503189</v>
      </c>
      <c r="AL110" s="918"/>
      <c r="AM110" s="918"/>
      <c r="AN110" s="918"/>
      <c r="AO110" s="919"/>
      <c r="AP110" s="921">
        <v>24.7</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24181887</v>
      </c>
      <c r="BR110" s="865"/>
      <c r="BS110" s="865"/>
      <c r="BT110" s="865"/>
      <c r="BU110" s="865"/>
      <c r="BV110" s="865">
        <v>23537292</v>
      </c>
      <c r="BW110" s="865"/>
      <c r="BX110" s="865"/>
      <c r="BY110" s="865"/>
      <c r="BZ110" s="865"/>
      <c r="CA110" s="865">
        <v>23017399</v>
      </c>
      <c r="CB110" s="865"/>
      <c r="CC110" s="865"/>
      <c r="CD110" s="865"/>
      <c r="CE110" s="865"/>
      <c r="CF110" s="889">
        <v>227.4</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427</v>
      </c>
      <c r="DH110" s="865"/>
      <c r="DI110" s="865"/>
      <c r="DJ110" s="865"/>
      <c r="DK110" s="865"/>
      <c r="DL110" s="865" t="s">
        <v>379</v>
      </c>
      <c r="DM110" s="865"/>
      <c r="DN110" s="865"/>
      <c r="DO110" s="865"/>
      <c r="DP110" s="865"/>
      <c r="DQ110" s="865" t="s">
        <v>427</v>
      </c>
      <c r="DR110" s="865"/>
      <c r="DS110" s="865"/>
      <c r="DT110" s="865"/>
      <c r="DU110" s="865"/>
      <c r="DV110" s="866" t="s">
        <v>427</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427</v>
      </c>
      <c r="AB111" s="946"/>
      <c r="AC111" s="946"/>
      <c r="AD111" s="946"/>
      <c r="AE111" s="947"/>
      <c r="AF111" s="948" t="s">
        <v>427</v>
      </c>
      <c r="AG111" s="946"/>
      <c r="AH111" s="946"/>
      <c r="AI111" s="946"/>
      <c r="AJ111" s="947"/>
      <c r="AK111" s="948" t="s">
        <v>429</v>
      </c>
      <c r="AL111" s="946"/>
      <c r="AM111" s="946"/>
      <c r="AN111" s="946"/>
      <c r="AO111" s="947"/>
      <c r="AP111" s="949" t="s">
        <v>427</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v>189621</v>
      </c>
      <c r="BR111" s="837"/>
      <c r="BS111" s="837"/>
      <c r="BT111" s="837"/>
      <c r="BU111" s="837"/>
      <c r="BV111" s="837">
        <v>114525</v>
      </c>
      <c r="BW111" s="837"/>
      <c r="BX111" s="837"/>
      <c r="BY111" s="837"/>
      <c r="BZ111" s="837"/>
      <c r="CA111" s="837">
        <v>73742</v>
      </c>
      <c r="CB111" s="837"/>
      <c r="CC111" s="837"/>
      <c r="CD111" s="837"/>
      <c r="CE111" s="837"/>
      <c r="CF111" s="898">
        <v>0.7</v>
      </c>
      <c r="CG111" s="899"/>
      <c r="CH111" s="899"/>
      <c r="CI111" s="899"/>
      <c r="CJ111" s="899"/>
      <c r="CK111" s="954"/>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427</v>
      </c>
      <c r="DH111" s="837"/>
      <c r="DI111" s="837"/>
      <c r="DJ111" s="837"/>
      <c r="DK111" s="837"/>
      <c r="DL111" s="837" t="s">
        <v>429</v>
      </c>
      <c r="DM111" s="837"/>
      <c r="DN111" s="837"/>
      <c r="DO111" s="837"/>
      <c r="DP111" s="837"/>
      <c r="DQ111" s="837" t="s">
        <v>379</v>
      </c>
      <c r="DR111" s="837"/>
      <c r="DS111" s="837"/>
      <c r="DT111" s="837"/>
      <c r="DU111" s="837"/>
      <c r="DV111" s="814" t="s">
        <v>429</v>
      </c>
      <c r="DW111" s="814"/>
      <c r="DX111" s="814"/>
      <c r="DY111" s="814"/>
      <c r="DZ111" s="815"/>
    </row>
    <row r="112" spans="1:131" s="226" customFormat="1" ht="26.25" customHeight="1" x14ac:dyDescent="0.15">
      <c r="A112" s="939" t="s">
        <v>432</v>
      </c>
      <c r="B112" s="940"/>
      <c r="C112" s="770" t="s">
        <v>433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121</v>
      </c>
      <c r="AG112" s="800"/>
      <c r="AH112" s="800"/>
      <c r="AI112" s="800"/>
      <c r="AJ112" s="801"/>
      <c r="AK112" s="802" t="s">
        <v>379</v>
      </c>
      <c r="AL112" s="800"/>
      <c r="AM112" s="800"/>
      <c r="AN112" s="800"/>
      <c r="AO112" s="801"/>
      <c r="AP112" s="847" t="s">
        <v>427</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8668617</v>
      </c>
      <c r="BR112" s="837"/>
      <c r="BS112" s="837"/>
      <c r="BT112" s="837"/>
      <c r="BU112" s="837"/>
      <c r="BV112" s="837">
        <v>8609826</v>
      </c>
      <c r="BW112" s="837"/>
      <c r="BX112" s="837"/>
      <c r="BY112" s="837"/>
      <c r="BZ112" s="837"/>
      <c r="CA112" s="837">
        <v>8272127</v>
      </c>
      <c r="CB112" s="837"/>
      <c r="CC112" s="837"/>
      <c r="CD112" s="837"/>
      <c r="CE112" s="837"/>
      <c r="CF112" s="898">
        <v>81.7</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38036</v>
      </c>
      <c r="DH112" s="837"/>
      <c r="DI112" s="837"/>
      <c r="DJ112" s="837"/>
      <c r="DK112" s="837"/>
      <c r="DL112" s="837">
        <v>6370</v>
      </c>
      <c r="DM112" s="837"/>
      <c r="DN112" s="837"/>
      <c r="DO112" s="837"/>
      <c r="DP112" s="837"/>
      <c r="DQ112" s="837" t="s">
        <v>121</v>
      </c>
      <c r="DR112" s="837"/>
      <c r="DS112" s="837"/>
      <c r="DT112" s="837"/>
      <c r="DU112" s="837"/>
      <c r="DV112" s="814" t="s">
        <v>379</v>
      </c>
      <c r="DW112" s="814"/>
      <c r="DX112" s="814"/>
      <c r="DY112" s="814"/>
      <c r="DZ112" s="815"/>
    </row>
    <row r="113" spans="1:130" s="226" customFormat="1" ht="26.25" customHeight="1" x14ac:dyDescent="0.15">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935643</v>
      </c>
      <c r="AB113" s="946"/>
      <c r="AC113" s="946"/>
      <c r="AD113" s="946"/>
      <c r="AE113" s="947"/>
      <c r="AF113" s="948">
        <v>1070210</v>
      </c>
      <c r="AG113" s="946"/>
      <c r="AH113" s="946"/>
      <c r="AI113" s="946"/>
      <c r="AJ113" s="947"/>
      <c r="AK113" s="948">
        <v>914685</v>
      </c>
      <c r="AL113" s="946"/>
      <c r="AM113" s="946"/>
      <c r="AN113" s="946"/>
      <c r="AO113" s="947"/>
      <c r="AP113" s="949">
        <v>9</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484232</v>
      </c>
      <c r="BR113" s="837"/>
      <c r="BS113" s="837"/>
      <c r="BT113" s="837"/>
      <c r="BU113" s="837"/>
      <c r="BV113" s="837">
        <v>460116</v>
      </c>
      <c r="BW113" s="837"/>
      <c r="BX113" s="837"/>
      <c r="BY113" s="837"/>
      <c r="BZ113" s="837"/>
      <c r="CA113" s="837">
        <v>429155</v>
      </c>
      <c r="CB113" s="837"/>
      <c r="CC113" s="837"/>
      <c r="CD113" s="837"/>
      <c r="CE113" s="837"/>
      <c r="CF113" s="898">
        <v>4.2</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429</v>
      </c>
      <c r="DM113" s="800"/>
      <c r="DN113" s="800"/>
      <c r="DO113" s="800"/>
      <c r="DP113" s="801"/>
      <c r="DQ113" s="802" t="s">
        <v>121</v>
      </c>
      <c r="DR113" s="800"/>
      <c r="DS113" s="800"/>
      <c r="DT113" s="800"/>
      <c r="DU113" s="801"/>
      <c r="DV113" s="847" t="s">
        <v>379</v>
      </c>
      <c r="DW113" s="848"/>
      <c r="DX113" s="848"/>
      <c r="DY113" s="848"/>
      <c r="DZ113" s="849"/>
    </row>
    <row r="114" spans="1:130" s="226" customFormat="1" ht="26.25" customHeight="1" x14ac:dyDescent="0.15">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22013</v>
      </c>
      <c r="AB114" s="800"/>
      <c r="AC114" s="800"/>
      <c r="AD114" s="800"/>
      <c r="AE114" s="801"/>
      <c r="AF114" s="802">
        <v>24327</v>
      </c>
      <c r="AG114" s="800"/>
      <c r="AH114" s="800"/>
      <c r="AI114" s="800"/>
      <c r="AJ114" s="801"/>
      <c r="AK114" s="802">
        <v>33771</v>
      </c>
      <c r="AL114" s="800"/>
      <c r="AM114" s="800"/>
      <c r="AN114" s="800"/>
      <c r="AO114" s="801"/>
      <c r="AP114" s="847">
        <v>0.3</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5043311</v>
      </c>
      <c r="BR114" s="837"/>
      <c r="BS114" s="837"/>
      <c r="BT114" s="837"/>
      <c r="BU114" s="837"/>
      <c r="BV114" s="837">
        <v>4824258</v>
      </c>
      <c r="BW114" s="837"/>
      <c r="BX114" s="837"/>
      <c r="BY114" s="837"/>
      <c r="BZ114" s="837"/>
      <c r="CA114" s="837">
        <v>4518229</v>
      </c>
      <c r="CB114" s="837"/>
      <c r="CC114" s="837"/>
      <c r="CD114" s="837"/>
      <c r="CE114" s="837"/>
      <c r="CF114" s="898">
        <v>44.6</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429</v>
      </c>
      <c r="DH114" s="800"/>
      <c r="DI114" s="800"/>
      <c r="DJ114" s="800"/>
      <c r="DK114" s="801"/>
      <c r="DL114" s="802" t="s">
        <v>379</v>
      </c>
      <c r="DM114" s="800"/>
      <c r="DN114" s="800"/>
      <c r="DO114" s="800"/>
      <c r="DP114" s="801"/>
      <c r="DQ114" s="802" t="s">
        <v>121</v>
      </c>
      <c r="DR114" s="800"/>
      <c r="DS114" s="800"/>
      <c r="DT114" s="800"/>
      <c r="DU114" s="801"/>
      <c r="DV114" s="847" t="s">
        <v>427</v>
      </c>
      <c r="DW114" s="848"/>
      <c r="DX114" s="848"/>
      <c r="DY114" s="848"/>
      <c r="DZ114" s="849"/>
    </row>
    <row r="115" spans="1:130" s="226" customFormat="1" ht="26.25" customHeight="1" x14ac:dyDescent="0.15">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116857</v>
      </c>
      <c r="AB115" s="946"/>
      <c r="AC115" s="946"/>
      <c r="AD115" s="946"/>
      <c r="AE115" s="947"/>
      <c r="AF115" s="948">
        <v>72903</v>
      </c>
      <c r="AG115" s="946"/>
      <c r="AH115" s="946"/>
      <c r="AI115" s="946"/>
      <c r="AJ115" s="947"/>
      <c r="AK115" s="948">
        <v>40605</v>
      </c>
      <c r="AL115" s="946"/>
      <c r="AM115" s="946"/>
      <c r="AN115" s="946"/>
      <c r="AO115" s="947"/>
      <c r="AP115" s="949">
        <v>0.4</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t="s">
        <v>427</v>
      </c>
      <c r="BW115" s="837"/>
      <c r="BX115" s="837"/>
      <c r="BY115" s="837"/>
      <c r="BZ115" s="837"/>
      <c r="CA115" s="837" t="s">
        <v>427</v>
      </c>
      <c r="CB115" s="837"/>
      <c r="CC115" s="837"/>
      <c r="CD115" s="837"/>
      <c r="CE115" s="837"/>
      <c r="CF115" s="898" t="s">
        <v>121</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121</v>
      </c>
      <c r="DH115" s="800"/>
      <c r="DI115" s="800"/>
      <c r="DJ115" s="800"/>
      <c r="DK115" s="801"/>
      <c r="DL115" s="802" t="s">
        <v>427</v>
      </c>
      <c r="DM115" s="800"/>
      <c r="DN115" s="800"/>
      <c r="DO115" s="800"/>
      <c r="DP115" s="801"/>
      <c r="DQ115" s="802" t="s">
        <v>429</v>
      </c>
      <c r="DR115" s="800"/>
      <c r="DS115" s="800"/>
      <c r="DT115" s="800"/>
      <c r="DU115" s="801"/>
      <c r="DV115" s="847" t="s">
        <v>427</v>
      </c>
      <c r="DW115" s="848"/>
      <c r="DX115" s="848"/>
      <c r="DY115" s="848"/>
      <c r="DZ115" s="849"/>
    </row>
    <row r="116" spans="1:130" s="226" customFormat="1" ht="26.25" customHeight="1" x14ac:dyDescent="0.15">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121</v>
      </c>
      <c r="AB116" s="800"/>
      <c r="AC116" s="800"/>
      <c r="AD116" s="800"/>
      <c r="AE116" s="801"/>
      <c r="AF116" s="802" t="s">
        <v>427</v>
      </c>
      <c r="AG116" s="800"/>
      <c r="AH116" s="800"/>
      <c r="AI116" s="800"/>
      <c r="AJ116" s="801"/>
      <c r="AK116" s="802" t="s">
        <v>379</v>
      </c>
      <c r="AL116" s="800"/>
      <c r="AM116" s="800"/>
      <c r="AN116" s="800"/>
      <c r="AO116" s="801"/>
      <c r="AP116" s="847" t="s">
        <v>121</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379</v>
      </c>
      <c r="BW116" s="837"/>
      <c r="BX116" s="837"/>
      <c r="BY116" s="837"/>
      <c r="BZ116" s="837"/>
      <c r="CA116" s="837" t="s">
        <v>427</v>
      </c>
      <c r="CB116" s="837"/>
      <c r="CC116" s="837"/>
      <c r="CD116" s="837"/>
      <c r="CE116" s="837"/>
      <c r="CF116" s="898" t="s">
        <v>429</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151585</v>
      </c>
      <c r="DH116" s="800"/>
      <c r="DI116" s="800"/>
      <c r="DJ116" s="800"/>
      <c r="DK116" s="801"/>
      <c r="DL116" s="802">
        <v>108155</v>
      </c>
      <c r="DM116" s="800"/>
      <c r="DN116" s="800"/>
      <c r="DO116" s="800"/>
      <c r="DP116" s="801"/>
      <c r="DQ116" s="802">
        <v>73742</v>
      </c>
      <c r="DR116" s="800"/>
      <c r="DS116" s="800"/>
      <c r="DT116" s="800"/>
      <c r="DU116" s="801"/>
      <c r="DV116" s="847">
        <v>0.7</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3680218</v>
      </c>
      <c r="AB117" s="932"/>
      <c r="AC117" s="932"/>
      <c r="AD117" s="932"/>
      <c r="AE117" s="933"/>
      <c r="AF117" s="934">
        <v>3786905</v>
      </c>
      <c r="AG117" s="932"/>
      <c r="AH117" s="932"/>
      <c r="AI117" s="932"/>
      <c r="AJ117" s="933"/>
      <c r="AK117" s="934">
        <v>3492250</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379</v>
      </c>
      <c r="BR117" s="837"/>
      <c r="BS117" s="837"/>
      <c r="BT117" s="837"/>
      <c r="BU117" s="837"/>
      <c r="BV117" s="837" t="s">
        <v>121</v>
      </c>
      <c r="BW117" s="837"/>
      <c r="BX117" s="837"/>
      <c r="BY117" s="837"/>
      <c r="BZ117" s="837"/>
      <c r="CA117" s="837" t="s">
        <v>379</v>
      </c>
      <c r="CB117" s="837"/>
      <c r="CC117" s="837"/>
      <c r="CD117" s="837"/>
      <c r="CE117" s="837"/>
      <c r="CF117" s="898" t="s">
        <v>429</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429</v>
      </c>
      <c r="DH117" s="800"/>
      <c r="DI117" s="800"/>
      <c r="DJ117" s="800"/>
      <c r="DK117" s="801"/>
      <c r="DL117" s="802" t="s">
        <v>121</v>
      </c>
      <c r="DM117" s="800"/>
      <c r="DN117" s="800"/>
      <c r="DO117" s="800"/>
      <c r="DP117" s="801"/>
      <c r="DQ117" s="802" t="s">
        <v>379</v>
      </c>
      <c r="DR117" s="800"/>
      <c r="DS117" s="800"/>
      <c r="DT117" s="800"/>
      <c r="DU117" s="801"/>
      <c r="DV117" s="847" t="s">
        <v>379</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298</v>
      </c>
      <c r="AG118" s="925"/>
      <c r="AH118" s="925"/>
      <c r="AI118" s="925"/>
      <c r="AJ118" s="926"/>
      <c r="AK118" s="927" t="s">
        <v>297</v>
      </c>
      <c r="AL118" s="925"/>
      <c r="AM118" s="925"/>
      <c r="AN118" s="925"/>
      <c r="AO118" s="926"/>
      <c r="AP118" s="928" t="s">
        <v>421</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429</v>
      </c>
      <c r="BR118" s="868"/>
      <c r="BS118" s="868"/>
      <c r="BT118" s="868"/>
      <c r="BU118" s="868"/>
      <c r="BV118" s="868" t="s">
        <v>429</v>
      </c>
      <c r="BW118" s="868"/>
      <c r="BX118" s="868"/>
      <c r="BY118" s="868"/>
      <c r="BZ118" s="868"/>
      <c r="CA118" s="868" t="s">
        <v>121</v>
      </c>
      <c r="CB118" s="868"/>
      <c r="CC118" s="868"/>
      <c r="CD118" s="868"/>
      <c r="CE118" s="868"/>
      <c r="CF118" s="898" t="s">
        <v>379</v>
      </c>
      <c r="CG118" s="899"/>
      <c r="CH118" s="899"/>
      <c r="CI118" s="899"/>
      <c r="CJ118" s="899"/>
      <c r="CK118" s="954"/>
      <c r="CL118" s="841"/>
      <c r="CM118" s="844" t="s">
        <v>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379</v>
      </c>
      <c r="DH118" s="800"/>
      <c r="DI118" s="800"/>
      <c r="DJ118" s="800"/>
      <c r="DK118" s="801"/>
      <c r="DL118" s="802" t="s">
        <v>121</v>
      </c>
      <c r="DM118" s="800"/>
      <c r="DN118" s="800"/>
      <c r="DO118" s="800"/>
      <c r="DP118" s="801"/>
      <c r="DQ118" s="802" t="s">
        <v>429</v>
      </c>
      <c r="DR118" s="800"/>
      <c r="DS118" s="800"/>
      <c r="DT118" s="800"/>
      <c r="DU118" s="801"/>
      <c r="DV118" s="847" t="s">
        <v>121</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427</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453</v>
      </c>
      <c r="BP119" s="901"/>
      <c r="BQ119" s="905">
        <v>38567668</v>
      </c>
      <c r="BR119" s="868"/>
      <c r="BS119" s="868"/>
      <c r="BT119" s="868"/>
      <c r="BU119" s="868"/>
      <c r="BV119" s="868">
        <v>37546017</v>
      </c>
      <c r="BW119" s="868"/>
      <c r="BX119" s="868"/>
      <c r="BY119" s="868"/>
      <c r="BZ119" s="868"/>
      <c r="CA119" s="868">
        <v>36310652</v>
      </c>
      <c r="CB119" s="868"/>
      <c r="CC119" s="868"/>
      <c r="CD119" s="868"/>
      <c r="CE119" s="868"/>
      <c r="CF119" s="766"/>
      <c r="CG119" s="767"/>
      <c r="CH119" s="767"/>
      <c r="CI119" s="767"/>
      <c r="CJ119" s="857"/>
      <c r="CK119" s="955"/>
      <c r="CL119" s="843"/>
      <c r="CM119" s="861" t="s">
        <v>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121</v>
      </c>
      <c r="DH119" s="783"/>
      <c r="DI119" s="783"/>
      <c r="DJ119" s="783"/>
      <c r="DK119" s="784"/>
      <c r="DL119" s="785" t="s">
        <v>429</v>
      </c>
      <c r="DM119" s="783"/>
      <c r="DN119" s="783"/>
      <c r="DO119" s="783"/>
      <c r="DP119" s="784"/>
      <c r="DQ119" s="785" t="s">
        <v>429</v>
      </c>
      <c r="DR119" s="783"/>
      <c r="DS119" s="783"/>
      <c r="DT119" s="783"/>
      <c r="DU119" s="784"/>
      <c r="DV119" s="871" t="s">
        <v>121</v>
      </c>
      <c r="DW119" s="872"/>
      <c r="DX119" s="872"/>
      <c r="DY119" s="872"/>
      <c r="DZ119" s="873"/>
    </row>
    <row r="120" spans="1:130" s="226" customFormat="1" ht="26.25" customHeight="1" x14ac:dyDescent="0.15">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121</v>
      </c>
      <c r="AG120" s="800"/>
      <c r="AH120" s="800"/>
      <c r="AI120" s="800"/>
      <c r="AJ120" s="801"/>
      <c r="AK120" s="802" t="s">
        <v>429</v>
      </c>
      <c r="AL120" s="800"/>
      <c r="AM120" s="800"/>
      <c r="AN120" s="800"/>
      <c r="AO120" s="801"/>
      <c r="AP120" s="847" t="s">
        <v>379</v>
      </c>
      <c r="AQ120" s="848"/>
      <c r="AR120" s="848"/>
      <c r="AS120" s="848"/>
      <c r="AT120" s="849"/>
      <c r="AU120" s="906" t="s">
        <v>455</v>
      </c>
      <c r="AV120" s="907"/>
      <c r="AW120" s="907"/>
      <c r="AX120" s="907"/>
      <c r="AY120" s="908"/>
      <c r="AZ120" s="883" t="s">
        <v>456</v>
      </c>
      <c r="BA120" s="828"/>
      <c r="BB120" s="828"/>
      <c r="BC120" s="828"/>
      <c r="BD120" s="828"/>
      <c r="BE120" s="828"/>
      <c r="BF120" s="828"/>
      <c r="BG120" s="828"/>
      <c r="BH120" s="828"/>
      <c r="BI120" s="828"/>
      <c r="BJ120" s="828"/>
      <c r="BK120" s="828"/>
      <c r="BL120" s="828"/>
      <c r="BM120" s="828"/>
      <c r="BN120" s="828"/>
      <c r="BO120" s="828"/>
      <c r="BP120" s="829"/>
      <c r="BQ120" s="884">
        <v>6557638</v>
      </c>
      <c r="BR120" s="865"/>
      <c r="BS120" s="865"/>
      <c r="BT120" s="865"/>
      <c r="BU120" s="865"/>
      <c r="BV120" s="865">
        <v>7034737</v>
      </c>
      <c r="BW120" s="865"/>
      <c r="BX120" s="865"/>
      <c r="BY120" s="865"/>
      <c r="BZ120" s="865"/>
      <c r="CA120" s="865">
        <v>7404187</v>
      </c>
      <c r="CB120" s="865"/>
      <c r="CC120" s="865"/>
      <c r="CD120" s="865"/>
      <c r="CE120" s="865"/>
      <c r="CF120" s="889">
        <v>73.2</v>
      </c>
      <c r="CG120" s="890"/>
      <c r="CH120" s="890"/>
      <c r="CI120" s="890"/>
      <c r="CJ120" s="890"/>
      <c r="CK120" s="891" t="s">
        <v>457</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5595713</v>
      </c>
      <c r="DH120" s="865"/>
      <c r="DI120" s="865"/>
      <c r="DJ120" s="865"/>
      <c r="DK120" s="865"/>
      <c r="DL120" s="865">
        <v>5626774</v>
      </c>
      <c r="DM120" s="865"/>
      <c r="DN120" s="865"/>
      <c r="DO120" s="865"/>
      <c r="DP120" s="865"/>
      <c r="DQ120" s="865">
        <v>5632260</v>
      </c>
      <c r="DR120" s="865"/>
      <c r="DS120" s="865"/>
      <c r="DT120" s="865"/>
      <c r="DU120" s="865"/>
      <c r="DV120" s="866">
        <v>55.6</v>
      </c>
      <c r="DW120" s="866"/>
      <c r="DX120" s="866"/>
      <c r="DY120" s="866"/>
      <c r="DZ120" s="867"/>
    </row>
    <row r="121" spans="1:130" s="226" customFormat="1" ht="26.25" customHeight="1" x14ac:dyDescent="0.15">
      <c r="A121" s="840"/>
      <c r="B121" s="841"/>
      <c r="C121" s="886" t="s">
        <v>458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57278</v>
      </c>
      <c r="AB121" s="800"/>
      <c r="AC121" s="800"/>
      <c r="AD121" s="800"/>
      <c r="AE121" s="801"/>
      <c r="AF121" s="802">
        <v>30604</v>
      </c>
      <c r="AG121" s="800"/>
      <c r="AH121" s="800"/>
      <c r="AI121" s="800"/>
      <c r="AJ121" s="801"/>
      <c r="AK121" s="802">
        <v>6179</v>
      </c>
      <c r="AL121" s="800"/>
      <c r="AM121" s="800"/>
      <c r="AN121" s="800"/>
      <c r="AO121" s="801"/>
      <c r="AP121" s="847">
        <v>0.1</v>
      </c>
      <c r="AQ121" s="848"/>
      <c r="AR121" s="848"/>
      <c r="AS121" s="848"/>
      <c r="AT121" s="849"/>
      <c r="AU121" s="909"/>
      <c r="AV121" s="910"/>
      <c r="AW121" s="910"/>
      <c r="AX121" s="910"/>
      <c r="AY121" s="911"/>
      <c r="AZ121" s="835" t="s">
        <v>459</v>
      </c>
      <c r="BA121" s="770"/>
      <c r="BB121" s="770"/>
      <c r="BC121" s="770"/>
      <c r="BD121" s="770"/>
      <c r="BE121" s="770"/>
      <c r="BF121" s="770"/>
      <c r="BG121" s="770"/>
      <c r="BH121" s="770"/>
      <c r="BI121" s="770"/>
      <c r="BJ121" s="770"/>
      <c r="BK121" s="770"/>
      <c r="BL121" s="770"/>
      <c r="BM121" s="770"/>
      <c r="BN121" s="770"/>
      <c r="BO121" s="770"/>
      <c r="BP121" s="771"/>
      <c r="BQ121" s="836">
        <v>395059</v>
      </c>
      <c r="BR121" s="837"/>
      <c r="BS121" s="837"/>
      <c r="BT121" s="837"/>
      <c r="BU121" s="837"/>
      <c r="BV121" s="837">
        <v>345297</v>
      </c>
      <c r="BW121" s="837"/>
      <c r="BX121" s="837"/>
      <c r="BY121" s="837"/>
      <c r="BZ121" s="837"/>
      <c r="CA121" s="837">
        <v>286987</v>
      </c>
      <c r="CB121" s="837"/>
      <c r="CC121" s="837"/>
      <c r="CD121" s="837"/>
      <c r="CE121" s="837"/>
      <c r="CF121" s="898">
        <v>2.8</v>
      </c>
      <c r="CG121" s="899"/>
      <c r="CH121" s="899"/>
      <c r="CI121" s="899"/>
      <c r="CJ121" s="899"/>
      <c r="CK121" s="892"/>
      <c r="CL121" s="878"/>
      <c r="CM121" s="878"/>
      <c r="CN121" s="878"/>
      <c r="CO121" s="879"/>
      <c r="CP121" s="858" t="s">
        <v>460</v>
      </c>
      <c r="CQ121" s="859"/>
      <c r="CR121" s="859"/>
      <c r="CS121" s="859"/>
      <c r="CT121" s="859"/>
      <c r="CU121" s="859"/>
      <c r="CV121" s="859"/>
      <c r="CW121" s="859"/>
      <c r="CX121" s="859"/>
      <c r="CY121" s="859"/>
      <c r="CZ121" s="859"/>
      <c r="DA121" s="859"/>
      <c r="DB121" s="859"/>
      <c r="DC121" s="859"/>
      <c r="DD121" s="859"/>
      <c r="DE121" s="859"/>
      <c r="DF121" s="860"/>
      <c r="DG121" s="836">
        <v>2781379</v>
      </c>
      <c r="DH121" s="837"/>
      <c r="DI121" s="837"/>
      <c r="DJ121" s="837"/>
      <c r="DK121" s="837"/>
      <c r="DL121" s="837">
        <v>2736047</v>
      </c>
      <c r="DM121" s="837"/>
      <c r="DN121" s="837"/>
      <c r="DO121" s="837"/>
      <c r="DP121" s="837"/>
      <c r="DQ121" s="837">
        <v>2440331</v>
      </c>
      <c r="DR121" s="837"/>
      <c r="DS121" s="837"/>
      <c r="DT121" s="837"/>
      <c r="DU121" s="837"/>
      <c r="DV121" s="814">
        <v>24.1</v>
      </c>
      <c r="DW121" s="814"/>
      <c r="DX121" s="814"/>
      <c r="DY121" s="814"/>
      <c r="DZ121" s="815"/>
    </row>
    <row r="122" spans="1:130" s="226" customFormat="1" ht="26.25" customHeight="1" x14ac:dyDescent="0.15">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429</v>
      </c>
      <c r="AB122" s="800"/>
      <c r="AC122" s="800"/>
      <c r="AD122" s="800"/>
      <c r="AE122" s="801"/>
      <c r="AF122" s="802" t="s">
        <v>121</v>
      </c>
      <c r="AG122" s="800"/>
      <c r="AH122" s="800"/>
      <c r="AI122" s="800"/>
      <c r="AJ122" s="801"/>
      <c r="AK122" s="802" t="s">
        <v>121</v>
      </c>
      <c r="AL122" s="800"/>
      <c r="AM122" s="800"/>
      <c r="AN122" s="800"/>
      <c r="AO122" s="801"/>
      <c r="AP122" s="847" t="s">
        <v>429</v>
      </c>
      <c r="AQ122" s="848"/>
      <c r="AR122" s="848"/>
      <c r="AS122" s="848"/>
      <c r="AT122" s="849"/>
      <c r="AU122" s="909"/>
      <c r="AV122" s="910"/>
      <c r="AW122" s="910"/>
      <c r="AX122" s="910"/>
      <c r="AY122" s="911"/>
      <c r="AZ122" s="902" t="s">
        <v>461</v>
      </c>
      <c r="BA122" s="903"/>
      <c r="BB122" s="903"/>
      <c r="BC122" s="903"/>
      <c r="BD122" s="903"/>
      <c r="BE122" s="903"/>
      <c r="BF122" s="903"/>
      <c r="BG122" s="903"/>
      <c r="BH122" s="903"/>
      <c r="BI122" s="903"/>
      <c r="BJ122" s="903"/>
      <c r="BK122" s="903"/>
      <c r="BL122" s="903"/>
      <c r="BM122" s="903"/>
      <c r="BN122" s="903"/>
      <c r="BO122" s="903"/>
      <c r="BP122" s="904"/>
      <c r="BQ122" s="905">
        <v>22537899</v>
      </c>
      <c r="BR122" s="868"/>
      <c r="BS122" s="868"/>
      <c r="BT122" s="868"/>
      <c r="BU122" s="868"/>
      <c r="BV122" s="868">
        <v>21112761</v>
      </c>
      <c r="BW122" s="868"/>
      <c r="BX122" s="868"/>
      <c r="BY122" s="868"/>
      <c r="BZ122" s="868"/>
      <c r="CA122" s="868">
        <v>20186516</v>
      </c>
      <c r="CB122" s="868"/>
      <c r="CC122" s="868"/>
      <c r="CD122" s="868"/>
      <c r="CE122" s="868"/>
      <c r="CF122" s="869">
        <v>199.4</v>
      </c>
      <c r="CG122" s="870"/>
      <c r="CH122" s="870"/>
      <c r="CI122" s="870"/>
      <c r="CJ122" s="870"/>
      <c r="CK122" s="892"/>
      <c r="CL122" s="878"/>
      <c r="CM122" s="878"/>
      <c r="CN122" s="878"/>
      <c r="CO122" s="879"/>
      <c r="CP122" s="858" t="s">
        <v>397</v>
      </c>
      <c r="CQ122" s="859"/>
      <c r="CR122" s="859"/>
      <c r="CS122" s="859"/>
      <c r="CT122" s="859"/>
      <c r="CU122" s="859"/>
      <c r="CV122" s="859"/>
      <c r="CW122" s="859"/>
      <c r="CX122" s="859"/>
      <c r="CY122" s="859"/>
      <c r="CZ122" s="859"/>
      <c r="DA122" s="859"/>
      <c r="DB122" s="859"/>
      <c r="DC122" s="859"/>
      <c r="DD122" s="859"/>
      <c r="DE122" s="859"/>
      <c r="DF122" s="860"/>
      <c r="DG122" s="836">
        <v>291525</v>
      </c>
      <c r="DH122" s="837"/>
      <c r="DI122" s="837"/>
      <c r="DJ122" s="837"/>
      <c r="DK122" s="837"/>
      <c r="DL122" s="837">
        <v>247005</v>
      </c>
      <c r="DM122" s="837"/>
      <c r="DN122" s="837"/>
      <c r="DO122" s="837"/>
      <c r="DP122" s="837"/>
      <c r="DQ122" s="837">
        <v>199536</v>
      </c>
      <c r="DR122" s="837"/>
      <c r="DS122" s="837"/>
      <c r="DT122" s="837"/>
      <c r="DU122" s="837"/>
      <c r="DV122" s="814">
        <v>2</v>
      </c>
      <c r="DW122" s="814"/>
      <c r="DX122" s="814"/>
      <c r="DY122" s="814"/>
      <c r="DZ122" s="815"/>
    </row>
    <row r="123" spans="1:130" s="226" customFormat="1" ht="26.25" customHeight="1" x14ac:dyDescent="0.15">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58856</v>
      </c>
      <c r="AB123" s="800"/>
      <c r="AC123" s="800"/>
      <c r="AD123" s="800"/>
      <c r="AE123" s="801"/>
      <c r="AF123" s="802">
        <v>41847</v>
      </c>
      <c r="AG123" s="800"/>
      <c r="AH123" s="800"/>
      <c r="AI123" s="800"/>
      <c r="AJ123" s="801"/>
      <c r="AK123" s="802">
        <v>34130</v>
      </c>
      <c r="AL123" s="800"/>
      <c r="AM123" s="800"/>
      <c r="AN123" s="800"/>
      <c r="AO123" s="801"/>
      <c r="AP123" s="847">
        <v>0.3</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462</v>
      </c>
      <c r="BP123" s="901"/>
      <c r="BQ123" s="855">
        <v>29490596</v>
      </c>
      <c r="BR123" s="856"/>
      <c r="BS123" s="856"/>
      <c r="BT123" s="856"/>
      <c r="BU123" s="856"/>
      <c r="BV123" s="856">
        <v>28492795</v>
      </c>
      <c r="BW123" s="856"/>
      <c r="BX123" s="856"/>
      <c r="BY123" s="856"/>
      <c r="BZ123" s="856"/>
      <c r="CA123" s="856">
        <v>27877690</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429</v>
      </c>
      <c r="AG124" s="800"/>
      <c r="AH124" s="800"/>
      <c r="AI124" s="800"/>
      <c r="AJ124" s="801"/>
      <c r="AK124" s="802" t="s">
        <v>429</v>
      </c>
      <c r="AL124" s="800"/>
      <c r="AM124" s="800"/>
      <c r="AN124" s="800"/>
      <c r="AO124" s="801"/>
      <c r="AP124" s="847" t="s">
        <v>429</v>
      </c>
      <c r="AQ124" s="848"/>
      <c r="AR124" s="848"/>
      <c r="AS124" s="848"/>
      <c r="AT124" s="849"/>
      <c r="AU124" s="850" t="s">
        <v>463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87.4</v>
      </c>
      <c r="BR124" s="854"/>
      <c r="BS124" s="854"/>
      <c r="BT124" s="854"/>
      <c r="BU124" s="854"/>
      <c r="BV124" s="854">
        <v>87.8</v>
      </c>
      <c r="BW124" s="854"/>
      <c r="BX124" s="854"/>
      <c r="BY124" s="854"/>
      <c r="BZ124" s="854"/>
      <c r="CA124" s="854">
        <v>83.3</v>
      </c>
      <c r="CB124" s="854"/>
      <c r="CC124" s="854"/>
      <c r="CD124" s="854"/>
      <c r="CE124" s="854"/>
      <c r="CF124" s="744"/>
      <c r="CG124" s="745"/>
      <c r="CH124" s="745"/>
      <c r="CI124" s="745"/>
      <c r="CJ124" s="885"/>
      <c r="CK124" s="893"/>
      <c r="CL124" s="893"/>
      <c r="CM124" s="893"/>
      <c r="CN124" s="893"/>
      <c r="CO124" s="894"/>
      <c r="CP124" s="858" t="s">
        <v>464</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121</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x14ac:dyDescent="0.15">
      <c r="A125" s="840"/>
      <c r="B125" s="841"/>
      <c r="C125" s="844" t="s">
        <v>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379</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465</v>
      </c>
      <c r="CL125" s="875"/>
      <c r="CM125" s="875"/>
      <c r="CN125" s="875"/>
      <c r="CO125" s="876"/>
      <c r="CP125" s="883" t="s">
        <v>466</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x14ac:dyDescent="0.2">
      <c r="A126" s="840"/>
      <c r="B126" s="841"/>
      <c r="C126" s="844" t="s">
        <v>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379</v>
      </c>
      <c r="AG126" s="800"/>
      <c r="AH126" s="800"/>
      <c r="AI126" s="800"/>
      <c r="AJ126" s="801"/>
      <c r="AK126" s="802" t="s">
        <v>121</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467</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x14ac:dyDescent="0.15">
      <c r="A127" s="842"/>
      <c r="B127" s="843"/>
      <c r="C127" s="861" t="s">
        <v>468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723</v>
      </c>
      <c r="AB127" s="800"/>
      <c r="AC127" s="800"/>
      <c r="AD127" s="800"/>
      <c r="AE127" s="801"/>
      <c r="AF127" s="802">
        <v>452</v>
      </c>
      <c r="AG127" s="800"/>
      <c r="AH127" s="800"/>
      <c r="AI127" s="800"/>
      <c r="AJ127" s="801"/>
      <c r="AK127" s="802">
        <v>296</v>
      </c>
      <c r="AL127" s="800"/>
      <c r="AM127" s="800"/>
      <c r="AN127" s="800"/>
      <c r="AO127" s="801"/>
      <c r="AP127" s="847">
        <v>0</v>
      </c>
      <c r="AQ127" s="848"/>
      <c r="AR127" s="848"/>
      <c r="AS127" s="848"/>
      <c r="AT127" s="849"/>
      <c r="AU127" s="262"/>
      <c r="AV127" s="262"/>
      <c r="AW127" s="262"/>
      <c r="AX127" s="864" t="s">
        <v>469</v>
      </c>
      <c r="AY127" s="832"/>
      <c r="AZ127" s="832"/>
      <c r="BA127" s="832"/>
      <c r="BB127" s="832"/>
      <c r="BC127" s="832"/>
      <c r="BD127" s="832"/>
      <c r="BE127" s="833"/>
      <c r="BF127" s="831" t="s">
        <v>470</v>
      </c>
      <c r="BG127" s="832"/>
      <c r="BH127" s="832"/>
      <c r="BI127" s="832"/>
      <c r="BJ127" s="832"/>
      <c r="BK127" s="832"/>
      <c r="BL127" s="833"/>
      <c r="BM127" s="831" t="s">
        <v>471</v>
      </c>
      <c r="BN127" s="832"/>
      <c r="BO127" s="832"/>
      <c r="BP127" s="832"/>
      <c r="BQ127" s="832"/>
      <c r="BR127" s="832"/>
      <c r="BS127" s="833"/>
      <c r="BT127" s="831" t="s">
        <v>472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473</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379</v>
      </c>
      <c r="DR127" s="837"/>
      <c r="DS127" s="837"/>
      <c r="DT127" s="837"/>
      <c r="DU127" s="837"/>
      <c r="DV127" s="814" t="s">
        <v>121</v>
      </c>
      <c r="DW127" s="814"/>
      <c r="DX127" s="814"/>
      <c r="DY127" s="814"/>
      <c r="DZ127" s="815"/>
    </row>
    <row r="128" spans="1:130" s="226" customFormat="1" ht="26.25" customHeight="1" thickBot="1" x14ac:dyDescent="0.2">
      <c r="A128" s="816" t="s">
        <v>474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475</v>
      </c>
      <c r="X128" s="818"/>
      <c r="Y128" s="818"/>
      <c r="Z128" s="819"/>
      <c r="AA128" s="820">
        <v>49622</v>
      </c>
      <c r="AB128" s="821"/>
      <c r="AC128" s="821"/>
      <c r="AD128" s="821"/>
      <c r="AE128" s="822"/>
      <c r="AF128" s="823">
        <v>49766</v>
      </c>
      <c r="AG128" s="821"/>
      <c r="AH128" s="821"/>
      <c r="AI128" s="821"/>
      <c r="AJ128" s="822"/>
      <c r="AK128" s="823">
        <v>43329</v>
      </c>
      <c r="AL128" s="821"/>
      <c r="AM128" s="821"/>
      <c r="AN128" s="821"/>
      <c r="AO128" s="822"/>
      <c r="AP128" s="824"/>
      <c r="AQ128" s="825"/>
      <c r="AR128" s="825"/>
      <c r="AS128" s="825"/>
      <c r="AT128" s="826"/>
      <c r="AU128" s="262"/>
      <c r="AV128" s="262"/>
      <c r="AW128" s="262"/>
      <c r="AX128" s="827" t="s">
        <v>476</v>
      </c>
      <c r="AY128" s="828"/>
      <c r="AZ128" s="828"/>
      <c r="BA128" s="828"/>
      <c r="BB128" s="828"/>
      <c r="BC128" s="828"/>
      <c r="BD128" s="828"/>
      <c r="BE128" s="829"/>
      <c r="BF128" s="806" t="s">
        <v>379</v>
      </c>
      <c r="BG128" s="807"/>
      <c r="BH128" s="807"/>
      <c r="BI128" s="807"/>
      <c r="BJ128" s="807"/>
      <c r="BK128" s="807"/>
      <c r="BL128" s="830"/>
      <c r="BM128" s="806">
        <v>13.01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t="s">
        <v>379</v>
      </c>
      <c r="DH128" s="811"/>
      <c r="DI128" s="811"/>
      <c r="DJ128" s="811"/>
      <c r="DK128" s="811"/>
      <c r="DL128" s="811" t="s">
        <v>379</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478</v>
      </c>
      <c r="X129" s="797"/>
      <c r="Y129" s="797"/>
      <c r="Z129" s="798"/>
      <c r="AA129" s="799">
        <v>12961939</v>
      </c>
      <c r="AB129" s="800"/>
      <c r="AC129" s="800"/>
      <c r="AD129" s="800"/>
      <c r="AE129" s="801"/>
      <c r="AF129" s="802">
        <v>12771347</v>
      </c>
      <c r="AG129" s="800"/>
      <c r="AH129" s="800"/>
      <c r="AI129" s="800"/>
      <c r="AJ129" s="801"/>
      <c r="AK129" s="802">
        <v>12443842</v>
      </c>
      <c r="AL129" s="800"/>
      <c r="AM129" s="800"/>
      <c r="AN129" s="800"/>
      <c r="AO129" s="801"/>
      <c r="AP129" s="803"/>
      <c r="AQ129" s="804"/>
      <c r="AR129" s="804"/>
      <c r="AS129" s="804"/>
      <c r="AT129" s="805"/>
      <c r="AU129" s="264"/>
      <c r="AV129" s="264"/>
      <c r="AW129" s="264"/>
      <c r="AX129" s="769" t="s">
        <v>479</v>
      </c>
      <c r="AY129" s="770"/>
      <c r="AZ129" s="770"/>
      <c r="BA129" s="770"/>
      <c r="BB129" s="770"/>
      <c r="BC129" s="770"/>
      <c r="BD129" s="770"/>
      <c r="BE129" s="771"/>
      <c r="BF129" s="789" t="s">
        <v>379</v>
      </c>
      <c r="BG129" s="790"/>
      <c r="BH129" s="790"/>
      <c r="BI129" s="790"/>
      <c r="BJ129" s="790"/>
      <c r="BK129" s="790"/>
      <c r="BL129" s="791"/>
      <c r="BM129" s="789">
        <v>18.010000000000002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481</v>
      </c>
      <c r="X130" s="797"/>
      <c r="Y130" s="797"/>
      <c r="Z130" s="798"/>
      <c r="AA130" s="799">
        <v>2584345</v>
      </c>
      <c r="AB130" s="800"/>
      <c r="AC130" s="800"/>
      <c r="AD130" s="800"/>
      <c r="AE130" s="801"/>
      <c r="AF130" s="802">
        <v>2466006</v>
      </c>
      <c r="AG130" s="800"/>
      <c r="AH130" s="800"/>
      <c r="AI130" s="800"/>
      <c r="AJ130" s="801"/>
      <c r="AK130" s="802">
        <v>2322466</v>
      </c>
      <c r="AL130" s="800"/>
      <c r="AM130" s="800"/>
      <c r="AN130" s="800"/>
      <c r="AO130" s="801"/>
      <c r="AP130" s="803"/>
      <c r="AQ130" s="804"/>
      <c r="AR130" s="804"/>
      <c r="AS130" s="804"/>
      <c r="AT130" s="805"/>
      <c r="AU130" s="264"/>
      <c r="AV130" s="264"/>
      <c r="AW130" s="264"/>
      <c r="AX130" s="769" t="s">
        <v>482</v>
      </c>
      <c r="AY130" s="770"/>
      <c r="AZ130" s="770"/>
      <c r="BA130" s="770"/>
      <c r="BB130" s="770"/>
      <c r="BC130" s="770"/>
      <c r="BD130" s="770"/>
      <c r="BE130" s="771"/>
      <c r="BF130" s="772">
        <v>11.1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483</v>
      </c>
      <c r="X131" s="780"/>
      <c r="Y131" s="780"/>
      <c r="Z131" s="781"/>
      <c r="AA131" s="782">
        <v>10377594</v>
      </c>
      <c r="AB131" s="783"/>
      <c r="AC131" s="783"/>
      <c r="AD131" s="783"/>
      <c r="AE131" s="784"/>
      <c r="AF131" s="785">
        <v>10305341</v>
      </c>
      <c r="AG131" s="783"/>
      <c r="AH131" s="783"/>
      <c r="AI131" s="783"/>
      <c r="AJ131" s="784"/>
      <c r="AK131" s="785">
        <v>10121376</v>
      </c>
      <c r="AL131" s="783"/>
      <c r="AM131" s="783"/>
      <c r="AN131" s="783"/>
      <c r="AO131" s="784"/>
      <c r="AP131" s="786"/>
      <c r="AQ131" s="787"/>
      <c r="AR131" s="787"/>
      <c r="AS131" s="787"/>
      <c r="AT131" s="788"/>
      <c r="AU131" s="264"/>
      <c r="AV131" s="264"/>
      <c r="AW131" s="264"/>
      <c r="AX131" s="747" t="s">
        <v>484</v>
      </c>
      <c r="AY131" s="748"/>
      <c r="AZ131" s="748"/>
      <c r="BA131" s="748"/>
      <c r="BB131" s="748"/>
      <c r="BC131" s="748"/>
      <c r="BD131" s="748"/>
      <c r="BE131" s="749"/>
      <c r="BF131" s="750">
        <v>83.3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486</v>
      </c>
      <c r="W132" s="760"/>
      <c r="X132" s="760"/>
      <c r="Y132" s="760"/>
      <c r="Z132" s="761"/>
      <c r="AA132" s="762">
        <v>10.08182629</v>
      </c>
      <c r="AB132" s="763"/>
      <c r="AC132" s="763"/>
      <c r="AD132" s="763"/>
      <c r="AE132" s="764"/>
      <c r="AF132" s="765">
        <v>12.33470101</v>
      </c>
      <c r="AG132" s="763"/>
      <c r="AH132" s="763"/>
      <c r="AI132" s="763"/>
      <c r="AJ132" s="764"/>
      <c r="AK132" s="765">
        <v>11.129465039999999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487</v>
      </c>
      <c r="W133" s="739"/>
      <c r="X133" s="739"/>
      <c r="Y133" s="739"/>
      <c r="Z133" s="740"/>
      <c r="AA133" s="741">
        <v>12.1</v>
      </c>
      <c r="AB133" s="742"/>
      <c r="AC133" s="742"/>
      <c r="AD133" s="742"/>
      <c r="AE133" s="743"/>
      <c r="AF133" s="741">
        <v>11.5</v>
      </c>
      <c r="AG133" s="742"/>
      <c r="AH133" s="742"/>
      <c r="AI133" s="742"/>
      <c r="AJ133" s="743"/>
      <c r="AK133" s="741">
        <v>11.1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xXn97fyjO4wbI6zscvReSuGdYUgEqEFRHGFN24HeSABOdXUBrz1839s1BB+dVjxGjQVrR1kgkrcsMqd+gRRGA==" saltValue="BBU50QNEcYuRj9TSuQUk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ythUNaxZsOhjzT5tDdypIZj+H1m/iagOBSW/3CJThniz4GAGADoWfmuWD3NfcEzz2ETfvQ5pkUzdBNIvtMcAA==" saltValue="Nl3UGXJTmODR6AZBxvgQ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K5G44HJ4gY6h0SIHXGS/tU/nH5O4sEZVeaWoEx1/xOAZIHFG4xeOZCh9BP+9066m5qGGPKaIzucQmgQX+0xog==" saltValue="yUHQw2bpXMj31X5gzIL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496</v>
      </c>
      <c r="AL9" s="1169"/>
      <c r="AM9" s="1169"/>
      <c r="AN9" s="1170"/>
      <c r="AO9" s="292">
        <v>3311710</v>
      </c>
      <c r="AP9" s="292">
        <v>68410</v>
      </c>
      <c r="AQ9" s="293">
        <v>69000</v>
      </c>
      <c r="AR9" s="294">
        <v>-0.9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497</v>
      </c>
      <c r="AL10" s="1169"/>
      <c r="AM10" s="1169"/>
      <c r="AN10" s="1170"/>
      <c r="AO10" s="295">
        <v>263587</v>
      </c>
      <c r="AP10" s="295">
        <v>5445</v>
      </c>
      <c r="AQ10" s="296">
        <v>7980</v>
      </c>
      <c r="AR10" s="297">
        <v>-31.8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498</v>
      </c>
      <c r="AL11" s="1169"/>
      <c r="AM11" s="1169"/>
      <c r="AN11" s="1170"/>
      <c r="AO11" s="295">
        <v>33262</v>
      </c>
      <c r="AP11" s="295">
        <v>687</v>
      </c>
      <c r="AQ11" s="296">
        <v>8263</v>
      </c>
      <c r="AR11" s="297">
        <v>-91.7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499</v>
      </c>
      <c r="AL12" s="1169"/>
      <c r="AM12" s="1169"/>
      <c r="AN12" s="1170"/>
      <c r="AO12" s="295">
        <v>20294</v>
      </c>
      <c r="AP12" s="295">
        <v>419</v>
      </c>
      <c r="AQ12" s="296">
        <v>1174</v>
      </c>
      <c r="AR12" s="297">
        <v>-64.3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501</v>
      </c>
      <c r="AP13" s="295" t="s">
        <v>501</v>
      </c>
      <c r="AQ13" s="296">
        <v>18</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502</v>
      </c>
      <c r="AL14" s="1169"/>
      <c r="AM14" s="1169"/>
      <c r="AN14" s="1170"/>
      <c r="AO14" s="295">
        <v>236147</v>
      </c>
      <c r="AP14" s="295">
        <v>4878</v>
      </c>
      <c r="AQ14" s="296">
        <v>2909</v>
      </c>
      <c r="AR14" s="297">
        <v>67.7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503</v>
      </c>
      <c r="AL15" s="1169"/>
      <c r="AM15" s="1169"/>
      <c r="AN15" s="1170"/>
      <c r="AO15" s="295">
        <v>25190</v>
      </c>
      <c r="AP15" s="295">
        <v>520</v>
      </c>
      <c r="AQ15" s="296">
        <v>1519</v>
      </c>
      <c r="AR15" s="297">
        <v>-65.8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504</v>
      </c>
      <c r="AL16" s="1172"/>
      <c r="AM16" s="1172"/>
      <c r="AN16" s="1173"/>
      <c r="AO16" s="295">
        <v>-474125</v>
      </c>
      <c r="AP16" s="295">
        <v>-9794</v>
      </c>
      <c r="AQ16" s="296">
        <v>-6242</v>
      </c>
      <c r="AR16" s="297">
        <v>56.9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3416065</v>
      </c>
      <c r="AP17" s="295">
        <v>70565</v>
      </c>
      <c r="AQ17" s="296">
        <v>84621</v>
      </c>
      <c r="AR17" s="297">
        <v>-16.600000000000001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509</v>
      </c>
      <c r="AL21" s="1166"/>
      <c r="AM21" s="1166"/>
      <c r="AN21" s="1167"/>
      <c r="AO21" s="307">
        <v>7.42</v>
      </c>
      <c r="AP21" s="308">
        <v>8.0399999999999991</v>
      </c>
      <c r="AQ21" s="309">
        <v>-0.62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510</v>
      </c>
      <c r="AL22" s="1166"/>
      <c r="AM22" s="1166"/>
      <c r="AN22" s="1167"/>
      <c r="AO22" s="312">
        <v>96.9</v>
      </c>
      <c r="AP22" s="313">
        <v>97.7</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515</v>
      </c>
      <c r="AL32" s="1157"/>
      <c r="AM32" s="1157"/>
      <c r="AN32" s="1158"/>
      <c r="AO32" s="322">
        <v>2503189</v>
      </c>
      <c r="AP32" s="322">
        <v>51708</v>
      </c>
      <c r="AQ32" s="323">
        <v>49627</v>
      </c>
      <c r="AR32" s="324">
        <v>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516</v>
      </c>
      <c r="AL33" s="1157"/>
      <c r="AM33" s="1157"/>
      <c r="AN33" s="1158"/>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517</v>
      </c>
      <c r="AL34" s="1157"/>
      <c r="AM34" s="1157"/>
      <c r="AN34" s="1158"/>
      <c r="AO34" s="322" t="s">
        <v>501</v>
      </c>
      <c r="AP34" s="322" t="s">
        <v>501</v>
      </c>
      <c r="AQ34" s="323">
        <v>64</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518</v>
      </c>
      <c r="AL35" s="1157"/>
      <c r="AM35" s="1157"/>
      <c r="AN35" s="1158"/>
      <c r="AO35" s="322">
        <v>914685</v>
      </c>
      <c r="AP35" s="322">
        <v>18895</v>
      </c>
      <c r="AQ35" s="323">
        <v>20466</v>
      </c>
      <c r="AR35" s="324">
        <v>-7.7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519</v>
      </c>
      <c r="AL36" s="1157"/>
      <c r="AM36" s="1157"/>
      <c r="AN36" s="1158"/>
      <c r="AO36" s="322">
        <v>33771</v>
      </c>
      <c r="AP36" s="322">
        <v>698</v>
      </c>
      <c r="AQ36" s="323">
        <v>2860</v>
      </c>
      <c r="AR36" s="324">
        <v>-75.599999999999994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520</v>
      </c>
      <c r="AL37" s="1157"/>
      <c r="AM37" s="1157"/>
      <c r="AN37" s="1158"/>
      <c r="AO37" s="322">
        <v>40605</v>
      </c>
      <c r="AP37" s="322">
        <v>839</v>
      </c>
      <c r="AQ37" s="323">
        <v>677</v>
      </c>
      <c r="AR37" s="324">
        <v>23.9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521</v>
      </c>
      <c r="AL38" s="1160"/>
      <c r="AM38" s="1160"/>
      <c r="AN38" s="1161"/>
      <c r="AO38" s="325" t="s">
        <v>501</v>
      </c>
      <c r="AP38" s="325" t="s">
        <v>501</v>
      </c>
      <c r="AQ38" s="326">
        <v>4</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522</v>
      </c>
      <c r="AL39" s="1160"/>
      <c r="AM39" s="1160"/>
      <c r="AN39" s="1161"/>
      <c r="AO39" s="322">
        <v>-43329</v>
      </c>
      <c r="AP39" s="322">
        <v>-895</v>
      </c>
      <c r="AQ39" s="323">
        <v>-4704</v>
      </c>
      <c r="AR39" s="324">
        <v>-81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523</v>
      </c>
      <c r="AL40" s="1157"/>
      <c r="AM40" s="1157"/>
      <c r="AN40" s="1158"/>
      <c r="AO40" s="322">
        <v>-2322466</v>
      </c>
      <c r="AP40" s="322">
        <v>-47975</v>
      </c>
      <c r="AQ40" s="323">
        <v>-47177</v>
      </c>
      <c r="AR40" s="324">
        <v>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1126455</v>
      </c>
      <c r="AP41" s="322">
        <v>23269</v>
      </c>
      <c r="AQ41" s="323">
        <v>21817</v>
      </c>
      <c r="AR41" s="324">
        <v>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491</v>
      </c>
      <c r="AN49" s="1151" t="s">
        <v>527</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5289153</v>
      </c>
      <c r="AN51" s="344">
        <v>103032</v>
      </c>
      <c r="AO51" s="345">
        <v>37.4</v>
      </c>
      <c r="AP51" s="346">
        <v>63956</v>
      </c>
      <c r="AQ51" s="347">
        <v>25.7</v>
      </c>
      <c r="AR51" s="348">
        <v>11.7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2940627</v>
      </c>
      <c r="AN52" s="352">
        <v>57283</v>
      </c>
      <c r="AO52" s="353">
        <v>184.7</v>
      </c>
      <c r="AP52" s="354">
        <v>29239</v>
      </c>
      <c r="AQ52" s="355">
        <v>8.8000000000000007</v>
      </c>
      <c r="AR52" s="356">
        <v>175.9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3252771</v>
      </c>
      <c r="AN53" s="344">
        <v>64285</v>
      </c>
      <c r="AO53" s="345">
        <v>-37.6</v>
      </c>
      <c r="AP53" s="346">
        <v>66255</v>
      </c>
      <c r="AQ53" s="347">
        <v>3.6</v>
      </c>
      <c r="AR53" s="348">
        <v>-41.2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1698088</v>
      </c>
      <c r="AN54" s="352">
        <v>33560</v>
      </c>
      <c r="AO54" s="353">
        <v>-41.4</v>
      </c>
      <c r="AP54" s="354">
        <v>31822</v>
      </c>
      <c r="AQ54" s="355">
        <v>8.8000000000000007</v>
      </c>
      <c r="AR54" s="356">
        <v>-50.2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2888406</v>
      </c>
      <c r="AN55" s="344">
        <v>57965</v>
      </c>
      <c r="AO55" s="345">
        <v>-9.8000000000000007</v>
      </c>
      <c r="AP55" s="346">
        <v>81768</v>
      </c>
      <c r="AQ55" s="347">
        <v>23.4</v>
      </c>
      <c r="AR55" s="348">
        <v>-33.200000000000003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1117672</v>
      </c>
      <c r="AN56" s="352">
        <v>22430</v>
      </c>
      <c r="AO56" s="353">
        <v>-33.200000000000003</v>
      </c>
      <c r="AP56" s="354">
        <v>37917</v>
      </c>
      <c r="AQ56" s="355">
        <v>19.2</v>
      </c>
      <c r="AR56" s="356">
        <v>-52.4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2297213</v>
      </c>
      <c r="AN57" s="344">
        <v>46782</v>
      </c>
      <c r="AO57" s="345">
        <v>-19.3</v>
      </c>
      <c r="AP57" s="346">
        <v>65876</v>
      </c>
      <c r="AQ57" s="347">
        <v>-19.399999999999999</v>
      </c>
      <c r="AR57" s="348">
        <v>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925676</v>
      </c>
      <c r="AN58" s="352">
        <v>18851</v>
      </c>
      <c r="AO58" s="353">
        <v>-16</v>
      </c>
      <c r="AP58" s="354">
        <v>36484</v>
      </c>
      <c r="AQ58" s="355">
        <v>-3.8</v>
      </c>
      <c r="AR58" s="356">
        <v>-12.2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2145039</v>
      </c>
      <c r="AN59" s="344">
        <v>44310</v>
      </c>
      <c r="AO59" s="345">
        <v>-5.3</v>
      </c>
      <c r="AP59" s="346">
        <v>68468</v>
      </c>
      <c r="AQ59" s="347">
        <v>3.9</v>
      </c>
      <c r="AR59" s="348">
        <v>-9.1999999999999993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1063117</v>
      </c>
      <c r="AN60" s="352">
        <v>21961</v>
      </c>
      <c r="AO60" s="353">
        <v>16.5</v>
      </c>
      <c r="AP60" s="354">
        <v>34140</v>
      </c>
      <c r="AQ60" s="355">
        <v>-6.4</v>
      </c>
      <c r="AR60" s="356">
        <v>22.9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3174516</v>
      </c>
      <c r="AN61" s="359">
        <v>63275</v>
      </c>
      <c r="AO61" s="360">
        <v>-6.9</v>
      </c>
      <c r="AP61" s="361">
        <v>69265</v>
      </c>
      <c r="AQ61" s="362">
        <v>7.4</v>
      </c>
      <c r="AR61" s="348">
        <v>-14.3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1549036</v>
      </c>
      <c r="AN62" s="352">
        <v>30817</v>
      </c>
      <c r="AO62" s="353">
        <v>22.1</v>
      </c>
      <c r="AP62" s="354">
        <v>33920</v>
      </c>
      <c r="AQ62" s="355">
        <v>5.3</v>
      </c>
      <c r="AR62" s="356">
        <v>16.8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3bBwGjh2xbSsobPGn0jJE0tANmajv/L55v9b7kWF7DVLa9golGF8b+mRtdUtK8j9EjWj93lmgpnFgYqBMXPQ==" saltValue="bPxx8lnE8bAhAZCt8fL1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3ZXGnzDC2yKDWVYhOwX1wz1ddywo8M+1T4JdfONHlVAqDteIKd8f4j7bM+I2+vdqZDf3JqT5U7yus6QJ42Bow==" saltValue="/P5m5Ke8RHeLgP6jttbt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Q69NG/u0ZFUvJtmkX4FP0QDc44ACH/Nw+b7riUIQiD/dfyZFZMXvNQgwkATjpwqMV0DfC5XGTBj7HGO3cmoYw==" saltValue="opbwl3bZeTQhJoiZL0yq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74" t="s">
        <v>3</v>
      </c>
      <c r="D47" s="1174"/>
      <c r="E47" s="1175"/>
      <c r="F47" s="11">
        <v>16.13</v>
      </c>
      <c r="G47" s="12">
        <v>18.05</v>
      </c>
      <c r="H47" s="12">
        <v>20.7</v>
      </c>
      <c r="I47" s="12">
        <v>21.96</v>
      </c>
      <c r="J47" s="13">
        <v>22.17</v>
      </c>
    </row>
    <row r="48" spans="2:10" ht="57.75" customHeight="1" x14ac:dyDescent="0.15">
      <c r="B48" s="14"/>
      <c r="C48" s="1176" t="s">
        <v>4</v>
      </c>
      <c r="D48" s="1176"/>
      <c r="E48" s="1177"/>
      <c r="F48" s="15">
        <v>4.6399999999999997</v>
      </c>
      <c r="G48" s="16">
        <v>5.97</v>
      </c>
      <c r="H48" s="16">
        <v>5.22</v>
      </c>
      <c r="I48" s="16">
        <v>5.56</v>
      </c>
      <c r="J48" s="17">
        <v>6.9</v>
      </c>
    </row>
    <row r="49" spans="2:10" ht="57.75" customHeight="1" thickBot="1" x14ac:dyDescent="0.2">
      <c r="B49" s="18"/>
      <c r="C49" s="1178" t="s">
        <v>5</v>
      </c>
      <c r="D49" s="1178"/>
      <c r="E49" s="1179"/>
      <c r="F49" s="19">
        <v>1.59</v>
      </c>
      <c r="G49" s="20">
        <v>4.0199999999999996</v>
      </c>
      <c r="H49" s="20">
        <v>4.5199999999999996</v>
      </c>
      <c r="I49" s="20">
        <v>1.74</v>
      </c>
      <c r="J49" s="21">
        <v>0.83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FxP8UbuxgmobToeDSL6yho7o0O0x+RlRhIHIxOKP3rwlYCjaBtmS0j238RZK+qEj0XSspv/CaE/ZphcnSeB2g==" saltValue="2znejGi2TTFYJqvG1gjQ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2019-03-14T00:42:23Z</cp:lastPrinted>
  <dcterms:created xsi:type="dcterms:W3CDTF">2019-02-14T02:38:35Z</dcterms:created>
  <dcterms:modified xsi:type="dcterms:W3CDTF">2019-10-30T03:43:12Z</dcterms:modified>
  <cp:category/>
</cp:coreProperties>
</file>