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191015 平成29年度財政状況資料集の作成について（2回目）\04 県ホームページ掲載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CW102" i="12"/>
  <c r="CR102" i="12"/>
  <c r="BG38" i="10" l="1"/>
  <c r="BG37" i="10"/>
  <c r="BG36" i="10"/>
  <c r="BG35" i="10"/>
  <c r="BG34"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AM38" i="10"/>
  <c r="U38" i="10"/>
  <c r="C38" i="10"/>
  <c r="AM37" i="10"/>
  <c r="U37" i="10"/>
  <c r="C37" i="10"/>
  <c r="U36" i="10"/>
  <c r="C36"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l="1"/>
  <c r="BE36" i="10" l="1"/>
  <c r="BE37" i="10" s="1"/>
  <c r="BE38" i="10" s="1"/>
  <c r="CO34" i="10"/>
  <c r="CO35" i="10" s="1"/>
  <c r="CO36" i="10" s="1"/>
  <c r="CO37" i="10" s="1"/>
  <c r="CO38" i="10" s="1"/>
  <c r="CO39"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<sst xmlns="http://schemas.openxmlformats.org/spreadsheetml/2006/main" count="1097" uniqueCount="618">
  <si>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</si>
  <si>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</si>
  <si>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</si>
  <si>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</si>
  <si>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</si>
  <si>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</si>
  <si>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</si>
  <si>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</si>
  <si>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</si>
  <si>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</si>
  <si>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</si>
  <si>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</si>
  <si>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</si>
  <si>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</si>
  <si>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</si>
  <si>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</si>
  <si>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</si>
  <si>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</si>
  <si>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</si>
  <si>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</si>
  <si>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</si>
  <si>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</si>
  <si>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</si>
  <si>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</si>
  <si>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</si>
  <si>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</si>
  <si>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</si>
  <si>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</si>
  <si>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</si>
  <si>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</si>
  <si>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</si>
  <si>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</si>
  <si>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</si>
  <si>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</si>
  <si>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</si>
  <si>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</si>
  <si>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</si>
  <si>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</si>
  <si>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</si>
  <si>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</si>
  <si>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</si>
  <si>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</si>
  <si>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</si>
  <si>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</si>
  <si>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</si>
  <si>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</si>
  <si>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</si>
  <si>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</si>
  <si>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</si>
  <si>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</si>
  <si>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</si>
  <si>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</si>
  <si>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</si>
  <si>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</si>
  <si>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</si>
  <si>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</si>
  <si>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</si>
  <si>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</si>
  <si>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</si>
  <si>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</si>
  <si>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</si>
  <si>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</si>
  <si>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</si>
  <si>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</si>
  <si>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</si>
  <si>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</si>
  <si>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</si>
  <si>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</si>
  <si>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</si>
  <si>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</si>
  <si>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</si>
  <si>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</si>
  <si>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</si>
  <si>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</si>
  <si>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</si>
  <si>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</si>
  <si>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</si>
  <si>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</si>
  <si>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</si>
  <si>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</si>
  <si>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</si>
  <si>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</si>
  <si>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</si>
  <si>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</si>
  <si>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</si>
  <si>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</si>
  <si>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</si>
  <si>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</si>
  <si>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</si>
  <si>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</si>
  <si>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</si>
  <si>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</si>
  <si>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黒部市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</si>
  <si>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</si>
  <si>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</si>
  <si>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</si>
  <si>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</si>
  <si>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</si>
  <si>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</si>
  <si>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</si>
  <si>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</si>
  <si>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</si>
  <si>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</si>
  <si>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</si>
  <si>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</si>
  <si>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</si>
  <si>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</si>
  <si>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</si>
  <si>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</si>
  <si>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</si>
  <si>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</si>
  <si>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</si>
  <si>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</si>
  <si>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</si>
  <si>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</si>
  <si>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</si>
  <si>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</si>
  <si>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</si>
  <si>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</si>
  <si>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</si>
  <si>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</si>
  <si>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</si>
  <si>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</si>
  <si>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</si>
  <si>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</si>
  <si>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</si>
  <si>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</si>
  <si>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</si>
  <si>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</si>
  <si>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</si>
  <si>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</si>
  <si>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</si>
  <si>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</si>
  <si>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</si>
  <si>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</si>
  <si>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</si>
  <si>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</si>
  <si>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</si>
  <si>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</si>
  <si>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</si>
  <si>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</si>
  <si>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</si>
  <si>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</si>
  <si>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</si>
  <si>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</si>
  <si>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</si>
  <si>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</si>
  <si>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</si>
  <si>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</si>
  <si>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</si>
  <si>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</si>
  <si>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</si>
  <si>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</si>
  <si>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</si>
  <si>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</si>
  <si>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</si>
  <si>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</si>
  <si>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</si>
  <si>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</si>
  <si>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</si>
  <si>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</si>
  <si>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</si>
  <si>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</si>
  <si>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</si>
  <si>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</si>
  <si>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</si>
  <si>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</si>
  <si>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</si>
  <si>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</si>
  <si>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</si>
  <si>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</si>
  <si>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</si>
  <si>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</si>
  <si>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</si>
  <si>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</si>
  <si>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</si>
  <si>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</si>
  <si>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</si>
  <si>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</si>
  <si>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</si>
  <si>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</si>
  <si>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</si>
  <si>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</si>
  <si>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</si>
  <si>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</si>
  <si>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</si>
  <si>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</si>
  <si>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</si>
  <si>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</si>
  <si>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</si>
  <si>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</si>
  <si>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</si>
  <si>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</si>
  <si>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</si>
  <si>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</si>
  <si>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</si>
  <si>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</si>
  <si>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</si>
  <si>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</si>
  <si>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</si>
  <si>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</si>
  <si>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</si>
  <si>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</si>
  <si>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</si>
  <si>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</si>
  <si>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</si>
  <si>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</si>
  <si>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</si>
  <si>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</si>
  <si>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</si>
  <si>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富山県黒部市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</si>
  <si>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</si>
  <si>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</si>
  <si>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</si>
  <si>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</si>
  <si>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</si>
  <si>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</si>
  <si>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</si>
  <si>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</si>
  <si>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</si>
  <si>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</si>
  <si>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</si>
  <si>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</si>
  <si>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</si>
  <si>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</si>
  <si>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</si>
  <si>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</si>
  <si>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</si>
  <si>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</si>
  <si>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</si>
  <si>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</si>
  <si>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</si>
  <si>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</si>
  <si>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</si>
  <si>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</si>
  <si>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</si>
  <si>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</si>
  <si>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</si>
  <si>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</si>
  <si>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</si>
  <si>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</si>
  <si>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</si>
  <si>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</si>
  <si>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</si>
  <si>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</si>
  <si>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</si>
  <si>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</si>
  <si>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</si>
  <si>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</si>
  <si>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</si>
  <si>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</si>
  <si>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</si>
  <si>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</si>
  <si>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</si>
  <si>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</si>
  <si>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</si>
  <si>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</si>
  <si>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</si>
  <si>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</si>
  <si>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</si>
  <si>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</si>
  <si>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</si>
  <si>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</si>
  <si>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</si>
  <si>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</si>
  <si>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</si>
  <si>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</si>
  <si>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</si>
  <si>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</si>
  <si>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</si>
  <si>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</si>
  <si>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</si>
  <si>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</si>
  <si>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</si>
  <si>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</si>
  <si>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</si>
  <si>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</si>
  <si>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</si>
  <si>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</si>
  <si>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</si>
  <si>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</si>
  <si>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</si>
  <si>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</si>
  <si>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</si>
  <si>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</si>
  <si>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</si>
  <si>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</si>
  <si>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</si>
  <si>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</si>
  <si>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</si>
  <si>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</si>
  <si>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</si>
  <si>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</si>
  <si>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</si>
  <si>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</si>
  <si>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</si>
  <si>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</si>
  <si>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</si>
  <si>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</si>
  <si>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</si>
  <si>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</si>
  <si>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</si>
  <si>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</si>
  <si>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</si>
  <si>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</si>
  <si>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</si>
  <si>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</si>
  <si>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</si>
  <si>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</si>
  <si>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</si>
  <si>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</si>
  <si>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</si>
  <si>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</si>
  <si>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</si>
  <si>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</si>
  <si>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</si>
  <si>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</si>
  <si>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</si>
  <si>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</si>
  <si>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</si>
  <si>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</si>
  <si>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</si>
  <si>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</si>
  <si>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</si>
  <si>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</si>
  <si>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</si>
  <si>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</si>
  <si>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</si>
  <si>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</si>
  <si>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</si>
  <si>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</si>
  <si>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</si>
  <si>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</si>
  <si>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</si>
  <si>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</si>
  <si>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</si>
  <si>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</si>
  <si>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</si>
  <si>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</si>
  <si>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</si>
  <si>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</si>
  <si>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</si>
  <si>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</si>
  <si>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</si>
  <si>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</si>
  <si>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</si>
  <si>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</si>
  <si>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</si>
  <si>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</si>
  <si>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</si>
  <si>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</si>
  <si>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</si>
  <si>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</si>
  <si>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</si>
  <si>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</si>
  <si>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</si>
  <si>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</si>
  <si>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</si>
  <si>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</si>
  <si>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</si>
  <si>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</si>
  <si>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富山県黒部市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</si>
  <si>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</si>
  <si>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</si>
  <si>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</si>
  <si>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</si>
  <si>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</si>
  <si>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</si>
  <si>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</si>
  <si>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</si>
  <si>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</si>
  <si>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</si>
  <si>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</si>
  <si>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</si>
  <si>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</si>
  <si>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</si>
  <si>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</si>
  <si>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</si>
  <si>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</si>
  <si>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</si>
  <si>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</si>
  <si>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</si>
  <si>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</si>
  <si>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</si>
  <si>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</si>
  <si>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</si>
  <si>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</si>
  <si>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</si>
  <si>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</si>
  <si>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</si>
  <si>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</si>
  <si>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</si>
  <si>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</si>
  <si>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</si>
  <si>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</si>
  <si>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</si>
  <si>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</si>
  <si>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</si>
  <si>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病院事業会計</t>
    <phoneticPr fontId="5"/>
  </si>
  <si>
    <t>法適用企業</t>
    <phoneticPr fontId="5"/>
  </si>
  <si>
    <t>水道事業会計</t>
    <phoneticPr fontId="5"/>
  </si>
  <si>
    <t>下水道事業会計</t>
    <phoneticPr fontId="5"/>
  </si>
  <si>
    <t>発電事業特別会計</t>
    <phoneticPr fontId="5"/>
  </si>
  <si>
    <t>法非適用企業</t>
    <phoneticPr fontId="5"/>
  </si>
  <si>
    <t>簡易水道事業特別会計</t>
    <phoneticPr fontId="5"/>
  </si>
  <si>
    <t>-</t>
    <phoneticPr fontId="5"/>
  </si>
  <si>
    <t>牧場事業特別会計</t>
    <phoneticPr fontId="5"/>
  </si>
  <si>
    <t>フィッシャリーナ事業特別会計</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</si>
  <si>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</si>
  <si>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</si>
  <si>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</si>
  <si>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</si>
  <si>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</si>
  <si>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</si>
  <si>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</si>
  <si>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</si>
  <si>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</si>
  <si>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</si>
  <si>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</si>
  <si>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</si>
  <si>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</si>
  <si>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</si>
  <si>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</si>
  <si>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</si>
  <si>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</si>
  <si>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</si>
  <si>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</si>
  <si>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</si>
  <si>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</si>
  <si>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</si>
  <si>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</si>
  <si>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</si>
  <si>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</si>
  <si>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</si>
  <si>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</si>
  <si>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</si>
  <si>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</si>
  <si>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</si>
  <si>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</si>
  <si>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</si>
  <si>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</si>
  <si>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</si>
  <si>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</si>
  <si>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</si>
  <si>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</si>
  <si>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</si>
  <si>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</si>
  <si>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</si>
  <si>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</si>
  <si>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</si>
  <si>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</si>
  <si>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</si>
  <si>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</si>
  <si>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</si>
  <si>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</si>
  <si>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</si>
  <si>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</si>
  <si>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</si>
  <si>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</si>
  <si>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</si>
  <si>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</si>
  <si>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</si>
  <si>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</si>
  <si>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</si>
  <si>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</si>
  <si>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</si>
  <si>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</si>
  <si>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</si>
  <si>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</si>
  <si>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</si>
  <si>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</si>
  <si>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</si>
  <si>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</si>
  <si>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</si>
  <si>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</si>
  <si>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</si>
  <si>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</si>
  <si>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</si>
  <si>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</si>
  <si>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地域開発事業特別会計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</si>
  <si>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</si>
  <si>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</si>
  <si>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</si>
  <si>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</si>
  <si>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</si>
  <si>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</si>
  <si>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</si>
  <si>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</si>
  <si>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</si>
  <si>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</si>
  <si>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</si>
  <si>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</si>
  <si>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</si>
  <si>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</si>
  <si>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</si>
  <si>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</si>
  <si>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</si>
  <si>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</si>
  <si>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</si>
  <si>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</si>
  <si>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</si>
  <si>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</si>
  <si>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</si>
  <si>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</si>
  <si>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</si>
  <si>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</si>
  <si>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</si>
  <si>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</si>
  <si>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</si>
  <si>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</si>
  <si>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</si>
  <si>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</si>
  <si>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</si>
  <si>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</si>
  <si>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</si>
  <si>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</si>
  <si>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</si>
  <si>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</si>
  <si>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</si>
  <si>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</si>
  <si>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</si>
  <si>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</si>
  <si>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</si>
  <si>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</si>
  <si>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</si>
  <si>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</si>
  <si>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</si>
  <si>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</si>
  <si>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</si>
  <si>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</si>
  <si>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</si>
  <si>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</si>
  <si>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</si>
  <si>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</si>
  <si>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</si>
  <si>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</si>
  <si>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</si>
  <si>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</si>
  <si>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</si>
  <si>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</si>
  <si>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</si>
  <si>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</si>
  <si>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</si>
  <si>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</si>
  <si>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</si>
  <si>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</si>
  <si>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</si>
  <si>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</si>
  <si>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</si>
  <si>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</si>
  <si>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</si>
  <si>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</si>
  <si>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</si>
  <si>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</si>
  <si>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</si>
  <si>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</si>
  <si>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</si>
  <si>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</si>
  <si>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</si>
  <si>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</si>
  <si>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</si>
  <si>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</si>
  <si>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</si>
  <si>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</si>
  <si>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</si>
  <si>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</si>
  <si>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</si>
  <si>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1.65</t>
  </si>
  <si>
    <t>▲ 0.46</t>
  </si>
  <si>
    <t>病院事業会計</t>
  </si>
  <si>
    <t>一般会計</t>
  </si>
  <si>
    <t>下水道事業会計</t>
  </si>
  <si>
    <t>水道事業会計</t>
  </si>
  <si>
    <t>国民健康保険事業</t>
  </si>
  <si>
    <t>フィッシャリーナ事業特別会計</t>
  </si>
  <si>
    <t>発電事業特別会計</t>
  </si>
  <si>
    <t>後期高齢者医療事業</t>
  </si>
  <si>
    <t>その他会計（赤字）</t>
  </si>
  <si>
    <t>その他会計（黒字）</t>
  </si>
  <si>
    <t>-</t>
    <phoneticPr fontId="2"/>
  </si>
  <si>
    <t>-</t>
    <phoneticPr fontId="2"/>
  </si>
  <si>
    <t>新川広域圏事務組合</t>
    <rPh sb="0" eb="2">
      <t>ニイカワ</t>
    </rPh>
    <rPh sb="2" eb="5">
      <t>コウイキケン</t>
    </rPh>
    <rPh sb="5" eb="7">
      <t>ジム</t>
    </rPh>
    <rPh sb="7" eb="9">
      <t>クミアイ</t>
    </rPh>
    <phoneticPr fontId="2"/>
  </si>
  <si>
    <t>新川地域消防組合</t>
    <rPh sb="0" eb="2">
      <t>ニイカワ</t>
    </rPh>
    <rPh sb="2" eb="4">
      <t>チイキ</t>
    </rPh>
    <rPh sb="4" eb="6">
      <t>ショウボウ</t>
    </rPh>
    <rPh sb="6" eb="8">
      <t>クミアイ</t>
    </rPh>
    <phoneticPr fontId="2"/>
  </si>
  <si>
    <t>新川地域介護保険・ケーブルテレビ事業組合</t>
    <rPh sb="0" eb="2">
      <t>ニイカワ</t>
    </rPh>
    <rPh sb="2" eb="4">
      <t>チイキ</t>
    </rPh>
    <rPh sb="4" eb="6">
      <t>カイゴ</t>
    </rPh>
    <rPh sb="6" eb="8">
      <t>ホケン</t>
    </rPh>
    <rPh sb="16" eb="18">
      <t>ジギョウ</t>
    </rPh>
    <rPh sb="18" eb="20">
      <t>クミアイ</t>
    </rPh>
    <phoneticPr fontId="2"/>
  </si>
  <si>
    <t>　　一般会計分</t>
    <rPh sb="2" eb="4">
      <t>イッパン</t>
    </rPh>
    <rPh sb="4" eb="6">
      <t>カイケイ</t>
    </rPh>
    <rPh sb="6" eb="7">
      <t>ブン</t>
    </rPh>
    <phoneticPr fontId="2"/>
  </si>
  <si>
    <t>　　介護保険事業特別会計</t>
    <rPh sb="2" eb="4">
      <t>カイゴ</t>
    </rPh>
    <rPh sb="4" eb="6">
      <t>ホケン</t>
    </rPh>
    <rPh sb="6" eb="8">
      <t>ジギョウ</t>
    </rPh>
    <rPh sb="8" eb="10">
      <t>トクベツ</t>
    </rPh>
    <rPh sb="10" eb="12">
      <t>カイケイ</t>
    </rPh>
    <phoneticPr fontId="2"/>
  </si>
  <si>
    <t>　　CATV事業特別会計</t>
    <rPh sb="6" eb="8">
      <t>ジギョウ</t>
    </rPh>
    <rPh sb="8" eb="10">
      <t>トクベツ</t>
    </rPh>
    <rPh sb="10" eb="12">
      <t>カイケイ</t>
    </rPh>
    <phoneticPr fontId="2"/>
  </si>
  <si>
    <t>富山県市町村総合事務組合</t>
    <rPh sb="0" eb="3">
      <t>トヤマケン</t>
    </rPh>
    <rPh sb="3" eb="6">
      <t>シチョウソン</t>
    </rPh>
    <rPh sb="6" eb="8">
      <t>ソウゴウ</t>
    </rPh>
    <rPh sb="8" eb="10">
      <t>ジム</t>
    </rPh>
    <rPh sb="10" eb="12">
      <t>クミアイ</t>
    </rPh>
    <phoneticPr fontId="2"/>
  </si>
  <si>
    <t>富山県市町村管理組合</t>
    <rPh sb="0" eb="3">
      <t>トヤマケン</t>
    </rPh>
    <rPh sb="3" eb="6">
      <t>シチョウソン</t>
    </rPh>
    <rPh sb="6" eb="8">
      <t>カンリ</t>
    </rPh>
    <rPh sb="8" eb="10">
      <t>クミアイ</t>
    </rPh>
    <phoneticPr fontId="2"/>
  </si>
  <si>
    <t>富山県後期高齢者医療広域連合</t>
    <rPh sb="0" eb="3">
      <t>トヤマケン</t>
    </rPh>
    <rPh sb="3" eb="5">
      <t>コウキ</t>
    </rPh>
    <rPh sb="5" eb="7">
      <t>コウレイ</t>
    </rPh>
    <rPh sb="7" eb="8">
      <t>シャ</t>
    </rPh>
    <rPh sb="8" eb="10">
      <t>イリョウ</t>
    </rPh>
    <rPh sb="10" eb="12">
      <t>コウイキ</t>
    </rPh>
    <rPh sb="12" eb="14">
      <t>レンゴウ</t>
    </rPh>
    <phoneticPr fontId="2"/>
  </si>
  <si>
    <t>　　特別会計</t>
    <rPh sb="2" eb="4">
      <t>トクベツ</t>
    </rPh>
    <rPh sb="4" eb="6">
      <t>カイケイ</t>
    </rPh>
    <phoneticPr fontId="2"/>
  </si>
  <si>
    <t>黒部市体育協会</t>
    <rPh sb="0" eb="3">
      <t>クロベシ</t>
    </rPh>
    <rPh sb="3" eb="5">
      <t>タイイク</t>
    </rPh>
    <rPh sb="5" eb="7">
      <t>キョウカイ</t>
    </rPh>
    <phoneticPr fontId="2"/>
  </si>
  <si>
    <t>黒部市国際文化センター</t>
    <rPh sb="0" eb="3">
      <t>クロベシ</t>
    </rPh>
    <rPh sb="3" eb="5">
      <t>コクサイ</t>
    </rPh>
    <rPh sb="5" eb="7">
      <t>ブンカ</t>
    </rPh>
    <phoneticPr fontId="2"/>
  </si>
  <si>
    <t>黒部市吉田科学館振興協会</t>
    <rPh sb="0" eb="3">
      <t>クロベシ</t>
    </rPh>
    <rPh sb="3" eb="5">
      <t>ヨシダ</t>
    </rPh>
    <rPh sb="5" eb="8">
      <t>カガクカン</t>
    </rPh>
    <rPh sb="8" eb="10">
      <t>シンコウ</t>
    </rPh>
    <rPh sb="10" eb="12">
      <t>キョウカイ</t>
    </rPh>
    <phoneticPr fontId="2"/>
  </si>
  <si>
    <t>黒部市施設管理公社</t>
    <rPh sb="0" eb="3">
      <t>クロベシ</t>
    </rPh>
    <rPh sb="3" eb="5">
      <t>シセツ</t>
    </rPh>
    <rPh sb="5" eb="7">
      <t>カンリ</t>
    </rPh>
    <rPh sb="7" eb="9">
      <t>コウシャ</t>
    </rPh>
    <phoneticPr fontId="2"/>
  </si>
  <si>
    <t>新川コミュニティ放送</t>
    <rPh sb="0" eb="2">
      <t>ニイカワ</t>
    </rPh>
    <rPh sb="8" eb="10">
      <t>ホウソウ</t>
    </rPh>
    <phoneticPr fontId="2"/>
  </si>
  <si>
    <t>宇奈月ビール</t>
    <rPh sb="0" eb="3">
      <t>ウナヅキ</t>
    </rPh>
    <phoneticPr fontId="2"/>
  </si>
  <si>
    <t>○</t>
    <phoneticPr fontId="2"/>
  </si>
  <si>
    <t>合併地域振興基金</t>
    <rPh sb="0" eb="2">
      <t>ガッペイ</t>
    </rPh>
    <rPh sb="2" eb="4">
      <t>チイキ</t>
    </rPh>
    <rPh sb="4" eb="6">
      <t>シンコウ</t>
    </rPh>
    <rPh sb="6" eb="8">
      <t>キキン</t>
    </rPh>
    <phoneticPr fontId="11"/>
  </si>
  <si>
    <t>公共施設維持補修基金</t>
    <rPh sb="0" eb="2">
      <t>コウキョウ</t>
    </rPh>
    <rPh sb="2" eb="4">
      <t>シセツ</t>
    </rPh>
    <rPh sb="4" eb="6">
      <t>イジ</t>
    </rPh>
    <rPh sb="6" eb="8">
      <t>ホシュウ</t>
    </rPh>
    <rPh sb="8" eb="10">
      <t>キキン</t>
    </rPh>
    <phoneticPr fontId="11"/>
  </si>
  <si>
    <t>社会福祉振興事業基金</t>
    <rPh sb="0" eb="2">
      <t>シャカイ</t>
    </rPh>
    <rPh sb="2" eb="4">
      <t>フクシ</t>
    </rPh>
    <rPh sb="4" eb="6">
      <t>シンコウ</t>
    </rPh>
    <rPh sb="6" eb="8">
      <t>ジギョウ</t>
    </rPh>
    <rPh sb="8" eb="10">
      <t>キキン</t>
    </rPh>
    <phoneticPr fontId="11"/>
  </si>
  <si>
    <t>学校建設基金</t>
    <rPh sb="0" eb="2">
      <t>ガッコウ</t>
    </rPh>
    <rPh sb="2" eb="4">
      <t>ケンセツ</t>
    </rPh>
    <rPh sb="4" eb="6">
      <t>キキン</t>
    </rPh>
    <phoneticPr fontId="11"/>
  </si>
  <si>
    <t>納骨堂事業基金</t>
    <rPh sb="0" eb="3">
      <t>ノウコツドウ</t>
    </rPh>
    <rPh sb="3" eb="5">
      <t>ジギョウ</t>
    </rPh>
    <rPh sb="5" eb="7">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</si>
  <si>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</si>
  <si>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</si>
  <si>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</si>
  <si>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増加傾向で、類似団体と比べて高い水準にあり、有形固定資産減価償却率は横ばいで類似団体と近似している状況にある。今後も中学校建設事業など新たな施設の建設に係る起債額が増加し、将来負担が増加していく見込みであるため、「黒部市公共施設の再編に関する基本計画」に基づき、老朽化した施設について、点検・診断や計画的な予防保全による長寿命化を進めていくなど、公共施設等の適正管理に努める必要がある。</t>
    <rPh sb="1" eb="3">
      <t>ショウライ</t>
    </rPh>
    <rPh sb="3" eb="5">
      <t>フタン</t>
    </rPh>
    <rPh sb="5" eb="7">
      <t>ヒリツ</t>
    </rPh>
    <rPh sb="8" eb="10">
      <t>ゾウカ</t>
    </rPh>
    <rPh sb="10" eb="12">
      <t>ケイコウ</t>
    </rPh>
    <rPh sb="14" eb="16">
      <t>ルイジ</t>
    </rPh>
    <rPh sb="16" eb="18">
      <t>ダンタイ</t>
    </rPh>
    <rPh sb="19" eb="20">
      <t>クラ</t>
    </rPh>
    <rPh sb="22" eb="23">
      <t>タカ</t>
    </rPh>
    <rPh sb="24" eb="26">
      <t>スイジュン</t>
    </rPh>
    <rPh sb="30" eb="32">
      <t>ユウケイ</t>
    </rPh>
    <rPh sb="32" eb="34">
      <t>コテイ</t>
    </rPh>
    <rPh sb="34" eb="36">
      <t>シサン</t>
    </rPh>
    <rPh sb="36" eb="38">
      <t>ゲンカ</t>
    </rPh>
    <rPh sb="38" eb="40">
      <t>ショウキャク</t>
    </rPh>
    <rPh sb="40" eb="41">
      <t>リツ</t>
    </rPh>
    <rPh sb="42" eb="43">
      <t>ヨコ</t>
    </rPh>
    <rPh sb="46" eb="48">
      <t>ルイジ</t>
    </rPh>
    <rPh sb="48" eb="50">
      <t>ダンタイ</t>
    </rPh>
    <rPh sb="51" eb="53">
      <t>キンジ</t>
    </rPh>
    <rPh sb="57" eb="59">
      <t>ジョウキョウ</t>
    </rPh>
    <rPh sb="63" eb="65">
      <t>コンゴ</t>
    </rPh>
    <rPh sb="66" eb="69">
      <t>チュウガッコウ</t>
    </rPh>
    <rPh sb="69" eb="71">
      <t>ケンセツ</t>
    </rPh>
    <rPh sb="71" eb="73">
      <t>ジギョウ</t>
    </rPh>
    <rPh sb="75" eb="76">
      <t>アラ</t>
    </rPh>
    <rPh sb="78" eb="80">
      <t>シセツ</t>
    </rPh>
    <rPh sb="81" eb="83">
      <t>ケンセツ</t>
    </rPh>
    <rPh sb="84" eb="85">
      <t>カカ</t>
    </rPh>
    <rPh sb="86" eb="88">
      <t>キサイ</t>
    </rPh>
    <rPh sb="88" eb="89">
      <t>ガク</t>
    </rPh>
    <rPh sb="90" eb="92">
      <t>ゾウカ</t>
    </rPh>
    <rPh sb="94" eb="96">
      <t>ショウライ</t>
    </rPh>
    <rPh sb="96" eb="98">
      <t>フタン</t>
    </rPh>
    <rPh sb="99" eb="101">
      <t>ゾウカ</t>
    </rPh>
    <rPh sb="105" eb="107">
      <t>ミコ</t>
    </rPh>
    <rPh sb="195" eb="19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</si>
  <si>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</si>
  <si>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</si>
  <si>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</si>
  <si>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</si>
  <si>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</si>
  <si>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</si>
  <si>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将来負担比率ともに類似団体と比較して高い水準にある。実質公債費比率は臨時財政対策債を除く新規発行債の抑制に努めるとともに、高利債の繰上償還や受益者負担の見直しに努め、18％未満を維持しているところであるが、今後は近年実施した大型建設事業の起債償還がピークを迎える見込みである。公共施設の見直し等による維持管理費の縮減と併せ、中長期的な計画に基づく借入及び繰上償還に努めていく必要がある。</t>
    <rPh sb="1" eb="3">
      <t>ジッシツ</t>
    </rPh>
    <rPh sb="3" eb="6">
      <t>コウサイヒ</t>
    </rPh>
    <rPh sb="6" eb="8">
      <t>ヒリツ</t>
    </rPh>
    <rPh sb="9" eb="11">
      <t>ショウライ</t>
    </rPh>
    <rPh sb="11" eb="13">
      <t>フタン</t>
    </rPh>
    <rPh sb="13" eb="15">
      <t>ヒリツ</t>
    </rPh>
    <rPh sb="18" eb="20">
      <t>ルイジ</t>
    </rPh>
    <rPh sb="20" eb="22">
      <t>ダンタイ</t>
    </rPh>
    <rPh sb="23" eb="25">
      <t>ヒカク</t>
    </rPh>
    <rPh sb="27" eb="28">
      <t>タカ</t>
    </rPh>
    <rPh sb="29" eb="31">
      <t>スイジュン</t>
    </rPh>
    <rPh sb="35" eb="42">
      <t>ジッシツコウサイヒヒリツ</t>
    </rPh>
    <rPh sb="155" eb="156">
      <t>トウ</t>
    </rPh>
    <rPh sb="165" eb="167">
      <t>シュクゲン</t>
    </rPh>
    <rPh sb="168" eb="169">
      <t>アワ</t>
    </rPh>
    <rPh sb="196" eb="198">
      <t>ヒツヨウ</t>
    </rPh>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</si>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</sst>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68386</c:v>
                </c:pt>
                <c:pt idx="1">
                  <c:v>81305</c:v>
                </c:pt>
                <c:pt idx="2">
                  <c:v>81768</c:v>
                </c:pt>
                <c:pt idx="3">
                  <c:v>65876</c:v>
                </c:pt>
                <c:pt idx="4">
                  <c:v>68468</c:v>
                </c:pt>
              </c:numCache>
            </c:numRef>
          </c:val>
          <c:smooth val="0"/>
          <c:extLst>
            <c:ext xmlns:c16="http://schemas.microsoft.com/office/drawing/2014/chart" uri="{C3380CC4-5D6E-409C-BE32-E72D297353CC}">
              <c16:uniqueId val="{00000000-3E21-4A61-BCFB-9007EC9139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117377</c:v>
                </c:pt>
                <c:pt idx="1">
                  <c:v>158926</c:v>
                </c:pt>
                <c:pt idx="2">
                  <c:v>148064</c:v>
                </c:pt>
                <c:pt idx="3">
                  <c:v>77947</c:v>
                </c:pt>
                <c:pt idx="4">
                  <c:v>98588</c:v>
                </c:pt>
              </c:numCache>
            </c:numRef>
          </c:val>
          <c:smooth val="0"/>
          <c:extLst>
            <c:ext xmlns:c16="http://schemas.microsoft.com/office/drawing/2014/chart" uri="{C3380CC4-5D6E-409C-BE32-E72D297353CC}">
              <c16:uniqueId val="{00000001-3E21-4A61-BCFB-9007EC9139A7}"/>
            </c:ext>
          </c:extLst>
        </c:ser>
        <c:dLbls>
          <c:showLegendKey val="0"/>
          <c:showVal val="0"/>
          <c:showCatName val="0"/>
          <c:showSerName val="0"/>
          <c:showPercent val="0"/>
          <c:showBubbleSize val="0"/>
        </c:dLbls>
        <c:marker val="1"/>
        <c:smooth val="0"/>
        <c:axId val="120508480"/>
        <c:axId val="120510440"/>
      </c:lineChart>
      <c:catAx>
        <c:axId val="120508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510440"/>
        <c:crosses val="autoZero"/>
        <c:auto val="1"/>
        <c:lblAlgn val="ctr"/>
        <c:lblOffset val="100"/>
        <c:tickLblSkip val="1"/>
        <c:tickMarkSkip val="1"/>
        <c:noMultiLvlLbl val="0"/>
      </c:catAx>
      <c:valAx>
        <c:axId val="12051044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508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3.47</c:v>
                </c:pt>
                <c:pt idx="1">
                  <c:v>5.01</c:v>
                </c:pt>
                <c:pt idx="2">
                  <c:v>4.42</c:v>
                </c:pt>
                <c:pt idx="3">
                  <c:v>4.1900000000000004</c:v>
                </c:pt>
                <c:pt idx="4">
                  <c:v>4.4800000000000004</c:v>
                </c:pt>
              </c:numCache>
            </c:numRef>
          </c:val>
          <c:extLst>
            <c:ext xmlns:c16="http://schemas.microsoft.com/office/drawing/2014/chart" uri="{C3380CC4-5D6E-409C-BE32-E72D297353CC}">
              <c16:uniqueId val="{00000000-AACF-4FCC-B17E-EB0ADD9CA40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15.75</c:v>
                </c:pt>
                <c:pt idx="1">
                  <c:v>12.65</c:v>
                </c:pt>
                <c:pt idx="2">
                  <c:v>13.17</c:v>
                </c:pt>
                <c:pt idx="3">
                  <c:v>13.31</c:v>
                </c:pt>
                <c:pt idx="4">
                  <c:v>12.36</c:v>
                </c:pt>
              </c:numCache>
            </c:numRef>
          </c:val>
          <c:extLst>
            <c:ext xmlns:c16="http://schemas.microsoft.com/office/drawing/2014/chart" uri="{C3380CC4-5D6E-409C-BE32-E72D297353CC}">
              <c16:uniqueId val="{00000001-AACF-4FCC-B17E-EB0ADD9CA40C}"/>
            </c:ext>
          </c:extLst>
        </c:ser>
        <c:dLbls>
          <c:showLegendKey val="0"/>
          <c:showVal val="0"/>
          <c:showCatName val="0"/>
          <c:showSerName val="0"/>
          <c:showPercent val="0"/>
          <c:showBubbleSize val="0"/>
        </c:dLbls>
        <c:gapWidth val="250"/>
        <c:overlap val="100"/>
        <c:axId val="120512400"/>
        <c:axId val="120512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1.44</c:v>
                </c:pt>
                <c:pt idx="1">
                  <c:v>-1.65</c:v>
                </c:pt>
                <c:pt idx="2">
                  <c:v>1.1200000000000001</c:v>
                </c:pt>
                <c:pt idx="3">
                  <c:v>1.38</c:v>
                </c:pt>
                <c:pt idx="4">
                  <c:v>-0.46</c:v>
                </c:pt>
              </c:numCache>
            </c:numRef>
          </c:val>
          <c:smooth val="0"/>
          <c:extLst>
            <c:ext xmlns:c16="http://schemas.microsoft.com/office/drawing/2014/chart" uri="{C3380CC4-5D6E-409C-BE32-E72D297353CC}">
              <c16:uniqueId val="{00000002-AACF-4FCC-B17E-EB0ADD9CA40C}"/>
            </c:ext>
          </c:extLst>
        </c:ser>
        <c:dLbls>
          <c:showLegendKey val="0"/>
          <c:showVal val="0"/>
          <c:showCatName val="0"/>
          <c:showSerName val="0"/>
          <c:showPercent val="0"/>
          <c:showBubbleSize val="0"/>
        </c:dLbls>
        <c:marker val="1"/>
        <c:smooth val="0"/>
        <c:axId val="120512400"/>
        <c:axId val="120512792"/>
      </c:lineChart>
      <c:catAx>
        <c:axId val="12051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512792"/>
        <c:crosses val="autoZero"/>
        <c:auto val="1"/>
        <c:lblAlgn val="ctr"/>
        <c:lblOffset val="100"/>
        <c:tickLblSkip val="1"/>
        <c:tickMarkSkip val="1"/>
        <c:noMultiLvlLbl val="0"/>
      </c:catAx>
      <c:valAx>
        <c:axId val="120512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1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672-4975-8D41-21793D5324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72-4975-8D41-21793D532422}"/>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672-4975-8D41-21793D532422}"/>
            </c:ext>
          </c:extLst>
        </c:ser>
        <c:ser>
          <c:idx val="3"/>
          <c:order val="3"/>
          <c:tx>
            <c:strRef>
              <c:f>データシート!$A$30</c:f>
              <c:strCache>
                <c:ptCount val="1"/>
                <c:pt idx="0">
                  <c:v>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5672-4975-8D41-21793D532422}"/>
            </c:ext>
          </c:extLst>
        </c:ser>
        <c:ser>
          <c:idx val="4"/>
          <c:order val="4"/>
          <c:tx>
            <c:strRef>
              <c:f>データシート!$A$31</c:f>
              <c:strCache>
                <c:ptCount val="1"/>
                <c:pt idx="0">
                  <c:v>フィッシャリーナ事業特別会計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0.06</c:v>
                </c:pt>
                <c:pt idx="8">
                  <c:v>#N/A</c:v>
                </c:pt>
                <c:pt idx="9">
                  <c:v>0.03</c:v>
                </c:pt>
              </c:numCache>
            </c:numRef>
          </c:val>
          <c:extLst>
            <c:ext xmlns:c16="http://schemas.microsoft.com/office/drawing/2014/chart" uri="{C3380CC4-5D6E-409C-BE32-E72D297353CC}">
              <c16:uniqueId val="{00000004-5672-4975-8D41-21793D532422}"/>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1.35</c:v>
                </c:pt>
                <c:pt idx="2">
                  <c:v>#N/A</c:v>
                </c:pt>
                <c:pt idx="3">
                  <c:v>1.78</c:v>
                </c:pt>
                <c:pt idx="4">
                  <c:v>#N/A</c:v>
                </c:pt>
                <c:pt idx="5">
                  <c:v>2.02</c:v>
                </c:pt>
                <c:pt idx="6">
                  <c:v>#N/A</c:v>
                </c:pt>
                <c:pt idx="7">
                  <c:v>2.36</c:v>
                </c:pt>
                <c:pt idx="8">
                  <c:v>#N/A</c:v>
                </c:pt>
                <c:pt idx="9">
                  <c:v>1.08</c:v>
                </c:pt>
              </c:numCache>
            </c:numRef>
          </c:val>
          <c:extLst>
            <c:ext xmlns:c16="http://schemas.microsoft.com/office/drawing/2014/chart" uri="{C3380CC4-5D6E-409C-BE32-E72D297353CC}">
              <c16:uniqueId val="{00000005-5672-4975-8D41-21793D532422}"/>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1.1599999999999999</c:v>
                </c:pt>
                <c:pt idx="2">
                  <c:v>#N/A</c:v>
                </c:pt>
                <c:pt idx="3">
                  <c:v>1.41</c:v>
                </c:pt>
                <c:pt idx="4">
                  <c:v>#N/A</c:v>
                </c:pt>
                <c:pt idx="5">
                  <c:v>1.6</c:v>
                </c:pt>
                <c:pt idx="6">
                  <c:v>#N/A</c:v>
                </c:pt>
                <c:pt idx="7">
                  <c:v>1.75</c:v>
                </c:pt>
                <c:pt idx="8">
                  <c:v>#N/A</c:v>
                </c:pt>
                <c:pt idx="9">
                  <c:v>2.15</c:v>
                </c:pt>
              </c:numCache>
            </c:numRef>
          </c:val>
          <c:extLst>
            <c:ext xmlns:c16="http://schemas.microsoft.com/office/drawing/2014/chart" uri="{C3380CC4-5D6E-409C-BE32-E72D297353CC}">
              <c16:uniqueId val="{00000006-5672-4975-8D41-21793D53242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1.69</c:v>
                </c:pt>
                <c:pt idx="2">
                  <c:v>#N/A</c:v>
                </c:pt>
                <c:pt idx="3">
                  <c:v>2.62</c:v>
                </c:pt>
                <c:pt idx="4">
                  <c:v>#N/A</c:v>
                </c:pt>
                <c:pt idx="5">
                  <c:v>2.71</c:v>
                </c:pt>
                <c:pt idx="6">
                  <c:v>#N/A</c:v>
                </c:pt>
                <c:pt idx="7">
                  <c:v>2.48</c:v>
                </c:pt>
                <c:pt idx="8">
                  <c:v>#N/A</c:v>
                </c:pt>
                <c:pt idx="9">
                  <c:v>2.5499999999999998</c:v>
                </c:pt>
              </c:numCache>
            </c:numRef>
          </c:val>
          <c:extLst>
            <c:ext xmlns:c16="http://schemas.microsoft.com/office/drawing/2014/chart" uri="{C3380CC4-5D6E-409C-BE32-E72D297353CC}">
              <c16:uniqueId val="{00000007-5672-4975-8D41-21793D5324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3.46</c:v>
                </c:pt>
                <c:pt idx="2">
                  <c:v>#N/A</c:v>
                </c:pt>
                <c:pt idx="3">
                  <c:v>5</c:v>
                </c:pt>
                <c:pt idx="4">
                  <c:v>#N/A</c:v>
                </c:pt>
                <c:pt idx="5">
                  <c:v>4.42</c:v>
                </c:pt>
                <c:pt idx="6">
                  <c:v>#N/A</c:v>
                </c:pt>
                <c:pt idx="7">
                  <c:v>4.1900000000000004</c:v>
                </c:pt>
                <c:pt idx="8">
                  <c:v>#N/A</c:v>
                </c:pt>
                <c:pt idx="9">
                  <c:v>4.47</c:v>
                </c:pt>
              </c:numCache>
            </c:numRef>
          </c:val>
          <c:extLst>
            <c:ext xmlns:c16="http://schemas.microsoft.com/office/drawing/2014/chart" uri="{C3380CC4-5D6E-409C-BE32-E72D297353CC}">
              <c16:uniqueId val="{00000008-5672-4975-8D41-21793D53242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30.08</c:v>
                </c:pt>
                <c:pt idx="2">
                  <c:v>#N/A</c:v>
                </c:pt>
                <c:pt idx="3">
                  <c:v>34.15</c:v>
                </c:pt>
                <c:pt idx="4">
                  <c:v>#N/A</c:v>
                </c:pt>
                <c:pt idx="5">
                  <c:v>26.58</c:v>
                </c:pt>
                <c:pt idx="6">
                  <c:v>#N/A</c:v>
                </c:pt>
                <c:pt idx="7">
                  <c:v>21.6</c:v>
                </c:pt>
                <c:pt idx="8">
                  <c:v>#N/A</c:v>
                </c:pt>
                <c:pt idx="9">
                  <c:v>17.78</c:v>
                </c:pt>
              </c:numCache>
            </c:numRef>
          </c:val>
          <c:extLst>
            <c:ext xmlns:c16="http://schemas.microsoft.com/office/drawing/2014/chart" uri="{C3380CC4-5D6E-409C-BE32-E72D297353CC}">
              <c16:uniqueId val="{00000009-5672-4975-8D41-21793D532422}"/>
            </c:ext>
          </c:extLst>
        </c:ser>
        <c:dLbls>
          <c:showLegendKey val="0"/>
          <c:showVal val="0"/>
          <c:showCatName val="0"/>
          <c:showSerName val="0"/>
          <c:showPercent val="0"/>
          <c:showBubbleSize val="0"/>
        </c:dLbls>
        <c:gapWidth val="150"/>
        <c:overlap val="100"/>
        <c:axId val="120513576"/>
        <c:axId val="120513968"/>
      </c:barChart>
      <c:catAx>
        <c:axId val="120513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13968"/>
        <c:crosses val="autoZero"/>
        <c:auto val="1"/>
        <c:lblAlgn val="ctr"/>
        <c:lblOffset val="100"/>
        <c:tickLblSkip val="1"/>
        <c:tickMarkSkip val="1"/>
        <c:noMultiLvlLbl val="0"/>
      </c:catAx>
      <c:valAx>
        <c:axId val="12051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13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2132</c:v>
                </c:pt>
                <c:pt idx="5">
                  <c:v>2293</c:v>
                </c:pt>
                <c:pt idx="8">
                  <c:v>2276</c:v>
                </c:pt>
                <c:pt idx="11">
                  <c:v>2306</c:v>
                </c:pt>
                <c:pt idx="14">
                  <c:v>2416</c:v>
                </c:pt>
              </c:numCache>
            </c:numRef>
          </c:val>
          <c:extLst>
            <c:ext xmlns:c16="http://schemas.microsoft.com/office/drawing/2014/chart" uri="{C3380CC4-5D6E-409C-BE32-E72D297353CC}">
              <c16:uniqueId val="{00000000-5B50-4839-8E93-9CC2EA0503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50-4839-8E93-9CC2EA0503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200</c:v>
                </c:pt>
                <c:pt idx="3">
                  <c:v>180</c:v>
                </c:pt>
                <c:pt idx="6">
                  <c:v>117</c:v>
                </c:pt>
                <c:pt idx="9">
                  <c:v>99</c:v>
                </c:pt>
                <c:pt idx="12">
                  <c:v>98</c:v>
                </c:pt>
              </c:numCache>
            </c:numRef>
          </c:val>
          <c:extLst>
            <c:ext xmlns:c16="http://schemas.microsoft.com/office/drawing/2014/chart" uri="{C3380CC4-5D6E-409C-BE32-E72D297353CC}">
              <c16:uniqueId val="{00000002-5B50-4839-8E93-9CC2EA0503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143</c:v>
                </c:pt>
                <c:pt idx="3">
                  <c:v>68</c:v>
                </c:pt>
                <c:pt idx="6">
                  <c:v>44</c:v>
                </c:pt>
                <c:pt idx="9">
                  <c:v>91</c:v>
                </c:pt>
                <c:pt idx="12">
                  <c:v>132</c:v>
                </c:pt>
              </c:numCache>
            </c:numRef>
          </c:val>
          <c:extLst>
            <c:ext xmlns:c16="http://schemas.microsoft.com/office/drawing/2014/chart" uri="{C3380CC4-5D6E-409C-BE32-E72D297353CC}">
              <c16:uniqueId val="{00000003-5B50-4839-8E93-9CC2EA0503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963</c:v>
                </c:pt>
                <c:pt idx="3">
                  <c:v>1031</c:v>
                </c:pt>
                <c:pt idx="6">
                  <c:v>1022</c:v>
                </c:pt>
                <c:pt idx="9">
                  <c:v>1065</c:v>
                </c:pt>
                <c:pt idx="12">
                  <c:v>1022</c:v>
                </c:pt>
              </c:numCache>
            </c:numRef>
          </c:val>
          <c:extLst>
            <c:ext xmlns:c16="http://schemas.microsoft.com/office/drawing/2014/chart" uri="{C3380CC4-5D6E-409C-BE32-E72D297353CC}">
              <c16:uniqueId val="{00000004-5B50-4839-8E93-9CC2EA0503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50-4839-8E93-9CC2EA0503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50-4839-8E93-9CC2EA0503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2468</c:v>
                </c:pt>
                <c:pt idx="3">
                  <c:v>2530</c:v>
                </c:pt>
                <c:pt idx="6">
                  <c:v>2428</c:v>
                </c:pt>
                <c:pt idx="9">
                  <c:v>2256</c:v>
                </c:pt>
                <c:pt idx="12">
                  <c:v>2283</c:v>
                </c:pt>
              </c:numCache>
            </c:numRef>
          </c:val>
          <c:extLst>
            <c:ext xmlns:c16="http://schemas.microsoft.com/office/drawing/2014/chart" uri="{C3380CC4-5D6E-409C-BE32-E72D297353CC}">
              <c16:uniqueId val="{00000007-5B50-4839-8E93-9CC2EA050322}"/>
            </c:ext>
          </c:extLst>
        </c:ser>
        <c:dLbls>
          <c:showLegendKey val="0"/>
          <c:showVal val="0"/>
          <c:showCatName val="0"/>
          <c:showSerName val="0"/>
          <c:showPercent val="0"/>
          <c:showBubbleSize val="0"/>
        </c:dLbls>
        <c:gapWidth val="100"/>
        <c:overlap val="100"/>
        <c:axId val="226004712"/>
        <c:axId val="226005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1642</c:v>
                </c:pt>
                <c:pt idx="2">
                  <c:v>#N/A</c:v>
                </c:pt>
                <c:pt idx="3">
                  <c:v>#N/A</c:v>
                </c:pt>
                <c:pt idx="4">
                  <c:v>1516</c:v>
                </c:pt>
                <c:pt idx="5">
                  <c:v>#N/A</c:v>
                </c:pt>
                <c:pt idx="6">
                  <c:v>#N/A</c:v>
                </c:pt>
                <c:pt idx="7">
                  <c:v>1335</c:v>
                </c:pt>
                <c:pt idx="8">
                  <c:v>#N/A</c:v>
                </c:pt>
                <c:pt idx="9">
                  <c:v>#N/A</c:v>
                </c:pt>
                <c:pt idx="10">
                  <c:v>1205</c:v>
                </c:pt>
                <c:pt idx="11">
                  <c:v>#N/A</c:v>
                </c:pt>
                <c:pt idx="12">
                  <c:v>#N/A</c:v>
                </c:pt>
                <c:pt idx="13">
                  <c:v>1119</c:v>
                </c:pt>
                <c:pt idx="14">
                  <c:v>#N/A</c:v>
                </c:pt>
              </c:numCache>
            </c:numRef>
          </c:val>
          <c:smooth val="0"/>
          <c:extLst>
            <c:ext xmlns:c16="http://schemas.microsoft.com/office/drawing/2014/chart" uri="{C3380CC4-5D6E-409C-BE32-E72D297353CC}">
              <c16:uniqueId val="{00000008-5B50-4839-8E93-9CC2EA050322}"/>
            </c:ext>
          </c:extLst>
        </c:ser>
        <c:dLbls>
          <c:showLegendKey val="0"/>
          <c:showVal val="0"/>
          <c:showCatName val="0"/>
          <c:showSerName val="0"/>
          <c:showPercent val="0"/>
          <c:showBubbleSize val="0"/>
        </c:dLbls>
        <c:marker val="1"/>
        <c:smooth val="0"/>
        <c:axId val="226004712"/>
        <c:axId val="226005104"/>
      </c:lineChart>
      <c:catAx>
        <c:axId val="226004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005104"/>
        <c:crosses val="autoZero"/>
        <c:auto val="1"/>
        <c:lblAlgn val="ctr"/>
        <c:lblOffset val="100"/>
        <c:tickLblSkip val="1"/>
        <c:tickMarkSkip val="1"/>
        <c:noMultiLvlLbl val="0"/>
      </c:catAx>
      <c:valAx>
        <c:axId val="22600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004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29015</c:v>
                </c:pt>
                <c:pt idx="5">
                  <c:v>30025</c:v>
                </c:pt>
                <c:pt idx="8">
                  <c:v>31620</c:v>
                </c:pt>
                <c:pt idx="11">
                  <c:v>32565</c:v>
                </c:pt>
                <c:pt idx="14">
                  <c:v>32258</c:v>
                </c:pt>
              </c:numCache>
            </c:numRef>
          </c:val>
          <c:extLst>
            <c:ext xmlns:c16="http://schemas.microsoft.com/office/drawing/2014/chart" uri="{C3380CC4-5D6E-409C-BE32-E72D297353CC}">
              <c16:uniqueId val="{00000000-EE4B-405E-8507-711EC2F674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334</c:v>
                </c:pt>
                <c:pt idx="5">
                  <c:v>326</c:v>
                </c:pt>
                <c:pt idx="8">
                  <c:v>290</c:v>
                </c:pt>
                <c:pt idx="11">
                  <c:v>248</c:v>
                </c:pt>
                <c:pt idx="14">
                  <c:v>216</c:v>
                </c:pt>
              </c:numCache>
            </c:numRef>
          </c:val>
          <c:extLst>
            <c:ext xmlns:c16="http://schemas.microsoft.com/office/drawing/2014/chart" uri="{C3380CC4-5D6E-409C-BE32-E72D297353CC}">
              <c16:uniqueId val="{00000001-EE4B-405E-8507-711EC2F674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4967</c:v>
                </c:pt>
                <c:pt idx="5">
                  <c:v>4417</c:v>
                </c:pt>
                <c:pt idx="8">
                  <c:v>3716</c:v>
                </c:pt>
                <c:pt idx="11">
                  <c:v>3720</c:v>
                </c:pt>
                <c:pt idx="14">
                  <c:v>3272</c:v>
                </c:pt>
              </c:numCache>
            </c:numRef>
          </c:val>
          <c:extLst>
            <c:ext xmlns:c16="http://schemas.microsoft.com/office/drawing/2014/chart" uri="{C3380CC4-5D6E-409C-BE32-E72D297353CC}">
              <c16:uniqueId val="{00000002-EE4B-405E-8507-711EC2F674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4B-405E-8507-711EC2F674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4B-405E-8507-711EC2F674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28</c:v>
                </c:pt>
                <c:pt idx="12">
                  <c:v>28</c:v>
                </c:pt>
              </c:numCache>
            </c:numRef>
          </c:val>
          <c:extLst>
            <c:ext xmlns:c16="http://schemas.microsoft.com/office/drawing/2014/chart" uri="{C3380CC4-5D6E-409C-BE32-E72D297353CC}">
              <c16:uniqueId val="{00000005-EE4B-405E-8507-711EC2F674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1313</c:v>
                </c:pt>
                <c:pt idx="3">
                  <c:v>1144</c:v>
                </c:pt>
                <c:pt idx="6">
                  <c:v>920</c:v>
                </c:pt>
                <c:pt idx="9">
                  <c:v>851</c:v>
                </c:pt>
                <c:pt idx="12">
                  <c:v>638</c:v>
                </c:pt>
              </c:numCache>
            </c:numRef>
          </c:val>
          <c:extLst>
            <c:ext xmlns:c16="http://schemas.microsoft.com/office/drawing/2014/chart" uri="{C3380CC4-5D6E-409C-BE32-E72D297353CC}">
              <c16:uniqueId val="{00000006-EE4B-405E-8507-711EC2F674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652</c:v>
                </c:pt>
                <c:pt idx="3">
                  <c:v>994</c:v>
                </c:pt>
                <c:pt idx="6">
                  <c:v>1198</c:v>
                </c:pt>
                <c:pt idx="9">
                  <c:v>1159</c:v>
                </c:pt>
                <c:pt idx="12">
                  <c:v>1222</c:v>
                </c:pt>
              </c:numCache>
            </c:numRef>
          </c:val>
          <c:extLst>
            <c:ext xmlns:c16="http://schemas.microsoft.com/office/drawing/2014/chart" uri="{C3380CC4-5D6E-409C-BE32-E72D297353CC}">
              <c16:uniqueId val="{00000007-EE4B-405E-8507-711EC2F674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11339</c:v>
                </c:pt>
                <c:pt idx="3">
                  <c:v>12338</c:v>
                </c:pt>
                <c:pt idx="6">
                  <c:v>14694</c:v>
                </c:pt>
                <c:pt idx="9">
                  <c:v>14651</c:v>
                </c:pt>
                <c:pt idx="12">
                  <c:v>13875</c:v>
                </c:pt>
              </c:numCache>
            </c:numRef>
          </c:val>
          <c:extLst>
            <c:ext xmlns:c16="http://schemas.microsoft.com/office/drawing/2014/chart" uri="{C3380CC4-5D6E-409C-BE32-E72D297353CC}">
              <c16:uniqueId val="{00000008-EE4B-405E-8507-711EC2F674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955</c:v>
                </c:pt>
                <c:pt idx="3">
                  <c:v>780</c:v>
                </c:pt>
                <c:pt idx="6">
                  <c:v>668</c:v>
                </c:pt>
                <c:pt idx="9">
                  <c:v>713</c:v>
                </c:pt>
                <c:pt idx="12">
                  <c:v>826</c:v>
                </c:pt>
              </c:numCache>
            </c:numRef>
          </c:val>
          <c:extLst>
            <c:ext xmlns:c16="http://schemas.microsoft.com/office/drawing/2014/chart" uri="{C3380CC4-5D6E-409C-BE32-E72D297353CC}">
              <c16:uniqueId val="{00000009-EE4B-405E-8507-711EC2F674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27890</c:v>
                </c:pt>
                <c:pt idx="3">
                  <c:v>29349</c:v>
                </c:pt>
                <c:pt idx="6">
                  <c:v>30629</c:v>
                </c:pt>
                <c:pt idx="9">
                  <c:v>30233</c:v>
                </c:pt>
                <c:pt idx="12">
                  <c:v>30438</c:v>
                </c:pt>
              </c:numCache>
            </c:numRef>
          </c:val>
          <c:extLst>
            <c:ext xmlns:c16="http://schemas.microsoft.com/office/drawing/2014/chart" uri="{C3380CC4-5D6E-409C-BE32-E72D297353CC}">
              <c16:uniqueId val="{0000000A-EE4B-405E-8507-711EC2F6749B}"/>
            </c:ext>
          </c:extLst>
        </c:ser>
        <c:dLbls>
          <c:showLegendKey val="0"/>
          <c:showVal val="0"/>
          <c:showCatName val="0"/>
          <c:showSerName val="0"/>
          <c:showPercent val="0"/>
          <c:showBubbleSize val="0"/>
        </c:dLbls>
        <c:gapWidth val="100"/>
        <c:overlap val="100"/>
        <c:axId val="226005496"/>
        <c:axId val="226006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7833</c:v>
                </c:pt>
                <c:pt idx="2">
                  <c:v>#N/A</c:v>
                </c:pt>
                <c:pt idx="3">
                  <c:v>#N/A</c:v>
                </c:pt>
                <c:pt idx="4">
                  <c:v>9837</c:v>
                </c:pt>
                <c:pt idx="5">
                  <c:v>#N/A</c:v>
                </c:pt>
                <c:pt idx="6">
                  <c:v>#N/A</c:v>
                </c:pt>
                <c:pt idx="7">
                  <c:v>12483</c:v>
                </c:pt>
                <c:pt idx="8">
                  <c:v>#N/A</c:v>
                </c:pt>
                <c:pt idx="9">
                  <c:v>#N/A</c:v>
                </c:pt>
                <c:pt idx="10">
                  <c:v>11102</c:v>
                </c:pt>
                <c:pt idx="11">
                  <c:v>#N/A</c:v>
                </c:pt>
                <c:pt idx="12">
                  <c:v>#N/A</c:v>
                </c:pt>
                <c:pt idx="13">
                  <c:v>11282</c:v>
                </c:pt>
                <c:pt idx="14">
                  <c:v>#N/A</c:v>
                </c:pt>
              </c:numCache>
            </c:numRef>
          </c:val>
          <c:smooth val="0"/>
          <c:extLst>
            <c:ext xmlns:c16="http://schemas.microsoft.com/office/drawing/2014/chart" uri="{C3380CC4-5D6E-409C-BE32-E72D297353CC}">
              <c16:uniqueId val="{0000000B-EE4B-405E-8507-711EC2F6749B}"/>
            </c:ext>
          </c:extLst>
        </c:ser>
        <c:dLbls>
          <c:showLegendKey val="0"/>
          <c:showVal val="0"/>
          <c:showCatName val="0"/>
          <c:showSerName val="0"/>
          <c:showPercent val="0"/>
          <c:showBubbleSize val="0"/>
        </c:dLbls>
        <c:marker val="1"/>
        <c:smooth val="0"/>
        <c:axId val="226005496"/>
        <c:axId val="226006280"/>
      </c:lineChart>
      <c:catAx>
        <c:axId val="226005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006280"/>
        <c:crosses val="autoZero"/>
        <c:auto val="1"/>
        <c:lblAlgn val="ctr"/>
        <c:lblOffset val="100"/>
        <c:tickLblSkip val="1"/>
        <c:tickMarkSkip val="1"/>
        <c:noMultiLvlLbl val="0"/>
      </c:catAx>
      <c:valAx>
        <c:axId val="226006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005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1641</c:v>
                </c:pt>
                <c:pt idx="1">
                  <c:v>1642</c:v>
                </c:pt>
                <c:pt idx="2">
                  <c:v>1543</c:v>
                </c:pt>
              </c:numCache>
            </c:numRef>
          </c:val>
          <c:extLst>
            <c:ext xmlns:c16="http://schemas.microsoft.com/office/drawing/2014/chart" uri="{C3380CC4-5D6E-409C-BE32-E72D297353CC}">
              <c16:uniqueId val="{00000000-1990-44E0-98C0-7B411C778A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586</c:v>
                </c:pt>
                <c:pt idx="1">
                  <c:v>586</c:v>
                </c:pt>
                <c:pt idx="2">
                  <c:v>537</c:v>
                </c:pt>
              </c:numCache>
            </c:numRef>
          </c:val>
          <c:extLst>
            <c:ext xmlns:c16="http://schemas.microsoft.com/office/drawing/2014/chart" uri="{C3380CC4-5D6E-409C-BE32-E72D297353CC}">
              <c16:uniqueId val="{00000001-1990-44E0-98C0-7B411C778A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2860</c:v>
                </c:pt>
                <c:pt idx="1">
                  <c:v>2839</c:v>
                </c:pt>
                <c:pt idx="2">
                  <c:v>2384</c:v>
                </c:pt>
              </c:numCache>
            </c:numRef>
          </c:val>
          <c:extLst>
            <c:ext xmlns:c16="http://schemas.microsoft.com/office/drawing/2014/chart" uri="{C3380CC4-5D6E-409C-BE32-E72D297353CC}">
              <c16:uniqueId val="{00000002-1990-44E0-98C0-7B411C778A92}"/>
            </c:ext>
          </c:extLst>
        </c:ser>
        <c:dLbls>
          <c:showLegendKey val="0"/>
          <c:showVal val="0"/>
          <c:showCatName val="0"/>
          <c:showSerName val="0"/>
          <c:showPercent val="0"/>
          <c:showBubbleSize val="0"/>
        </c:dLbls>
        <c:gapWidth val="120"/>
        <c:overlap val="100"/>
        <c:axId val="226007848"/>
        <c:axId val="235037480"/>
      </c:barChart>
      <c:catAx>
        <c:axId val="226007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5037480"/>
        <c:crosses val="autoZero"/>
        <c:auto val="1"/>
        <c:lblAlgn val="ctr"/>
        <c:lblOffset val="100"/>
        <c:tickLblSkip val="1"/>
        <c:tickMarkSkip val="1"/>
        <c:noMultiLvlLbl val="0"/>
      </c:catAx>
      <c:valAx>
        <c:axId val="2350374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6007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{17516CB3-27DD-42D2-B92C-5AF90521587E}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43B-47F7-87A7-C920D8BA19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{70F6B220-631B-4D2D-A509-92F0C2F70159}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3B-47F7-87A7-C920D8BA19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{D32A7ED4-0CD3-41E4-A7E7-4358E77540BB}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3B-47F7-87A7-C920D8BA19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{2C1B775A-CFB2-4616-9279-DCBCCAEB4A47}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3B-47F7-87A7-C920D8BA19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{82F188DC-CB63-4E14-B073-CADC4541D35C}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3B-47F7-87A7-C920D8BA19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{AB2E8B86-00D5-486B-A287-460215A1C09C}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43B-47F7-87A7-C920D8BA197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{9D5EE757-0C20-424A-BD08-3DB036389F18}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43B-47F7-87A7-C920D8BA197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{6979C190-8504-4A41-802E-52A63865F975}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43B-47F7-87A7-C920D8BA197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{8124A4EB-0C92-4EBB-999E-2E9B12859EF1}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43B-47F7-87A7-C920D8BA19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55.6</c:v>
                </c:pt>
                <c:pt idx="32">
                  <c:v>55.7</c:v>
                </c:pt>
              </c:numCache>
            </c:numRef>
          </c:xVal>
          <c:yVal>
            <c:numRef>
              <c:f>公会計指標分析・財政指標組合せ分析表!$BP$51:$DC$51</c:f>
              <c:numCache>
                <c:formatCode>#,##0.0;"▲ "#,##0.0</c:formatCode>
                <c:ptCount val="40"/>
                <c:pt idx="24">
                  <c:v>110.3</c:v>
                </c:pt>
                <c:pt idx="32">
                  <c:v>111.6</c:v>
                </c:pt>
              </c:numCache>
            </c:numRef>
          </c:yVal>
          <c:smooth val="0"/>
          <c:extLst>
            <c:ext xmlns:c16="http://schemas.microsoft.com/office/drawing/2014/chart" uri="{C3380CC4-5D6E-409C-BE32-E72D297353CC}">
              <c16:uniqueId val="{00000009-E43B-47F7-87A7-C920D8BA19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{415072CF-A851-486B-9524-863270E1C811}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43B-47F7-87A7-C920D8BA19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{EBFD7065-49CE-4056-8517-A3AF3DE5C8DE}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3B-47F7-87A7-C920D8BA19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{923994D2-4150-49AA-965B-585B53EB0EFD}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3B-47F7-87A7-C920D8BA19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{F02F30D6-13DA-4A6E-80C6-79B47242A367}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3B-47F7-87A7-C920D8BA19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{85CB6A0C-3388-4713-B02C-0314C3BC9BAB}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3B-47F7-87A7-C920D8BA197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{ADAE72F7-C75E-4D2A-A382-37D6AFEC67B1}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43B-47F7-87A7-C920D8BA197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{D6114685-D07C-45BF-A05C-B1F215625B6B}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43B-47F7-87A7-C920D8BA197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{619BD8DE-289F-4D12-AF96-2869A53FF716}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43B-47F7-87A7-C920D8BA197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{405E1927-E33B-4ABC-B48B-AA5AEF57260F}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43B-47F7-87A7-C920D8BA19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57.1</c:v>
                </c:pt>
                <c:pt idx="32">
                  <c:v>55.2</c:v>
                </c:pt>
              </c:numCache>
            </c:numRef>
          </c:xVal>
          <c:yVal>
            <c:numRef>
              <c:f>公会計指標分析・財政指標組合せ分析表!$BP$55:$DC$55</c:f>
              <c:numCache>
                <c:formatCode>#,##0.0;"▲ "#,##0.0</c:formatCode>
                <c:ptCount val="40"/>
                <c:pt idx="24">
                  <c:v>52.3</c:v>
                </c:pt>
                <c:pt idx="32">
                  <c:v>55.4</c:v>
                </c:pt>
              </c:numCache>
            </c:numRef>
          </c:yVal>
          <c:smooth val="0"/>
          <c:extLst>
            <c:ext xmlns:c16="http://schemas.microsoft.com/office/drawing/2014/chart" uri="{C3380CC4-5D6E-409C-BE32-E72D297353CC}">
              <c16:uniqueId val="{00000013-E43B-47F7-87A7-C920D8BA197D}"/>
            </c:ext>
          </c:extLst>
        </c:ser>
        <c:dLbls>
          <c:showLegendKey val="0"/>
          <c:showVal val="1"/>
          <c:showCatName val="0"/>
          <c:showSerName val="0"/>
          <c:showPercent val="0"/>
          <c:showBubbleSize val="0"/>
        </c:dLbls>
        <c:axId val="46179840"/>
        <c:axId val="46181760"/>
      </c:scatterChart>
      <c:valAx>
        <c:axId val="46179840"/>
        <c:scaling>
          <c:orientation val="minMax"/>
          <c:max val="57.3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2"/>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{F3D07761-0F12-4172-9952-57D4E39DA7A9}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831-4392-8420-65690934BB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{CF379DDE-A05B-430B-93EA-40EAF01BBD1E}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31-4392-8420-65690934BB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{DB403CBD-9316-4F40-AE2B-0345FDFA9CB3}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31-4392-8420-65690934BB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{36C2CA90-E848-46E9-A1E2-FBDDEAC6EF56}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31-4392-8420-65690934BB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{AF73484D-867B-4338-973B-BC8F96E25C1B}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31-4392-8420-65690934BB0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{5496AF14-24A3-42F3-98C4-0EDE09D0B4D9}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831-4392-8420-65690934BB0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{95DB39A0-4281-4AC7-8E15-A07FE17870FF}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831-4392-8420-65690934BB0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{44D7FC30-A50C-4325-826F-F4C34D7217F1}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831-4392-8420-65690934BB0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{3437E133-8E74-4B0C-9FE0-F051390A7FBA}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831-4392-8420-65690934BB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16.8</c:v>
                </c:pt>
                <c:pt idx="8">
                  <c:v>15.9</c:v>
                </c:pt>
                <c:pt idx="16">
                  <c:v>14.8</c:v>
                </c:pt>
                <c:pt idx="24">
                  <c:v>13.4</c:v>
                </c:pt>
                <c:pt idx="32">
                  <c:v>12</c:v>
                </c:pt>
              </c:numCache>
            </c:numRef>
          </c:xVal>
          <c:yVal>
            <c:numRef>
              <c:f>公会計指標分析・財政指標組合せ分析表!$BP$73:$DC$73</c:f>
              <c:numCache>
                <c:formatCode>#,##0.0;"▲ "#,##0.0</c:formatCode>
                <c:ptCount val="40"/>
                <c:pt idx="0">
                  <c:v>76.900000000000006</c:v>
                </c:pt>
                <c:pt idx="8">
                  <c:v>99.3</c:v>
                </c:pt>
                <c:pt idx="16">
                  <c:v>122.1</c:v>
                </c:pt>
                <c:pt idx="24">
                  <c:v>110.3</c:v>
                </c:pt>
                <c:pt idx="32">
                  <c:v>111.6</c:v>
                </c:pt>
              </c:numCache>
            </c:numRef>
          </c:yVal>
          <c:smooth val="0"/>
          <c:extLst>
            <c:ext xmlns:c16="http://schemas.microsoft.com/office/drawing/2014/chart" uri="{C3380CC4-5D6E-409C-BE32-E72D297353CC}">
              <c16:uniqueId val="{00000009-4831-4392-8420-65690934BB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{F5A5FDB3-3D61-45C6-9787-82EE05B436F0}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831-4392-8420-65690934BB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{D79997D4-E7DD-407D-BF75-C31F67A41547}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31-4392-8420-65690934BB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{8D3AB641-930B-45E1-8219-EA885024E989}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31-4392-8420-65690934BB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{22B79BAC-C144-4C54-A3A7-DD4ACD244E5A}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31-4392-8420-65690934BB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{A6F1FEC1-D145-44C7-AAD5-0C6E41F5551F}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31-4392-8420-65690934BB0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{B3505589-F0AE-4AE9-8574-C5B8476E7469}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831-4392-8420-65690934BB0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{328806F6-C6E9-46CA-B4BE-B47928D822B8}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831-4392-8420-65690934BB0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{C5C645D9-267C-4BA3-AAC2-5E2E199F11D5}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831-4392-8420-65690934BB0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{1310EDBE-D1E5-4187-BD65-532217591455}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831-4392-8420-65690934BB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12.2</c:v>
                </c:pt>
                <c:pt idx="16">
                  <c:v>10.199999999999999</c:v>
                </c:pt>
                <c:pt idx="24">
                  <c:v>10</c:v>
                </c:pt>
                <c:pt idx="32">
                  <c:v>9.6999999999999993</c:v>
                </c:pt>
              </c:numCache>
            </c:numRef>
          </c:xVal>
          <c:yVal>
            <c:numRef>
              <c:f>公会計指標分析・財政指標組合せ分析表!$BP$77:$DC$77</c:f>
              <c:numCache>
                <c:formatCode>#,##0.0;"▲ "#,##0.0</c:formatCode>
                <c:ptCount val="40"/>
                <c:pt idx="0">
                  <c:v>80.400000000000006</c:v>
                </c:pt>
                <c:pt idx="8">
                  <c:v>83.1</c:v>
                </c:pt>
                <c:pt idx="16">
                  <c:v>56.8</c:v>
                </c:pt>
                <c:pt idx="24">
                  <c:v>52.3</c:v>
                </c:pt>
                <c:pt idx="32">
                  <c:v>55.4</c:v>
                </c:pt>
              </c:numCache>
            </c:numRef>
          </c:yVal>
          <c:smooth val="0"/>
          <c:extLst>
            <c:ext xmlns:c16="http://schemas.microsoft.com/office/drawing/2014/chart" uri="{C3380CC4-5D6E-409C-BE32-E72D297353CC}">
              <c16:uniqueId val="{00000013-4831-4392-8420-65690934BB03}"/>
            </c:ext>
          </c:extLst>
        </c:ser>
        <c:dLbls>
          <c:showLegendKey val="0"/>
          <c:showVal val="1"/>
          <c:showCatName val="0"/>
          <c:showSerName val="0"/>
          <c:showPercent val="0"/>
          <c:showBubbleSize val="0"/>
        </c:dLbls>
        <c:axId val="84219776"/>
        <c:axId val="84234240"/>
      </c:scatterChart>
      <c:valAx>
        <c:axId val="84219776"/>
        <c:scaling>
          <c:orientation val="minMax"/>
          <c:max val="17.400000000000002"/>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4"/>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元利償還金について、近年の大型建設事業に伴う公債費が平成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にかけピークに達するため、今後も高い水準が続く見込みである。引き続き計画的な繰上償還の実施や利率見直しを行い、公債費の歳出抑制に努める。また、一部事務組合の償還金に対する負担金も増となっており、実質公債費比率の算定における分子の増要因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地方債現在高は、中学校建設事業や臨時財政対策債の継続発行により増加した。また、債務負担行為支出予定額についても、土地改良事業等により増加し、組合等負担等見込額についても組合の事業の債増により増加している。一方で公営企業債に係る繰入や退職手当負担見込額が減となり、全体で前年度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充当可能財源等について、充当可能基金は中学校建設事業に伴う学校建設基金の取崩し等により、減少した。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上記要因により、将来負担比率の分子は前年度より増となっている。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富山県黒部市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年度においては、大雪に伴う除雪対策経費への充当として財政調整基金を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千円、中学校建設事業へ学校建設基金を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年度にかけて積立てた公共施設維持補修基金について、平成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年度より計画的に施設の補修事業へと充当している。そのため、基金全体として平成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5,066,971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千円あった現在高が平成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4,464,035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602,936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毎年度の予算編成において、財政状況に応じて財源の調整を行っており、基金強化による財源の涵養を図りながら、計画的な財政運営に努める。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合併地域振興基金・・・・・合併特例債による積立。地域振興等のソフト事業へ充当する。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公共施設維持補修基金・・・電源立地地域対策交付金及び一般財源による積立。公共施設の維持補修経費へ充当する。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学校建設基金・・・・・・・学校建設事業へ充当する。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合併地域振興基金・・・・・自治振興会運営補助金、名水マラソン開催補助金等に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128,735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運用益積立と合わせて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公共施設維持補修基金・・・国際文化センター、総合体育センター、宇奈月国際会館等の施設補修へ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運用益積立と合わせて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44,883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学校建設基金・・・・・・・中学校建設事業へ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千円取崩し、運用益積立と合わせて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202,809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合併地域振興基金・・・・・毎年度の予算編成において、原資となった合併特例債の償還額相当の範囲内で取り崩す。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公共施設維持補修基金・・・電源立地地域対策交付金の充当分については、対象施設ごとの個別計画を基に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年度までに取崩す。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一般財源分については毎年度の予算編成において、財政状況に応じて積立、取崩をする。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年度の事業完了に伴い、廃止予定。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大雪に伴う除雪対策経費への充当として財政調整基金を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千円を取崩しており、運用益積立と合わせて前年度より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98,671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毎年度の予算編成において、財政状況に応じて積立、取崩を判断する。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千円取崩しており、運用益積立と合わせて前年度より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49,696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毎年度の予算編成において、財政状況に応じて積立、取崩を判断する。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41,680
41,317
426.31
21,648,262
20,918,576
559,013
12,487,836
30,438,317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比横ばいで類似団体と近似している状況であるが、更新時期を迎えている資産は増加しており、公共施設等の老朽化に伴い今後は上昇するものと思われる。「黒部市公共施設の再編に関する基本計画」に基づき、老朽化した施設について、点検・診断や計画的な予防保全による長寿命化を進めていくなど、公共施設等の適正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33020</xdr:rowOff>
    </xdr:from>
    <xdr:to>
      <xdr:col>23</xdr:col>
      <xdr:colOff>136525</xdr:colOff>
      <xdr:row>29</xdr:row>
      <xdr:rowOff>134620</xdr:rowOff>
    </xdr:to>
    <xdr:sp macro="" textlink="">
      <xdr:nvSpPr>
        <xdr:cNvPr id="78" name="楕円 77">
          <a:extLst>
            <a:ext uri="{FF2B5EF4-FFF2-40B4-BE49-F238E27FC236}">
              <a16:creationId xmlns:a16="http://schemas.microsoft.com/office/drawing/2014/main" id="{00000000-0008-0000-0000-00004E000000}"/>
            </a:ext>
          </a:extLst>
        </xdr:cNvPr>
        <xdr:cNvSpPr/>
      </xdr:nvSpPr>
      <xdr:spPr>
        <a:xfrm>
          <a:off x="47117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55897</xdr:rowOff>
    </xdr:from>
    <xdr:ext cx="405111" cy="259045"/>
    <xdr:sp macro="" textlink="">
      <xdr:nvSpPr>
        <xdr:cNvPr id="79" name="有形固定資産減価償却率該当値テキスト">
          <a:extLst>
            <a:ext uri="{FF2B5EF4-FFF2-40B4-BE49-F238E27FC236}">
              <a16:creationId xmlns:a16="http://schemas.microsoft.com/office/drawing/2014/main" id="{00000000-0008-0000-0000-00004F000000}"/>
            </a:ext>
          </a:extLst>
        </xdr:cNvPr>
        <xdr:cNvSpPr txBox="1"/>
      </xdr:nvSpPr>
      <xdr:spPr>
        <a:xfrm>
          <a:off x="4813300"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36618</xdr:rowOff>
    </xdr:from>
    <xdr:to>
      <xdr:col>19</xdr:col>
      <xdr:colOff>187325</xdr:colOff>
      <xdr:row>29</xdr:row>
      <xdr:rowOff>138218</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40005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83820</xdr:rowOff>
    </xdr:from>
    <xdr:to>
      <xdr:col>23</xdr:col>
      <xdr:colOff>85725</xdr:colOff>
      <xdr:row>29</xdr:row>
      <xdr:rowOff>87418</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flipV="1">
          <a:off x="4051300" y="5827395"/>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100770</xdr:rowOff>
    </xdr:from>
    <xdr:ext cx="405111" cy="259045"/>
    <xdr:sp macro="" textlink="">
      <xdr:nvSpPr>
        <xdr:cNvPr id="82" name="n_1aveValue有形固定資産減価償却率">
          <a:extLst>
            <a:ext uri="{FF2B5EF4-FFF2-40B4-BE49-F238E27FC236}">
              <a16:creationId xmlns:a16="http://schemas.microsoft.com/office/drawing/2014/main" id="{00000000-0008-0000-0000-000052000000}"/>
            </a:ext>
          </a:extLst>
        </xdr:cNvPr>
        <xdr:cNvSpPr txBox="1"/>
      </xdr:nvSpPr>
      <xdr:spPr>
        <a:xfrm>
          <a:off x="38360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83" name="n_2aveValue有形固定資産減価償却率">
          <a:extLst>
            <a:ext uri="{FF2B5EF4-FFF2-40B4-BE49-F238E27FC236}">
              <a16:creationId xmlns:a16="http://schemas.microsoft.com/office/drawing/2014/main" id="{00000000-0008-0000-0000-000053000000}"/>
            </a:ext>
          </a:extLst>
        </xdr:cNvPr>
        <xdr:cNvSpPr txBox="1"/>
      </xdr:nvSpPr>
      <xdr:spPr>
        <a:xfrm>
          <a:off x="30867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129345</xdr:rowOff>
    </xdr:from>
    <xdr:ext cx="405111" cy="259045"/>
    <xdr:sp macro="" textlink="">
      <xdr:nvSpPr>
        <xdr:cNvPr id="84" name="n_1mainValue有形固定資産減価償却率">
          <a:extLst>
            <a:ext uri="{FF2B5EF4-FFF2-40B4-BE49-F238E27FC236}">
              <a16:creationId xmlns:a16="http://schemas.microsoft.com/office/drawing/2014/main" id="{00000000-0008-0000-0000-000054000000}"/>
            </a:ext>
          </a:extLst>
        </xdr:cNvPr>
        <xdr:cNvSpPr txBox="1"/>
      </xdr:nvSpPr>
      <xdr:spPr>
        <a:xfrm>
          <a:off x="3836044" y="587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の大型事業の集中による新規発行債増により将来負担額が増加傾向にあり、債務償還可能年数は類似団体平均を上回っている。公共施設の見直し等による維持管理費の縮減と併せ、中長期的な計画に基づく借入及び繰上償還に努めていく必要がある。</a:t>
          </a: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id="{00000000-0008-0000-0000-00006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a:extLst>
            <a:ext uri="{FF2B5EF4-FFF2-40B4-BE49-F238E27FC236}">
              <a16:creationId xmlns:a16="http://schemas.microsoft.com/office/drawing/2014/main" id="{00000000-0008-0000-0000-00006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a:extLst>
            <a:ext uri="{FF2B5EF4-FFF2-40B4-BE49-F238E27FC236}">
              <a16:creationId xmlns:a16="http://schemas.microsoft.com/office/drawing/2014/main" id="{00000000-0008-0000-0000-00006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a:extLst>
            <a:ext uri="{FF2B5EF4-FFF2-40B4-BE49-F238E27FC236}">
              <a16:creationId xmlns:a16="http://schemas.microsoft.com/office/drawing/2014/main" id="{00000000-0008-0000-0000-00007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17" name="債務償還可能年数最小値テキスト">
          <a:extLst>
            <a:ext uri="{FF2B5EF4-FFF2-40B4-BE49-F238E27FC236}">
              <a16:creationId xmlns:a16="http://schemas.microsoft.com/office/drawing/2014/main" id="{00000000-0008-0000-0000-000075000000}"/>
            </a:ext>
          </a:extLst>
        </xdr:cNvPr>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19" name="債務償還可能年数最大値テキスト">
          <a:extLst>
            <a:ext uri="{FF2B5EF4-FFF2-40B4-BE49-F238E27FC236}">
              <a16:creationId xmlns:a16="http://schemas.microsoft.com/office/drawing/2014/main" id="{00000000-0008-0000-0000-000077000000}"/>
            </a:ext>
          </a:extLst>
        </xdr:cNvPr>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166659</xdr:rowOff>
    </xdr:from>
    <xdr:ext cx="340478" cy="259045"/>
    <xdr:sp macro="" textlink="">
      <xdr:nvSpPr>
        <xdr:cNvPr id="121" name="債務償還可能年数平均値テキスト">
          <a:extLst>
            <a:ext uri="{FF2B5EF4-FFF2-40B4-BE49-F238E27FC236}">
              <a16:creationId xmlns:a16="http://schemas.microsoft.com/office/drawing/2014/main" id="{00000000-0008-0000-0000-000079000000}"/>
            </a:ext>
          </a:extLst>
        </xdr:cNvPr>
        <xdr:cNvSpPr txBox="1"/>
      </xdr:nvSpPr>
      <xdr:spPr>
        <a:xfrm>
          <a:off x="14846300" y="6253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2" name="フローチャート: 判断 121">
          <a:extLst>
            <a:ext uri="{FF2B5EF4-FFF2-40B4-BE49-F238E27FC236}">
              <a16:creationId xmlns:a16="http://schemas.microsoft.com/office/drawing/2014/main" id="{00000000-0008-0000-0000-00007A000000}"/>
            </a:ext>
          </a:extLst>
        </xdr:cNvPr>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159203</xdr:rowOff>
    </xdr:from>
    <xdr:to>
      <xdr:col>76</xdr:col>
      <xdr:colOff>73025</xdr:colOff>
      <xdr:row>31</xdr:row>
      <xdr:rowOff>89353</xdr:rowOff>
    </xdr:to>
    <xdr:sp macro="" textlink="">
      <xdr:nvSpPr>
        <xdr:cNvPr id="128" name="楕円 127">
          <a:extLst>
            <a:ext uri="{FF2B5EF4-FFF2-40B4-BE49-F238E27FC236}">
              <a16:creationId xmlns:a16="http://schemas.microsoft.com/office/drawing/2014/main" id="{00000000-0008-0000-0000-000080000000}"/>
            </a:ext>
          </a:extLst>
        </xdr:cNvPr>
        <xdr:cNvSpPr/>
      </xdr:nvSpPr>
      <xdr:spPr>
        <a:xfrm>
          <a:off x="14744700" y="60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10630</xdr:rowOff>
    </xdr:from>
    <xdr:ext cx="340478" cy="259045"/>
    <xdr:sp macro="" textlink="">
      <xdr:nvSpPr>
        <xdr:cNvPr id="129" name="債務償還可能年数該当値テキスト">
          <a:extLst>
            <a:ext uri="{FF2B5EF4-FFF2-40B4-BE49-F238E27FC236}">
              <a16:creationId xmlns:a16="http://schemas.microsoft.com/office/drawing/2014/main" id="{00000000-0008-0000-0000-000081000000}"/>
            </a:ext>
          </a:extLst>
        </xdr:cNvPr>
        <xdr:cNvSpPr txBox="1"/>
      </xdr:nvSpPr>
      <xdr:spPr>
        <a:xfrm>
          <a:off x="14846300" y="5925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id="{00000000-0008-0000-0000-00008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a16="http://schemas.microsoft.com/office/drawing/2014/main" id="{00000000-0008-0000-0000-00008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41,680
41,317
426.31
21,648,262
20,918,576
559,013
12,487,836
30,438,317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107315</xdr:rowOff>
    </xdr:from>
    <xdr:to>
      <xdr:col>24</xdr:col>
      <xdr:colOff>114300</xdr:colOff>
      <xdr:row>36</xdr:row>
      <xdr:rowOff>37465</xdr:rowOff>
    </xdr:to>
    <xdr:sp macro="" textlink="">
      <xdr:nvSpPr>
        <xdr:cNvPr id="69" name="楕円 68">
          <a:extLst>
            <a:ext uri="{FF2B5EF4-FFF2-40B4-BE49-F238E27FC236}">
              <a16:creationId xmlns:a16="http://schemas.microsoft.com/office/drawing/2014/main" id="{00000000-0008-0000-0100-000045000000}"/>
            </a:ext>
          </a:extLst>
        </xdr:cNvPr>
        <xdr:cNvSpPr/>
      </xdr:nvSpPr>
      <xdr:spPr>
        <a:xfrm>
          <a:off x="45847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130192</xdr:rowOff>
    </xdr:from>
    <xdr:ext cx="405111" cy="259045"/>
    <xdr:sp macro="" textlink="">
      <xdr:nvSpPr>
        <xdr:cNvPr id="70" name="【道路】&#10;有形固定資産減価償却率該当値テキスト">
          <a:extLst>
            <a:ext uri="{FF2B5EF4-FFF2-40B4-BE49-F238E27FC236}">
              <a16:creationId xmlns:a16="http://schemas.microsoft.com/office/drawing/2014/main" id="{00000000-0008-0000-0100-000046000000}"/>
            </a:ext>
          </a:extLst>
        </xdr:cNvPr>
        <xdr:cNvSpPr txBox="1"/>
      </xdr:nvSpPr>
      <xdr:spPr>
        <a:xfrm>
          <a:off x="4673600"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137795</xdr:rowOff>
    </xdr:from>
    <xdr:to>
      <xdr:col>20</xdr:col>
      <xdr:colOff>38100</xdr:colOff>
      <xdr:row>36</xdr:row>
      <xdr:rowOff>67945</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3746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158115</xdr:rowOff>
    </xdr:from>
    <xdr:to>
      <xdr:col>24</xdr:col>
      <xdr:colOff>63500</xdr:colOff>
      <xdr:row>36</xdr:row>
      <xdr:rowOff>17145</xdr:rowOff>
    </xdr:to>
    <xdr:cxnSp macro="">
      <xdr:nvCxnSpPr>
        <xdr:cNvPr id="72" name="直線コネクタ 71">
          <a:extLst>
            <a:ext uri="{FF2B5EF4-FFF2-40B4-BE49-F238E27FC236}">
              <a16:creationId xmlns:a16="http://schemas.microsoft.com/office/drawing/2014/main" id="{00000000-0008-0000-0100-000048000000}"/>
            </a:ext>
          </a:extLst>
        </xdr:cNvPr>
        <xdr:cNvCxnSpPr/>
      </xdr:nvCxnSpPr>
      <xdr:spPr>
        <a:xfrm flipV="1">
          <a:off x="3797300" y="61588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100-000049000000}"/>
            </a:ext>
          </a:extLst>
        </xdr:cNvPr>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130192</xdr:rowOff>
    </xdr:from>
    <xdr:ext cx="405111" cy="259045"/>
    <xdr:sp macro="" textlink="">
      <xdr:nvSpPr>
        <xdr:cNvPr id="74" name="n_2aveValue【道路】&#10;有形固定資産減価償却率">
          <a:extLst>
            <a:ext uri="{FF2B5EF4-FFF2-40B4-BE49-F238E27FC236}">
              <a16:creationId xmlns:a16="http://schemas.microsoft.com/office/drawing/2014/main" id="{00000000-0008-0000-0100-00004A000000}"/>
            </a:ext>
          </a:extLst>
        </xdr:cNvPr>
        <xdr:cNvSpPr txBox="1"/>
      </xdr:nvSpPr>
      <xdr:spPr>
        <a:xfrm>
          <a:off x="2705744" y="595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59072</xdr:rowOff>
    </xdr:from>
    <xdr:ext cx="405111" cy="259045"/>
    <xdr:sp macro="" textlink="">
      <xdr:nvSpPr>
        <xdr:cNvPr id="75" name="n_1mainValue【道路】&#10;有形固定資産減価償却率">
          <a:extLst>
            <a:ext uri="{FF2B5EF4-FFF2-40B4-BE49-F238E27FC236}">
              <a16:creationId xmlns:a16="http://schemas.microsoft.com/office/drawing/2014/main" id="{00000000-0008-0000-0100-00004B000000}"/>
            </a:ext>
          </a:extLst>
        </xdr:cNvPr>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00000000-0008-0000-0100-00004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00000000-0008-0000-0100-00005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id="{00000000-0008-0000-0100-00005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id="{00000000-0008-0000-0100-00005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0" name="【道路】&#10;一人当たり延長最小値テキスト">
          <a:extLst>
            <a:ext uri="{FF2B5EF4-FFF2-40B4-BE49-F238E27FC236}">
              <a16:creationId xmlns:a16="http://schemas.microsoft.com/office/drawing/2014/main" id="{00000000-0008-0000-0100-000064000000}"/>
            </a:ext>
          </a:extLst>
        </xdr:cNvPr>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2" name="【道路】&#10;一人当たり延長最大値テキスト">
          <a:extLst>
            <a:ext uri="{FF2B5EF4-FFF2-40B4-BE49-F238E27FC236}">
              <a16:creationId xmlns:a16="http://schemas.microsoft.com/office/drawing/2014/main" id="{00000000-0008-0000-0100-000066000000}"/>
            </a:ext>
          </a:extLst>
        </xdr:cNvPr>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4" name="【道路】&#10;一人当たり延長平均値テキスト">
          <a:extLst>
            <a:ext uri="{FF2B5EF4-FFF2-40B4-BE49-F238E27FC236}">
              <a16:creationId xmlns:a16="http://schemas.microsoft.com/office/drawing/2014/main" id="{00000000-0008-0000-0100-000068000000}"/>
            </a:ext>
          </a:extLst>
        </xdr:cNvPr>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5" name="フローチャート: 判断 104">
          <a:extLst>
            <a:ext uri="{FF2B5EF4-FFF2-40B4-BE49-F238E27FC236}">
              <a16:creationId xmlns:a16="http://schemas.microsoft.com/office/drawing/2014/main" id="{00000000-0008-0000-0100-000069000000}"/>
            </a:ext>
          </a:extLst>
        </xdr:cNvPr>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118288</xdr:rowOff>
    </xdr:from>
    <xdr:to>
      <xdr:col>55</xdr:col>
      <xdr:colOff>50800</xdr:colOff>
      <xdr:row>40</xdr:row>
      <xdr:rowOff>48438</xdr:rowOff>
    </xdr:to>
    <xdr:sp macro="" textlink="">
      <xdr:nvSpPr>
        <xdr:cNvPr id="113" name="楕円 112">
          <a:extLst>
            <a:ext uri="{FF2B5EF4-FFF2-40B4-BE49-F238E27FC236}">
              <a16:creationId xmlns:a16="http://schemas.microsoft.com/office/drawing/2014/main" id="{00000000-0008-0000-0100-000071000000}"/>
            </a:ext>
          </a:extLst>
        </xdr:cNvPr>
        <xdr:cNvSpPr/>
      </xdr:nvSpPr>
      <xdr:spPr>
        <a:xfrm>
          <a:off x="10426700" y="68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96715</xdr:rowOff>
    </xdr:from>
    <xdr:ext cx="534377" cy="259045"/>
    <xdr:sp macro="" textlink="">
      <xdr:nvSpPr>
        <xdr:cNvPr id="114" name="【道路】&#10;一人当たり延長該当値テキスト">
          <a:extLst>
            <a:ext uri="{FF2B5EF4-FFF2-40B4-BE49-F238E27FC236}">
              <a16:creationId xmlns:a16="http://schemas.microsoft.com/office/drawing/2014/main" id="{00000000-0008-0000-0100-000072000000}"/>
            </a:ext>
          </a:extLst>
        </xdr:cNvPr>
        <xdr:cNvSpPr txBox="1"/>
      </xdr:nvSpPr>
      <xdr:spPr>
        <a:xfrm>
          <a:off x="10515600" y="678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123813</xdr:rowOff>
    </xdr:from>
    <xdr:to>
      <xdr:col>50</xdr:col>
      <xdr:colOff>165100</xdr:colOff>
      <xdr:row>40</xdr:row>
      <xdr:rowOff>53963</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9588500" y="68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169088</xdr:rowOff>
    </xdr:from>
    <xdr:to>
      <xdr:col>55</xdr:col>
      <xdr:colOff>0</xdr:colOff>
      <xdr:row>40</xdr:row>
      <xdr:rowOff>3163</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9639300" y="6855638"/>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17" name="n_1aveValue【道路】&#10;一人当たり延長">
          <a:extLst>
            <a:ext uri="{FF2B5EF4-FFF2-40B4-BE49-F238E27FC236}">
              <a16:creationId xmlns:a16="http://schemas.microsoft.com/office/drawing/2014/main" id="{00000000-0008-0000-0100-000075000000}"/>
            </a:ext>
          </a:extLst>
        </xdr:cNvPr>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18" name="n_2aveValue【道路】&#10;一人当たり延長">
          <a:extLst>
            <a:ext uri="{FF2B5EF4-FFF2-40B4-BE49-F238E27FC236}">
              <a16:creationId xmlns:a16="http://schemas.microsoft.com/office/drawing/2014/main" id="{00000000-0008-0000-0100-000076000000}"/>
            </a:ext>
          </a:extLst>
        </xdr:cNvPr>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45090</xdr:rowOff>
    </xdr:from>
    <xdr:ext cx="469744" cy="259045"/>
    <xdr:sp macro="" textlink="">
      <xdr:nvSpPr>
        <xdr:cNvPr id="119" name="n_1mainValue【道路】&#10;一人当たり延長">
          <a:extLst>
            <a:ext uri="{FF2B5EF4-FFF2-40B4-BE49-F238E27FC236}">
              <a16:creationId xmlns:a16="http://schemas.microsoft.com/office/drawing/2014/main" id="{00000000-0008-0000-0100-000077000000}"/>
            </a:ext>
          </a:extLst>
        </xdr:cNvPr>
        <xdr:cNvSpPr txBox="1"/>
      </xdr:nvSpPr>
      <xdr:spPr>
        <a:xfrm>
          <a:off x="9391727" y="690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00000000-0008-0000-0100-00007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00000000-0008-0000-0100-000079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00000000-0008-0000-0100-00007A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0000000-0008-0000-01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46" name="【橋りょう・トンネル】&#10;有形固定資産減価償却率最小値テキスト">
          <a:extLst>
            <a:ext uri="{FF2B5EF4-FFF2-40B4-BE49-F238E27FC236}">
              <a16:creationId xmlns:a16="http://schemas.microsoft.com/office/drawing/2014/main" id="{00000000-0008-0000-0100-000092000000}"/>
            </a:ext>
          </a:extLst>
        </xdr:cNvPr>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00000000-0008-0000-0100-000094000000}"/>
            </a:ext>
          </a:extLst>
        </xdr:cNvPr>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0000000-0008-0000-0100-000096000000}"/>
            </a:ext>
          </a:extLst>
        </xdr:cNvPr>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1" name="フローチャート: 判断 150">
          <a:extLst>
            <a:ext uri="{FF2B5EF4-FFF2-40B4-BE49-F238E27FC236}">
              <a16:creationId xmlns:a16="http://schemas.microsoft.com/office/drawing/2014/main" id="{00000000-0008-0000-0100-000097000000}"/>
            </a:ext>
          </a:extLst>
        </xdr:cNvPr>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2" name="フローチャート: 判断 151">
          <a:extLst>
            <a:ext uri="{FF2B5EF4-FFF2-40B4-BE49-F238E27FC236}">
              <a16:creationId xmlns:a16="http://schemas.microsoft.com/office/drawing/2014/main" id="{00000000-0008-0000-0100-000098000000}"/>
            </a:ext>
          </a:extLst>
        </xdr:cNvPr>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3" name="フローチャート: 判断 152">
          <a:extLst>
            <a:ext uri="{FF2B5EF4-FFF2-40B4-BE49-F238E27FC236}">
              <a16:creationId xmlns:a16="http://schemas.microsoft.com/office/drawing/2014/main" id="{00000000-0008-0000-0100-000099000000}"/>
            </a:ext>
          </a:extLst>
        </xdr:cNvPr>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79828</xdr:rowOff>
    </xdr:from>
    <xdr:to>
      <xdr:col>24</xdr:col>
      <xdr:colOff>114300</xdr:colOff>
      <xdr:row>60</xdr:row>
      <xdr:rowOff>9978</xdr:rowOff>
    </xdr:to>
    <xdr:sp macro="" textlink="">
      <xdr:nvSpPr>
        <xdr:cNvPr id="159" name="楕円 158">
          <a:extLst>
            <a:ext uri="{FF2B5EF4-FFF2-40B4-BE49-F238E27FC236}">
              <a16:creationId xmlns:a16="http://schemas.microsoft.com/office/drawing/2014/main" id="{00000000-0008-0000-0100-00009F000000}"/>
            </a:ext>
          </a:extLst>
        </xdr:cNvPr>
        <xdr:cNvSpPr/>
      </xdr:nvSpPr>
      <xdr:spPr>
        <a:xfrm>
          <a:off x="45847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58255</xdr:rowOff>
    </xdr:from>
    <xdr:ext cx="405111" cy="259045"/>
    <xdr:sp macro="" textlink="">
      <xdr:nvSpPr>
        <xdr:cNvPr id="160" name="【橋りょう・トンネル】&#10;有形固定資産減価償却率該当値テキスト">
          <a:extLst>
            <a:ext uri="{FF2B5EF4-FFF2-40B4-BE49-F238E27FC236}">
              <a16:creationId xmlns:a16="http://schemas.microsoft.com/office/drawing/2014/main" id="{00000000-0008-0000-0100-0000A0000000}"/>
            </a:ext>
          </a:extLst>
        </xdr:cNvPr>
        <xdr:cNvSpPr txBox="1"/>
      </xdr:nvSpPr>
      <xdr:spPr>
        <a:xfrm>
          <a:off x="4673600"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104322</xdr:rowOff>
    </xdr:from>
    <xdr:to>
      <xdr:col>20</xdr:col>
      <xdr:colOff>38100</xdr:colOff>
      <xdr:row>60</xdr:row>
      <xdr:rowOff>34472</xdr:rowOff>
    </xdr:to>
    <xdr:sp macro="" textlink="">
      <xdr:nvSpPr>
        <xdr:cNvPr id="161" name="楕円 160">
          <a:extLst>
            <a:ext uri="{FF2B5EF4-FFF2-40B4-BE49-F238E27FC236}">
              <a16:creationId xmlns:a16="http://schemas.microsoft.com/office/drawing/2014/main" id="{00000000-0008-0000-0100-0000A1000000}"/>
            </a:ext>
          </a:extLst>
        </xdr:cNvPr>
        <xdr:cNvSpPr/>
      </xdr:nvSpPr>
      <xdr:spPr>
        <a:xfrm>
          <a:off x="3746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130628</xdr:rowOff>
    </xdr:from>
    <xdr:to>
      <xdr:col>24</xdr:col>
      <xdr:colOff>63500</xdr:colOff>
      <xdr:row>59</xdr:row>
      <xdr:rowOff>155122</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flipV="1">
          <a:off x="3797300" y="10246178"/>
          <a:ext cx="8382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116312</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id="{00000000-0008-0000-0100-0000A3000000}"/>
            </a:ext>
          </a:extLst>
        </xdr:cNvPr>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id="{00000000-0008-0000-0100-0000A4000000}"/>
            </a:ext>
          </a:extLst>
        </xdr:cNvPr>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25599</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id="{00000000-0008-0000-0100-0000A5000000}"/>
            </a:ext>
          </a:extLst>
        </xdr:cNvPr>
        <xdr:cNvSpPr txBox="1"/>
      </xdr:nvSpPr>
      <xdr:spPr>
        <a:xfrm>
          <a:off x="3582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100-0000A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00000000-0008-0000-0100-0000A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a:extLst>
            <a:ext uri="{FF2B5EF4-FFF2-40B4-BE49-F238E27FC236}">
              <a16:creationId xmlns:a16="http://schemas.microsoft.com/office/drawing/2014/main" id="{00000000-0008-0000-0100-0000B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a:extLst>
            <a:ext uri="{FF2B5EF4-FFF2-40B4-BE49-F238E27FC236}">
              <a16:creationId xmlns:a16="http://schemas.microsoft.com/office/drawing/2014/main" id="{00000000-0008-0000-0100-0000B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id="{00000000-0008-0000-0100-0000B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0" name="【橋りょう・トンネル】&#10;一人当たり有形固定資産（償却資産）額最小値テキスト">
          <a:extLst>
            <a:ext uri="{FF2B5EF4-FFF2-40B4-BE49-F238E27FC236}">
              <a16:creationId xmlns:a16="http://schemas.microsoft.com/office/drawing/2014/main" id="{00000000-0008-0000-0100-0000BE000000}"/>
            </a:ext>
          </a:extLst>
        </xdr:cNvPr>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192" name="【橋りょう・トンネル】&#10;一人当たり有形固定資産（償却資産）額最大値テキスト">
          <a:extLst>
            <a:ext uri="{FF2B5EF4-FFF2-40B4-BE49-F238E27FC236}">
              <a16:creationId xmlns:a16="http://schemas.microsoft.com/office/drawing/2014/main" id="{00000000-0008-0000-0100-0000C0000000}"/>
            </a:ext>
          </a:extLst>
        </xdr:cNvPr>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91701</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id="{00000000-0008-0000-0100-0000C2000000}"/>
            </a:ext>
          </a:extLst>
        </xdr:cNvPr>
        <xdr:cNvSpPr txBox="1"/>
      </xdr:nvSpPr>
      <xdr:spPr>
        <a:xfrm>
          <a:off x="10515600" y="10550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195" name="フローチャート: 判断 194">
          <a:extLst>
            <a:ext uri="{FF2B5EF4-FFF2-40B4-BE49-F238E27FC236}">
              <a16:creationId xmlns:a16="http://schemas.microsoft.com/office/drawing/2014/main" id="{00000000-0008-0000-0100-0000C3000000}"/>
            </a:ext>
          </a:extLst>
        </xdr:cNvPr>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196" name="フローチャート: 判断 195">
          <a:extLst>
            <a:ext uri="{FF2B5EF4-FFF2-40B4-BE49-F238E27FC236}">
              <a16:creationId xmlns:a16="http://schemas.microsoft.com/office/drawing/2014/main" id="{00000000-0008-0000-0100-0000C4000000}"/>
            </a:ext>
          </a:extLst>
        </xdr:cNvPr>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197" name="フローチャート: 判断 196">
          <a:extLst>
            <a:ext uri="{FF2B5EF4-FFF2-40B4-BE49-F238E27FC236}">
              <a16:creationId xmlns:a16="http://schemas.microsoft.com/office/drawing/2014/main" id="{00000000-0008-0000-0100-0000C5000000}"/>
            </a:ext>
          </a:extLst>
        </xdr:cNvPr>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21125</xdr:rowOff>
    </xdr:from>
    <xdr:to>
      <xdr:col>55</xdr:col>
      <xdr:colOff>50800</xdr:colOff>
      <xdr:row>60</xdr:row>
      <xdr:rowOff>122725</xdr:rowOff>
    </xdr:to>
    <xdr:sp macro="" textlink="">
      <xdr:nvSpPr>
        <xdr:cNvPr id="203" name="楕円 202">
          <a:extLst>
            <a:ext uri="{FF2B5EF4-FFF2-40B4-BE49-F238E27FC236}">
              <a16:creationId xmlns:a16="http://schemas.microsoft.com/office/drawing/2014/main" id="{00000000-0008-0000-0100-0000CB000000}"/>
            </a:ext>
          </a:extLst>
        </xdr:cNvPr>
        <xdr:cNvSpPr/>
      </xdr:nvSpPr>
      <xdr:spPr>
        <a:xfrm>
          <a:off x="10426700" y="103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44002</xdr:rowOff>
    </xdr:from>
    <xdr:ext cx="599010" cy="259045"/>
    <xdr:sp macro="" textlink="">
      <xdr:nvSpPr>
        <xdr:cNvPr id="204" name="【橋りょう・トンネル】&#10;一人当たり有形固定資産（償却資産）額該当値テキスト">
          <a:extLst>
            <a:ext uri="{FF2B5EF4-FFF2-40B4-BE49-F238E27FC236}">
              <a16:creationId xmlns:a16="http://schemas.microsoft.com/office/drawing/2014/main" id="{00000000-0008-0000-0100-0000CC000000}"/>
            </a:ext>
          </a:extLst>
        </xdr:cNvPr>
        <xdr:cNvSpPr txBox="1"/>
      </xdr:nvSpPr>
      <xdr:spPr>
        <a:xfrm>
          <a:off x="10515600" y="1015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24714</xdr:rowOff>
    </xdr:from>
    <xdr:to>
      <xdr:col>50</xdr:col>
      <xdr:colOff>165100</xdr:colOff>
      <xdr:row>60</xdr:row>
      <xdr:rowOff>126314</xdr:rowOff>
    </xdr:to>
    <xdr:sp macro="" textlink="">
      <xdr:nvSpPr>
        <xdr:cNvPr id="205" name="楕円 204">
          <a:extLst>
            <a:ext uri="{FF2B5EF4-FFF2-40B4-BE49-F238E27FC236}">
              <a16:creationId xmlns:a16="http://schemas.microsoft.com/office/drawing/2014/main" id="{00000000-0008-0000-0100-0000CD000000}"/>
            </a:ext>
          </a:extLst>
        </xdr:cNvPr>
        <xdr:cNvSpPr/>
      </xdr:nvSpPr>
      <xdr:spPr>
        <a:xfrm>
          <a:off x="9588500" y="1031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71925</xdr:rowOff>
    </xdr:from>
    <xdr:to>
      <xdr:col>55</xdr:col>
      <xdr:colOff>0</xdr:colOff>
      <xdr:row>60</xdr:row>
      <xdr:rowOff>75514</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flipV="1">
          <a:off x="9639300" y="10358925"/>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4486</xdr:rowOff>
    </xdr:from>
    <xdr:ext cx="599010" cy="259045"/>
    <xdr:sp macro="" textlink="">
      <xdr:nvSpPr>
        <xdr:cNvPr id="207" name="n_1aveValue【橋りょう・トンネル】&#10;一人当たり有形固定資産（償却資産）額">
          <a:extLst>
            <a:ext uri="{FF2B5EF4-FFF2-40B4-BE49-F238E27FC236}">
              <a16:creationId xmlns:a16="http://schemas.microsoft.com/office/drawing/2014/main" id="{00000000-0008-0000-0100-0000CF000000}"/>
            </a:ext>
          </a:extLst>
        </xdr:cNvPr>
        <xdr:cNvSpPr txBox="1"/>
      </xdr:nvSpPr>
      <xdr:spPr>
        <a:xfrm>
          <a:off x="93270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08" name="n_2aveValue【橋りょう・トンネル】&#10;一人当たり有形固定資産（償却資産）額">
          <a:extLst>
            <a:ext uri="{FF2B5EF4-FFF2-40B4-BE49-F238E27FC236}">
              <a16:creationId xmlns:a16="http://schemas.microsoft.com/office/drawing/2014/main" id="{00000000-0008-0000-0100-0000D0000000}"/>
            </a:ext>
          </a:extLst>
        </xdr:cNvPr>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142841</xdr:rowOff>
    </xdr:from>
    <xdr:ext cx="599010" cy="259045"/>
    <xdr:sp macro="" textlink="">
      <xdr:nvSpPr>
        <xdr:cNvPr id="209" name="n_1mainValue【橋りょう・トンネル】&#10;一人当たり有形固定資産（償却資産）額">
          <a:extLst>
            <a:ext uri="{FF2B5EF4-FFF2-40B4-BE49-F238E27FC236}">
              <a16:creationId xmlns:a16="http://schemas.microsoft.com/office/drawing/2014/main" id="{00000000-0008-0000-0100-0000D1000000}"/>
            </a:ext>
          </a:extLst>
        </xdr:cNvPr>
        <xdr:cNvSpPr txBox="1"/>
      </xdr:nvSpPr>
      <xdr:spPr>
        <a:xfrm>
          <a:off x="9327095" y="1008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00000000-0008-0000-0100-0000D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a:extLst>
            <a:ext uri="{FF2B5EF4-FFF2-40B4-BE49-F238E27FC236}">
              <a16:creationId xmlns:a16="http://schemas.microsoft.com/office/drawing/2014/main" id="{00000000-0008-0000-0100-0000E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35" name="【公営住宅】&#10;有形固定資産減価償却率最小値テキスト">
          <a:extLst>
            <a:ext uri="{FF2B5EF4-FFF2-40B4-BE49-F238E27FC236}">
              <a16:creationId xmlns:a16="http://schemas.microsoft.com/office/drawing/2014/main" id="{00000000-0008-0000-0100-0000EB000000}"/>
            </a:ext>
          </a:extLst>
        </xdr:cNvPr>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37" name="【公営住宅】&#10;有形固定資産減価償却率最大値テキスト">
          <a:extLst>
            <a:ext uri="{FF2B5EF4-FFF2-40B4-BE49-F238E27FC236}">
              <a16:creationId xmlns:a16="http://schemas.microsoft.com/office/drawing/2014/main" id="{00000000-0008-0000-0100-0000ED000000}"/>
            </a:ext>
          </a:extLst>
        </xdr:cNvPr>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39" name="【公営住宅】&#10;有形固定資産減価償却率平均値テキスト">
          <a:extLst>
            <a:ext uri="{FF2B5EF4-FFF2-40B4-BE49-F238E27FC236}">
              <a16:creationId xmlns:a16="http://schemas.microsoft.com/office/drawing/2014/main" id="{00000000-0008-0000-0100-0000EF000000}"/>
            </a:ext>
          </a:extLst>
        </xdr:cNvPr>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249" name="【公営住宅】&#10;有形固定資産減価償却率該当値テキスト">
          <a:extLst>
            <a:ext uri="{FF2B5EF4-FFF2-40B4-BE49-F238E27FC236}">
              <a16:creationId xmlns:a16="http://schemas.microsoft.com/office/drawing/2014/main" id="{00000000-0008-0000-0100-0000F9000000}"/>
            </a:ext>
          </a:extLst>
        </xdr:cNvPr>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xdr:rowOff>
    </xdr:from>
    <xdr:to>
      <xdr:col>20</xdr:col>
      <xdr:colOff>38100</xdr:colOff>
      <xdr:row>81</xdr:row>
      <xdr:rowOff>106045</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3746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55245</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3797300" y="139141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52" name="n_1aveValue【公営住宅】&#10;有形固定資産減価償却率">
          <a:extLst>
            <a:ext uri="{FF2B5EF4-FFF2-40B4-BE49-F238E27FC236}">
              <a16:creationId xmlns:a16="http://schemas.microsoft.com/office/drawing/2014/main" id="{00000000-0008-0000-0100-0000FC000000}"/>
            </a:ext>
          </a:extLst>
        </xdr:cNvPr>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253" name="n_2aveValue【公営住宅】&#10;有形固定資産減価償却率">
          <a:extLst>
            <a:ext uri="{FF2B5EF4-FFF2-40B4-BE49-F238E27FC236}">
              <a16:creationId xmlns:a16="http://schemas.microsoft.com/office/drawing/2014/main" id="{00000000-0008-0000-0100-0000FD000000}"/>
            </a:ext>
          </a:extLst>
        </xdr:cNvPr>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122572</xdr:rowOff>
    </xdr:from>
    <xdr:ext cx="405111" cy="259045"/>
    <xdr:sp macro="" textlink="">
      <xdr:nvSpPr>
        <xdr:cNvPr id="254" name="n_1mainValue【公営住宅】&#10;有形固定資産減価償却率">
          <a:extLst>
            <a:ext uri="{FF2B5EF4-FFF2-40B4-BE49-F238E27FC236}">
              <a16:creationId xmlns:a16="http://schemas.microsoft.com/office/drawing/2014/main" id="{00000000-0008-0000-0100-0000FE000000}"/>
            </a:ext>
          </a:extLst>
        </xdr:cNvPr>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a16="http://schemas.microsoft.com/office/drawing/2014/main" id="{00000000-0008-0000-0100-00001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79" name="【公営住宅】&#10;一人当たり面積最小値テキスト">
          <a:extLst>
            <a:ext uri="{FF2B5EF4-FFF2-40B4-BE49-F238E27FC236}">
              <a16:creationId xmlns:a16="http://schemas.microsoft.com/office/drawing/2014/main" id="{00000000-0008-0000-0100-000017010000}"/>
            </a:ext>
          </a:extLst>
        </xdr:cNvPr>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81" name="【公営住宅】&#10;一人当たり面積最大値テキスト">
          <a:extLst>
            <a:ext uri="{FF2B5EF4-FFF2-40B4-BE49-F238E27FC236}">
              <a16:creationId xmlns:a16="http://schemas.microsoft.com/office/drawing/2014/main" id="{00000000-0008-0000-0100-000019010000}"/>
            </a:ext>
          </a:extLst>
        </xdr:cNvPr>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83" name="【公営住宅】&#10;一人当たり面積平均値テキスト">
          <a:extLst>
            <a:ext uri="{FF2B5EF4-FFF2-40B4-BE49-F238E27FC236}">
              <a16:creationId xmlns:a16="http://schemas.microsoft.com/office/drawing/2014/main" id="{00000000-0008-0000-0100-00001B010000}"/>
            </a:ext>
          </a:extLst>
        </xdr:cNvPr>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134365</xdr:rowOff>
    </xdr:from>
    <xdr:to>
      <xdr:col>55</xdr:col>
      <xdr:colOff>50800</xdr:colOff>
      <xdr:row>84</xdr:row>
      <xdr:rowOff>64515</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10426700" y="1436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112792</xdr:rowOff>
    </xdr:from>
    <xdr:ext cx="469744" cy="259045"/>
    <xdr:sp macro="" textlink="">
      <xdr:nvSpPr>
        <xdr:cNvPr id="293" name="【公営住宅】&#10;一人当たり面積該当値テキスト">
          <a:extLst>
            <a:ext uri="{FF2B5EF4-FFF2-40B4-BE49-F238E27FC236}">
              <a16:creationId xmlns:a16="http://schemas.microsoft.com/office/drawing/2014/main" id="{00000000-0008-0000-0100-000025010000}"/>
            </a:ext>
          </a:extLst>
        </xdr:cNvPr>
        <xdr:cNvSpPr txBox="1"/>
      </xdr:nvSpPr>
      <xdr:spPr>
        <a:xfrm>
          <a:off x="10515600" y="1434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130556</xdr:rowOff>
    </xdr:from>
    <xdr:to>
      <xdr:col>50</xdr:col>
      <xdr:colOff>165100</xdr:colOff>
      <xdr:row>84</xdr:row>
      <xdr:rowOff>60706</xdr:rowOff>
    </xdr:to>
    <xdr:sp macro="" textlink="">
      <xdr:nvSpPr>
        <xdr:cNvPr id="294" name="楕円 293">
          <a:extLst>
            <a:ext uri="{FF2B5EF4-FFF2-40B4-BE49-F238E27FC236}">
              <a16:creationId xmlns:a16="http://schemas.microsoft.com/office/drawing/2014/main" id="{00000000-0008-0000-0100-000026010000}"/>
            </a:ext>
          </a:extLst>
        </xdr:cNvPr>
        <xdr:cNvSpPr/>
      </xdr:nvSpPr>
      <xdr:spPr>
        <a:xfrm>
          <a:off x="9588500" y="1436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9906</xdr:rowOff>
    </xdr:from>
    <xdr:to>
      <xdr:col>55</xdr:col>
      <xdr:colOff>0</xdr:colOff>
      <xdr:row>84</xdr:row>
      <xdr:rowOff>13715</xdr:rowOff>
    </xdr:to>
    <xdr:cxnSp macro="">
      <xdr:nvCxnSpPr>
        <xdr:cNvPr id="295" name="直線コネクタ 294">
          <a:extLst>
            <a:ext uri="{FF2B5EF4-FFF2-40B4-BE49-F238E27FC236}">
              <a16:creationId xmlns:a16="http://schemas.microsoft.com/office/drawing/2014/main" id="{00000000-0008-0000-0100-000027010000}"/>
            </a:ext>
          </a:extLst>
        </xdr:cNvPr>
        <xdr:cNvCxnSpPr/>
      </xdr:nvCxnSpPr>
      <xdr:spPr>
        <a:xfrm>
          <a:off x="9639300" y="1441170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296" name="n_1aveValue【公営住宅】&#10;一人当たり面積">
          <a:extLst>
            <a:ext uri="{FF2B5EF4-FFF2-40B4-BE49-F238E27FC236}">
              <a16:creationId xmlns:a16="http://schemas.microsoft.com/office/drawing/2014/main" id="{00000000-0008-0000-0100-000028010000}"/>
            </a:ext>
          </a:extLst>
        </xdr:cNvPr>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297" name="n_2aveValue【公営住宅】&#10;一人当たり面積">
          <a:extLst>
            <a:ext uri="{FF2B5EF4-FFF2-40B4-BE49-F238E27FC236}">
              <a16:creationId xmlns:a16="http://schemas.microsoft.com/office/drawing/2014/main" id="{00000000-0008-0000-0100-000029010000}"/>
            </a:ext>
          </a:extLst>
        </xdr:cNvPr>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51833</xdr:rowOff>
    </xdr:from>
    <xdr:ext cx="469744" cy="259045"/>
    <xdr:sp macro="" textlink="">
      <xdr:nvSpPr>
        <xdr:cNvPr id="298" name="n_1mainValue【公営住宅】&#10;一人当たり面積">
          <a:extLst>
            <a:ext uri="{FF2B5EF4-FFF2-40B4-BE49-F238E27FC236}">
              <a16:creationId xmlns:a16="http://schemas.microsoft.com/office/drawing/2014/main" id="{00000000-0008-0000-0100-00002A010000}"/>
            </a:ext>
          </a:extLst>
        </xdr:cNvPr>
        <xdr:cNvSpPr txBox="1"/>
      </xdr:nvSpPr>
      <xdr:spPr>
        <a:xfrm>
          <a:off x="9391727" y="1445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港湾・漁港】&#10;有形固定資産減価償却率グラフ枠">
          <a:extLst>
            <a:ext uri="{FF2B5EF4-FFF2-40B4-BE49-F238E27FC236}">
              <a16:creationId xmlns:a16="http://schemas.microsoft.com/office/drawing/2014/main" id="{00000000-0008-0000-0100-00004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107</xdr:row>
      <xdr:rowOff>108586</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flipV="1">
          <a:off x="4634865" y="17255489"/>
          <a:ext cx="0" cy="119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112413</xdr:rowOff>
    </xdr:from>
    <xdr:ext cx="405111" cy="259045"/>
    <xdr:sp macro="" textlink="">
      <xdr:nvSpPr>
        <xdr:cNvPr id="324" name="【港湾・漁港】&#10;有形固定資産減価償却率最小値テキスト">
          <a:extLst>
            <a:ext uri="{FF2B5EF4-FFF2-40B4-BE49-F238E27FC236}">
              <a16:creationId xmlns:a16="http://schemas.microsoft.com/office/drawing/2014/main" id="{00000000-0008-0000-0100-000044010000}"/>
            </a:ext>
          </a:extLst>
        </xdr:cNvPr>
        <xdr:cNvSpPr txBox="1"/>
      </xdr:nvSpPr>
      <xdr:spPr>
        <a:xfrm>
          <a:off x="4673600"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108586</xdr:rowOff>
    </xdr:from>
    <xdr:to>
      <xdr:col>24</xdr:col>
      <xdr:colOff>152400</xdr:colOff>
      <xdr:row>107</xdr:row>
      <xdr:rowOff>108586</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4546600" y="1845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26" name="【港湾・漁港】&#10;有形固定資産減価償却率最大値テキスト">
          <a:extLst>
            <a:ext uri="{FF2B5EF4-FFF2-40B4-BE49-F238E27FC236}">
              <a16:creationId xmlns:a16="http://schemas.microsoft.com/office/drawing/2014/main" id="{00000000-0008-0000-0100-000046010000}"/>
            </a:ext>
          </a:extLst>
        </xdr:cNvPr>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45738</xdr:rowOff>
    </xdr:from>
    <xdr:ext cx="405111" cy="259045"/>
    <xdr:sp macro="" textlink="">
      <xdr:nvSpPr>
        <xdr:cNvPr id="328" name="【港湾・漁港】&#10;有形固定資産減価償却率平均値テキスト">
          <a:extLst>
            <a:ext uri="{FF2B5EF4-FFF2-40B4-BE49-F238E27FC236}">
              <a16:creationId xmlns:a16="http://schemas.microsoft.com/office/drawing/2014/main" id="{00000000-0008-0000-0100-000048010000}"/>
            </a:ext>
          </a:extLst>
        </xdr:cNvPr>
        <xdr:cNvSpPr txBox="1"/>
      </xdr:nvSpPr>
      <xdr:spPr>
        <a:xfrm>
          <a:off x="4673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67311</xdr:rowOff>
    </xdr:from>
    <xdr:to>
      <xdr:col>24</xdr:col>
      <xdr:colOff>114300</xdr:colOff>
      <xdr:row>105</xdr:row>
      <xdr:rowOff>168911</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4584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46355</xdr:rowOff>
    </xdr:from>
    <xdr:to>
      <xdr:col>20</xdr:col>
      <xdr:colOff>38100</xdr:colOff>
      <xdr:row>101</xdr:row>
      <xdr:rowOff>147955</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3746500" y="1736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636</xdr:rowOff>
    </xdr:from>
    <xdr:to>
      <xdr:col>15</xdr:col>
      <xdr:colOff>101600</xdr:colOff>
      <xdr:row>103</xdr:row>
      <xdr:rowOff>102236</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2857500" y="1765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92075</xdr:rowOff>
    </xdr:from>
    <xdr:to>
      <xdr:col>24</xdr:col>
      <xdr:colOff>114300</xdr:colOff>
      <xdr:row>105</xdr:row>
      <xdr:rowOff>22225</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45847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114952</xdr:rowOff>
    </xdr:from>
    <xdr:ext cx="405111" cy="259045"/>
    <xdr:sp macro="" textlink="">
      <xdr:nvSpPr>
        <xdr:cNvPr id="338" name="【港湾・漁港】&#10;有形固定資産減価償却率該当値テキスト">
          <a:extLst>
            <a:ext uri="{FF2B5EF4-FFF2-40B4-BE49-F238E27FC236}">
              <a16:creationId xmlns:a16="http://schemas.microsoft.com/office/drawing/2014/main" id="{00000000-0008-0000-0100-000052010000}"/>
            </a:ext>
          </a:extLst>
        </xdr:cNvPr>
        <xdr:cNvSpPr txBox="1"/>
      </xdr:nvSpPr>
      <xdr:spPr>
        <a:xfrm>
          <a:off x="4673600"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126364</xdr:rowOff>
    </xdr:from>
    <xdr:to>
      <xdr:col>20</xdr:col>
      <xdr:colOff>38100</xdr:colOff>
      <xdr:row>105</xdr:row>
      <xdr:rowOff>56514</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3746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142875</xdr:rowOff>
    </xdr:from>
    <xdr:to>
      <xdr:col>24</xdr:col>
      <xdr:colOff>63500</xdr:colOff>
      <xdr:row>105</xdr:row>
      <xdr:rowOff>5714</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3797300" y="179736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164482</xdr:rowOff>
    </xdr:from>
    <xdr:ext cx="405111" cy="259045"/>
    <xdr:sp macro="" textlink="">
      <xdr:nvSpPr>
        <xdr:cNvPr id="341" name="n_1aveValue【港湾・漁港】&#10;有形固定資産減価償却率">
          <a:extLst>
            <a:ext uri="{FF2B5EF4-FFF2-40B4-BE49-F238E27FC236}">
              <a16:creationId xmlns:a16="http://schemas.microsoft.com/office/drawing/2014/main" id="{00000000-0008-0000-0100-000055010000}"/>
            </a:ext>
          </a:extLst>
        </xdr:cNvPr>
        <xdr:cNvSpPr txBox="1"/>
      </xdr:nvSpPr>
      <xdr:spPr>
        <a:xfrm>
          <a:off x="35820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118763</xdr:rowOff>
    </xdr:from>
    <xdr:ext cx="405111" cy="259045"/>
    <xdr:sp macro="" textlink="">
      <xdr:nvSpPr>
        <xdr:cNvPr id="342" name="n_2aveValue【港湾・漁港】&#10;有形固定資産減価償却率">
          <a:extLst>
            <a:ext uri="{FF2B5EF4-FFF2-40B4-BE49-F238E27FC236}">
              <a16:creationId xmlns:a16="http://schemas.microsoft.com/office/drawing/2014/main" id="{00000000-0008-0000-0100-000056010000}"/>
            </a:ext>
          </a:extLst>
        </xdr:cNvPr>
        <xdr:cNvSpPr txBox="1"/>
      </xdr:nvSpPr>
      <xdr:spPr>
        <a:xfrm>
          <a:off x="2705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47641</xdr:rowOff>
    </xdr:from>
    <xdr:ext cx="405111" cy="259045"/>
    <xdr:sp macro="" textlink="">
      <xdr:nvSpPr>
        <xdr:cNvPr id="343" name="n_1mainValue【港湾・漁港】&#10;有形固定資産減価償却率">
          <a:extLst>
            <a:ext uri="{FF2B5EF4-FFF2-40B4-BE49-F238E27FC236}">
              <a16:creationId xmlns:a16="http://schemas.microsoft.com/office/drawing/2014/main" id="{00000000-0008-0000-0100-000057010000}"/>
            </a:ext>
          </a:extLst>
        </xdr:cNvPr>
        <xdr:cNvSpPr txBox="1"/>
      </xdr:nvSpPr>
      <xdr:spPr>
        <a:xfrm>
          <a:off x="35820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港湾・漁港】&#10;一人当たり有形固定資産（償却資産）額グラフ枠">
          <a:extLst>
            <a:ext uri="{FF2B5EF4-FFF2-40B4-BE49-F238E27FC236}">
              <a16:creationId xmlns:a16="http://schemas.microsoft.com/office/drawing/2014/main" id="{00000000-0008-0000-0100-00007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79685</xdr:rowOff>
    </xdr:from>
    <xdr:to>
      <xdr:col>54</xdr:col>
      <xdr:colOff>189865</xdr:colOff>
      <xdr:row>109</xdr:row>
      <xdr:rowOff>28274</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10476865" y="17224685"/>
          <a:ext cx="0" cy="149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32101</xdr:rowOff>
    </xdr:from>
    <xdr:ext cx="469744" cy="259045"/>
    <xdr:sp macro="" textlink="">
      <xdr:nvSpPr>
        <xdr:cNvPr id="370" name="【港湾・漁港】&#10;一人当たり有形固定資産（償却資産）額最小値テキスト">
          <a:extLst>
            <a:ext uri="{FF2B5EF4-FFF2-40B4-BE49-F238E27FC236}">
              <a16:creationId xmlns:a16="http://schemas.microsoft.com/office/drawing/2014/main" id="{00000000-0008-0000-0100-000072010000}"/>
            </a:ext>
          </a:extLst>
        </xdr:cNvPr>
        <xdr:cNvSpPr txBox="1"/>
      </xdr:nvSpPr>
      <xdr:spPr>
        <a:xfrm>
          <a:off x="10515600" y="1872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28274</xdr:rowOff>
    </xdr:from>
    <xdr:to>
      <xdr:col>55</xdr:col>
      <xdr:colOff>88900</xdr:colOff>
      <xdr:row>109</xdr:row>
      <xdr:rowOff>28274</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0388600" y="187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26362</xdr:rowOff>
    </xdr:from>
    <xdr:ext cx="599010" cy="259045"/>
    <xdr:sp macro="" textlink="">
      <xdr:nvSpPr>
        <xdr:cNvPr id="372" name="【港湾・漁港】&#10;一人当たり有形固定資産（償却資産）額最大値テキスト">
          <a:extLst>
            <a:ext uri="{FF2B5EF4-FFF2-40B4-BE49-F238E27FC236}">
              <a16:creationId xmlns:a16="http://schemas.microsoft.com/office/drawing/2014/main" id="{00000000-0008-0000-0100-000074010000}"/>
            </a:ext>
          </a:extLst>
        </xdr:cNvPr>
        <xdr:cNvSpPr txBox="1"/>
      </xdr:nvSpPr>
      <xdr:spPr>
        <a:xfrm>
          <a:off x="10515600" y="1699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79685</xdr:rowOff>
    </xdr:from>
    <xdr:to>
      <xdr:col>55</xdr:col>
      <xdr:colOff>88900</xdr:colOff>
      <xdr:row>100</xdr:row>
      <xdr:rowOff>79685</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0388600" y="1722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20251</xdr:rowOff>
    </xdr:from>
    <xdr:ext cx="599010" cy="259045"/>
    <xdr:sp macro="" textlink="">
      <xdr:nvSpPr>
        <xdr:cNvPr id="374" name="【港湾・漁港】&#10;一人当たり有形固定資産（償却資産）額平均値テキスト">
          <a:extLst>
            <a:ext uri="{FF2B5EF4-FFF2-40B4-BE49-F238E27FC236}">
              <a16:creationId xmlns:a16="http://schemas.microsoft.com/office/drawing/2014/main" id="{00000000-0008-0000-0100-000076010000}"/>
            </a:ext>
          </a:extLst>
        </xdr:cNvPr>
        <xdr:cNvSpPr txBox="1"/>
      </xdr:nvSpPr>
      <xdr:spPr>
        <a:xfrm>
          <a:off x="10515600" y="18193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168824</xdr:rowOff>
    </xdr:from>
    <xdr:to>
      <xdr:col>55</xdr:col>
      <xdr:colOff>50800</xdr:colOff>
      <xdr:row>107</xdr:row>
      <xdr:rowOff>98974</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10426700" y="183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69875</xdr:rowOff>
    </xdr:from>
    <xdr:to>
      <xdr:col>50</xdr:col>
      <xdr:colOff>165100</xdr:colOff>
      <xdr:row>108</xdr:row>
      <xdr:rowOff>25</xdr:rowOff>
    </xdr:to>
    <xdr:sp macro="" textlink="">
      <xdr:nvSpPr>
        <xdr:cNvPr id="376" name="フローチャート: 判断 375">
          <a:extLst>
            <a:ext uri="{FF2B5EF4-FFF2-40B4-BE49-F238E27FC236}">
              <a16:creationId xmlns:a16="http://schemas.microsoft.com/office/drawing/2014/main" id="{00000000-0008-0000-0100-000078010000}"/>
            </a:ext>
          </a:extLst>
        </xdr:cNvPr>
        <xdr:cNvSpPr/>
      </xdr:nvSpPr>
      <xdr:spPr>
        <a:xfrm>
          <a:off x="9588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57139</xdr:rowOff>
    </xdr:from>
    <xdr:to>
      <xdr:col>46</xdr:col>
      <xdr:colOff>38100</xdr:colOff>
      <xdr:row>108</xdr:row>
      <xdr:rowOff>158739</xdr:rowOff>
    </xdr:to>
    <xdr:sp macro="" textlink="">
      <xdr:nvSpPr>
        <xdr:cNvPr id="377" name="フローチャート: 判断 376">
          <a:extLst>
            <a:ext uri="{FF2B5EF4-FFF2-40B4-BE49-F238E27FC236}">
              <a16:creationId xmlns:a16="http://schemas.microsoft.com/office/drawing/2014/main" id="{00000000-0008-0000-0100-000079010000}"/>
            </a:ext>
          </a:extLst>
        </xdr:cNvPr>
        <xdr:cNvSpPr/>
      </xdr:nvSpPr>
      <xdr:spPr>
        <a:xfrm>
          <a:off x="8699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76777</xdr:rowOff>
    </xdr:from>
    <xdr:to>
      <xdr:col>55</xdr:col>
      <xdr:colOff>50800</xdr:colOff>
      <xdr:row>109</xdr:row>
      <xdr:rowOff>6927</xdr:rowOff>
    </xdr:to>
    <xdr:sp macro="" textlink="">
      <xdr:nvSpPr>
        <xdr:cNvPr id="383" name="楕円 382">
          <a:extLst>
            <a:ext uri="{FF2B5EF4-FFF2-40B4-BE49-F238E27FC236}">
              <a16:creationId xmlns:a16="http://schemas.microsoft.com/office/drawing/2014/main" id="{00000000-0008-0000-0100-00007F010000}"/>
            </a:ext>
          </a:extLst>
        </xdr:cNvPr>
        <xdr:cNvSpPr/>
      </xdr:nvSpPr>
      <xdr:spPr>
        <a:xfrm>
          <a:off x="10426700" y="1859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163154</xdr:rowOff>
    </xdr:from>
    <xdr:ext cx="534377" cy="259045"/>
    <xdr:sp macro="" textlink="">
      <xdr:nvSpPr>
        <xdr:cNvPr id="384" name="【港湾・漁港】&#10;一人当たり有形固定資産（償却資産）額該当値テキスト">
          <a:extLst>
            <a:ext uri="{FF2B5EF4-FFF2-40B4-BE49-F238E27FC236}">
              <a16:creationId xmlns:a16="http://schemas.microsoft.com/office/drawing/2014/main" id="{00000000-0008-0000-0100-000080010000}"/>
            </a:ext>
          </a:extLst>
        </xdr:cNvPr>
        <xdr:cNvSpPr txBox="1"/>
      </xdr:nvSpPr>
      <xdr:spPr>
        <a:xfrm>
          <a:off x="10515600" y="185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77008</xdr:rowOff>
    </xdr:from>
    <xdr:to>
      <xdr:col>50</xdr:col>
      <xdr:colOff>165100</xdr:colOff>
      <xdr:row>109</xdr:row>
      <xdr:rowOff>7158</xdr:rowOff>
    </xdr:to>
    <xdr:sp macro="" textlink="">
      <xdr:nvSpPr>
        <xdr:cNvPr id="385" name="楕円 384">
          <a:extLst>
            <a:ext uri="{FF2B5EF4-FFF2-40B4-BE49-F238E27FC236}">
              <a16:creationId xmlns:a16="http://schemas.microsoft.com/office/drawing/2014/main" id="{00000000-0008-0000-0100-000081010000}"/>
            </a:ext>
          </a:extLst>
        </xdr:cNvPr>
        <xdr:cNvSpPr/>
      </xdr:nvSpPr>
      <xdr:spPr>
        <a:xfrm>
          <a:off x="9588500" y="185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127577</xdr:rowOff>
    </xdr:from>
    <xdr:to>
      <xdr:col>55</xdr:col>
      <xdr:colOff>0</xdr:colOff>
      <xdr:row>108</xdr:row>
      <xdr:rowOff>127808</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flipV="1">
          <a:off x="9639300" y="18644177"/>
          <a:ext cx="8382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16552</xdr:rowOff>
    </xdr:from>
    <xdr:ext cx="599010" cy="259045"/>
    <xdr:sp macro="" textlink="">
      <xdr:nvSpPr>
        <xdr:cNvPr id="387" name="n_1aveValue【港湾・漁港】&#10;一人当たり有形固定資産（償却資産）額">
          <a:extLst>
            <a:ext uri="{FF2B5EF4-FFF2-40B4-BE49-F238E27FC236}">
              <a16:creationId xmlns:a16="http://schemas.microsoft.com/office/drawing/2014/main" id="{00000000-0008-0000-0100-000083010000}"/>
            </a:ext>
          </a:extLst>
        </xdr:cNvPr>
        <xdr:cNvSpPr txBox="1"/>
      </xdr:nvSpPr>
      <xdr:spPr>
        <a:xfrm>
          <a:off x="93270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3816</xdr:rowOff>
    </xdr:from>
    <xdr:ext cx="534377" cy="259045"/>
    <xdr:sp macro="" textlink="">
      <xdr:nvSpPr>
        <xdr:cNvPr id="388" name="n_2aveValue【港湾・漁港】&#10;一人当たり有形固定資産（償却資産）額">
          <a:extLst>
            <a:ext uri="{FF2B5EF4-FFF2-40B4-BE49-F238E27FC236}">
              <a16:creationId xmlns:a16="http://schemas.microsoft.com/office/drawing/2014/main" id="{00000000-0008-0000-0100-000084010000}"/>
            </a:ext>
          </a:extLst>
        </xdr:cNvPr>
        <xdr:cNvSpPr txBox="1"/>
      </xdr:nvSpPr>
      <xdr:spPr>
        <a:xfrm>
          <a:off x="8483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169735</xdr:rowOff>
    </xdr:from>
    <xdr:ext cx="534377" cy="259045"/>
    <xdr:sp macro="" textlink="">
      <xdr:nvSpPr>
        <xdr:cNvPr id="389" name="n_1mainValue【港湾・漁港】&#10;一人当たり有形固定資産（償却資産）額">
          <a:extLst>
            <a:ext uri="{FF2B5EF4-FFF2-40B4-BE49-F238E27FC236}">
              <a16:creationId xmlns:a16="http://schemas.microsoft.com/office/drawing/2014/main" id="{00000000-0008-0000-0100-000085010000}"/>
            </a:ext>
          </a:extLst>
        </xdr:cNvPr>
        <xdr:cNvSpPr txBox="1"/>
      </xdr:nvSpPr>
      <xdr:spPr>
        <a:xfrm>
          <a:off x="9359411" y="18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1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100-0000A0010000}"/>
            </a:ext>
          </a:extLst>
        </xdr:cNvPr>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100-0000A2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100-0000A4010000}"/>
            </a:ext>
          </a:extLst>
        </xdr:cNvPr>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xdr:rowOff>
    </xdr:from>
    <xdr:to>
      <xdr:col>85</xdr:col>
      <xdr:colOff>177800</xdr:colOff>
      <xdr:row>37</xdr:row>
      <xdr:rowOff>104140</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16268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25417</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00000000-0008-0000-0100-0000AE010000}"/>
            </a:ext>
          </a:extLst>
        </xdr:cNvPr>
        <xdr:cNvSpPr txBox="1"/>
      </xdr:nvSpPr>
      <xdr:spPr>
        <a:xfrm>
          <a:off x="16357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36830</xdr:rowOff>
    </xdr:from>
    <xdr:to>
      <xdr:col>81</xdr:col>
      <xdr:colOff>101600</xdr:colOff>
      <xdr:row>37</xdr:row>
      <xdr:rowOff>138430</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543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53340</xdr:rowOff>
    </xdr:from>
    <xdr:to>
      <xdr:col>85</xdr:col>
      <xdr:colOff>127000</xdr:colOff>
      <xdr:row>37</xdr:row>
      <xdr:rowOff>87630</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flipV="1">
          <a:off x="15481300" y="63969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433" name="n_1ave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34" name="n_2aveValue【認定こども園・幼稚園・保育所】&#10;有形固定資産減価償却率">
          <a:extLst>
            <a:ext uri="{FF2B5EF4-FFF2-40B4-BE49-F238E27FC236}">
              <a16:creationId xmlns:a16="http://schemas.microsoft.com/office/drawing/2014/main" id="{00000000-0008-0000-0100-0000B2010000}"/>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129557</xdr:rowOff>
    </xdr:from>
    <xdr:ext cx="405111" cy="259045"/>
    <xdr:sp macro="" textlink="">
      <xdr:nvSpPr>
        <xdr:cNvPr id="435" name="n_1mainValue【認定こども園・幼稚園・保育所】&#10;有形固定資産減価償却率">
          <a:extLst>
            <a:ext uri="{FF2B5EF4-FFF2-40B4-BE49-F238E27FC236}">
              <a16:creationId xmlns:a16="http://schemas.microsoft.com/office/drawing/2014/main" id="{00000000-0008-0000-0100-0000B3010000}"/>
            </a:ext>
          </a:extLst>
        </xdr:cNvPr>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認定こども園・幼稚園・保育所】&#10;一人当たり面積グラフ枠">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62" name="【認定こども園・幼稚園・保育所】&#10;一人当たり面積最小値テキスト">
          <a:extLst>
            <a:ext uri="{FF2B5EF4-FFF2-40B4-BE49-F238E27FC236}">
              <a16:creationId xmlns:a16="http://schemas.microsoft.com/office/drawing/2014/main" id="{00000000-0008-0000-0100-0000CE010000}"/>
            </a:ext>
          </a:extLst>
        </xdr:cNvPr>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64" name="【認定こども園・幼稚園・保育所】&#10;一人当たり面積最大値テキスト">
          <a:extLst>
            <a:ext uri="{FF2B5EF4-FFF2-40B4-BE49-F238E27FC236}">
              <a16:creationId xmlns:a16="http://schemas.microsoft.com/office/drawing/2014/main" id="{00000000-0008-0000-0100-0000D0010000}"/>
            </a:ext>
          </a:extLst>
        </xdr:cNvPr>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66" name="【認定こども園・幼稚園・保育所】&#10;一人当たり面積平均値テキスト">
          <a:extLst>
            <a:ext uri="{FF2B5EF4-FFF2-40B4-BE49-F238E27FC236}">
              <a16:creationId xmlns:a16="http://schemas.microsoft.com/office/drawing/2014/main" id="{00000000-0008-0000-0100-0000D2010000}"/>
            </a:ext>
          </a:extLst>
        </xdr:cNvPr>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110308</xdr:rowOff>
    </xdr:from>
    <xdr:to>
      <xdr:col>116</xdr:col>
      <xdr:colOff>114300</xdr:colOff>
      <xdr:row>37</xdr:row>
      <xdr:rowOff>40458</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221107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133185</xdr:rowOff>
    </xdr:from>
    <xdr:ext cx="469744" cy="259045"/>
    <xdr:sp macro="" textlink="">
      <xdr:nvSpPr>
        <xdr:cNvPr id="476" name="【認定こども園・幼稚園・保育所】&#10;一人当たり面積該当値テキスト">
          <a:extLst>
            <a:ext uri="{FF2B5EF4-FFF2-40B4-BE49-F238E27FC236}">
              <a16:creationId xmlns:a16="http://schemas.microsoft.com/office/drawing/2014/main" id="{00000000-0008-0000-0100-0000DC010000}"/>
            </a:ext>
          </a:extLst>
        </xdr:cNvPr>
        <xdr:cNvSpPr txBox="1"/>
      </xdr:nvSpPr>
      <xdr:spPr>
        <a:xfrm>
          <a:off x="22199600" y="613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113574</xdr:rowOff>
    </xdr:from>
    <xdr:to>
      <xdr:col>112</xdr:col>
      <xdr:colOff>38100</xdr:colOff>
      <xdr:row>37</xdr:row>
      <xdr:rowOff>43724</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21272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161108</xdr:rowOff>
    </xdr:from>
    <xdr:to>
      <xdr:col>116</xdr:col>
      <xdr:colOff>63500</xdr:colOff>
      <xdr:row>36</xdr:row>
      <xdr:rowOff>164374</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21323300" y="63333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64243</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10757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60251</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21075727" y="606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0000000-0008-0000-0100-0000F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00000000-0008-0000-0100-0000FD010000}"/>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0000000-0008-0000-0100-0000FF010000}"/>
            </a:ext>
          </a:extLst>
        </xdr:cNvPr>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00000000-0008-0000-0100-000001020000}"/>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522" name="楕円 521">
          <a:extLst>
            <a:ext uri="{FF2B5EF4-FFF2-40B4-BE49-F238E27FC236}">
              <a16:creationId xmlns:a16="http://schemas.microsoft.com/office/drawing/2014/main" id="{00000000-0008-0000-0100-00000A020000}"/>
            </a:ext>
          </a:extLst>
        </xdr:cNvPr>
        <xdr:cNvSpPr/>
      </xdr:nvSpPr>
      <xdr:spPr>
        <a:xfrm>
          <a:off x="162687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17434</xdr:rowOff>
    </xdr:from>
    <xdr:ext cx="405111" cy="259045"/>
    <xdr:sp macro="" textlink="">
      <xdr:nvSpPr>
        <xdr:cNvPr id="523" name="【学校施設】&#10;有形固定資産減価償却率該当値テキスト">
          <a:extLst>
            <a:ext uri="{FF2B5EF4-FFF2-40B4-BE49-F238E27FC236}">
              <a16:creationId xmlns:a16="http://schemas.microsoft.com/office/drawing/2014/main" id="{00000000-0008-0000-0100-00000B020000}"/>
            </a:ext>
          </a:extLst>
        </xdr:cNvPr>
        <xdr:cNvSpPr txBox="1"/>
      </xdr:nvSpPr>
      <xdr:spPr>
        <a:xfrm>
          <a:off x="16357600" y="1013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123916</xdr:rowOff>
    </xdr:from>
    <xdr:to>
      <xdr:col>81</xdr:col>
      <xdr:colOff>101600</xdr:colOff>
      <xdr:row>58</xdr:row>
      <xdr:rowOff>54066</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15430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3266</xdr:rowOff>
    </xdr:from>
    <xdr:to>
      <xdr:col>85</xdr:col>
      <xdr:colOff>127000</xdr:colOff>
      <xdr:row>59</xdr:row>
      <xdr:rowOff>89807</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5481300" y="9947366"/>
          <a:ext cx="838200" cy="25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526" name="n_1aveValue【学校施設】&#10;有形固定資産減価償却率">
          <a:extLst>
            <a:ext uri="{FF2B5EF4-FFF2-40B4-BE49-F238E27FC236}">
              <a16:creationId xmlns:a16="http://schemas.microsoft.com/office/drawing/2014/main" id="{00000000-0008-0000-0100-00000E020000}"/>
            </a:ext>
          </a:extLst>
        </xdr:cNvPr>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27" name="n_2aveValue【学校施設】&#10;有形固定資産減価償却率">
          <a:extLst>
            <a:ext uri="{FF2B5EF4-FFF2-40B4-BE49-F238E27FC236}">
              <a16:creationId xmlns:a16="http://schemas.microsoft.com/office/drawing/2014/main" id="{00000000-0008-0000-0100-00000F02000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70593</xdr:rowOff>
    </xdr:from>
    <xdr:ext cx="405111" cy="259045"/>
    <xdr:sp macro="" textlink="">
      <xdr:nvSpPr>
        <xdr:cNvPr id="528" name="n_1mainValue【学校施設】&#10;有形固定資産減価償却率">
          <a:extLst>
            <a:ext uri="{FF2B5EF4-FFF2-40B4-BE49-F238E27FC236}">
              <a16:creationId xmlns:a16="http://schemas.microsoft.com/office/drawing/2014/main" id="{00000000-0008-0000-0100-000010020000}"/>
            </a:ext>
          </a:extLst>
        </xdr:cNvPr>
        <xdr:cNvSpPr txBox="1"/>
      </xdr:nvSpPr>
      <xdr:spPr>
        <a:xfrm>
          <a:off x="152660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0" name="【学校施設】&#10;一人当たり面積グラフ枠">
          <a:extLst>
            <a:ext uri="{FF2B5EF4-FFF2-40B4-BE49-F238E27FC236}">
              <a16:creationId xmlns:a16="http://schemas.microsoft.com/office/drawing/2014/main" id="{00000000-0008-0000-0100-00002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52" name="【学校施設】&#10;一人当たり面積最小値テキスト">
          <a:extLst>
            <a:ext uri="{FF2B5EF4-FFF2-40B4-BE49-F238E27FC236}">
              <a16:creationId xmlns:a16="http://schemas.microsoft.com/office/drawing/2014/main" id="{00000000-0008-0000-0100-000028020000}"/>
            </a:ext>
          </a:extLst>
        </xdr:cNvPr>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54" name="【学校施設】&#10;一人当たり面積最大値テキスト">
          <a:extLst>
            <a:ext uri="{FF2B5EF4-FFF2-40B4-BE49-F238E27FC236}">
              <a16:creationId xmlns:a16="http://schemas.microsoft.com/office/drawing/2014/main" id="{00000000-0008-0000-0100-00002A020000}"/>
            </a:ext>
          </a:extLst>
        </xdr:cNvPr>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19067</xdr:rowOff>
    </xdr:from>
    <xdr:ext cx="469744" cy="259045"/>
    <xdr:sp macro="" textlink="">
      <xdr:nvSpPr>
        <xdr:cNvPr id="556" name="【学校施設】&#10;一人当たり面積平均値テキスト">
          <a:extLst>
            <a:ext uri="{FF2B5EF4-FFF2-40B4-BE49-F238E27FC236}">
              <a16:creationId xmlns:a16="http://schemas.microsoft.com/office/drawing/2014/main" id="{00000000-0008-0000-0100-00002C020000}"/>
            </a:ext>
          </a:extLst>
        </xdr:cNvPr>
        <xdr:cNvSpPr txBox="1"/>
      </xdr:nvSpPr>
      <xdr:spPr>
        <a:xfrm>
          <a:off x="22199600" y="1047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565" name="楕円 564">
          <a:extLst>
            <a:ext uri="{FF2B5EF4-FFF2-40B4-BE49-F238E27FC236}">
              <a16:creationId xmlns:a16="http://schemas.microsoft.com/office/drawing/2014/main" id="{00000000-0008-0000-0100-000035020000}"/>
            </a:ext>
          </a:extLst>
        </xdr:cNvPr>
        <xdr:cNvSpPr/>
      </xdr:nvSpPr>
      <xdr:spPr>
        <a:xfrm>
          <a:off x="221107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33799</xdr:rowOff>
    </xdr:from>
    <xdr:ext cx="469744" cy="259045"/>
    <xdr:sp macro="" textlink="">
      <xdr:nvSpPr>
        <xdr:cNvPr id="566" name="【学校施設】&#10;一人当たり面積該当値テキスト">
          <a:extLst>
            <a:ext uri="{FF2B5EF4-FFF2-40B4-BE49-F238E27FC236}">
              <a16:creationId xmlns:a16="http://schemas.microsoft.com/office/drawing/2014/main" id="{00000000-0008-0000-0100-000036020000}"/>
            </a:ext>
          </a:extLst>
        </xdr:cNvPr>
        <xdr:cNvSpPr txBox="1"/>
      </xdr:nvSpPr>
      <xdr:spPr>
        <a:xfrm>
          <a:off x="22199600" y="1032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56642</xdr:rowOff>
    </xdr:from>
    <xdr:to>
      <xdr:col>112</xdr:col>
      <xdr:colOff>38100</xdr:colOff>
      <xdr:row>60</xdr:row>
      <xdr:rowOff>158242</xdr:rowOff>
    </xdr:to>
    <xdr:sp macro="" textlink="">
      <xdr:nvSpPr>
        <xdr:cNvPr id="567" name="楕円 566">
          <a:extLst>
            <a:ext uri="{FF2B5EF4-FFF2-40B4-BE49-F238E27FC236}">
              <a16:creationId xmlns:a16="http://schemas.microsoft.com/office/drawing/2014/main" id="{00000000-0008-0000-0100-000037020000}"/>
            </a:ext>
          </a:extLst>
        </xdr:cNvPr>
        <xdr:cNvSpPr/>
      </xdr:nvSpPr>
      <xdr:spPr>
        <a:xfrm>
          <a:off x="21272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107442</xdr:rowOff>
    </xdr:from>
    <xdr:to>
      <xdr:col>116</xdr:col>
      <xdr:colOff>63500</xdr:colOff>
      <xdr:row>61</xdr:row>
      <xdr:rowOff>61722</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21323300" y="10394442"/>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569" name="n_1aveValue【学校施設】&#10;一人当たり面積">
          <a:extLst>
            <a:ext uri="{FF2B5EF4-FFF2-40B4-BE49-F238E27FC236}">
              <a16:creationId xmlns:a16="http://schemas.microsoft.com/office/drawing/2014/main" id="{00000000-0008-0000-0100-000039020000}"/>
            </a:ext>
          </a:extLst>
        </xdr:cNvPr>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70" name="n_2aveValue【学校施設】&#10;一人当たり面積">
          <a:extLst>
            <a:ext uri="{FF2B5EF4-FFF2-40B4-BE49-F238E27FC236}">
              <a16:creationId xmlns:a16="http://schemas.microsoft.com/office/drawing/2014/main" id="{00000000-0008-0000-0100-00003A020000}"/>
            </a:ext>
          </a:extLst>
        </xdr:cNvPr>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3319</xdr:rowOff>
    </xdr:from>
    <xdr:ext cx="469744" cy="259045"/>
    <xdr:sp macro="" textlink="">
      <xdr:nvSpPr>
        <xdr:cNvPr id="571" name="n_1mainValue【学校施設】&#10;一人当たり面積">
          <a:extLst>
            <a:ext uri="{FF2B5EF4-FFF2-40B4-BE49-F238E27FC236}">
              <a16:creationId xmlns:a16="http://schemas.microsoft.com/office/drawing/2014/main" id="{00000000-0008-0000-0100-00003B020000}"/>
            </a:ext>
          </a:extLst>
        </xdr:cNvPr>
        <xdr:cNvSpPr txBox="1"/>
      </xdr:nvSpPr>
      <xdr:spPr>
        <a:xfrm>
          <a:off x="21075727"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a:extLst>
            <a:ext uri="{FF2B5EF4-FFF2-40B4-BE49-F238E27FC236}">
              <a16:creationId xmlns:a16="http://schemas.microsoft.com/office/drawing/2014/main" id="{00000000-0008-0000-0100-00005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98" name="【児童館】&#10;有形固定資産減価償却率最小値テキスト">
          <a:extLst>
            <a:ext uri="{FF2B5EF4-FFF2-40B4-BE49-F238E27FC236}">
              <a16:creationId xmlns:a16="http://schemas.microsoft.com/office/drawing/2014/main" id="{00000000-0008-0000-0100-000056020000}"/>
            </a:ext>
          </a:extLst>
        </xdr:cNvPr>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a:extLst>
            <a:ext uri="{FF2B5EF4-FFF2-40B4-BE49-F238E27FC236}">
              <a16:creationId xmlns:a16="http://schemas.microsoft.com/office/drawing/2014/main" id="{00000000-0008-0000-0100-000058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02" name="【児童館】&#10;有形固定資産減価償却率平均値テキスト">
          <a:extLst>
            <a:ext uri="{FF2B5EF4-FFF2-40B4-BE49-F238E27FC236}">
              <a16:creationId xmlns:a16="http://schemas.microsoft.com/office/drawing/2014/main" id="{00000000-0008-0000-0100-00005A020000}"/>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116295</xdr:rowOff>
    </xdr:from>
    <xdr:to>
      <xdr:col>85</xdr:col>
      <xdr:colOff>177800</xdr:colOff>
      <xdr:row>80</xdr:row>
      <xdr:rowOff>46445</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62687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139172</xdr:rowOff>
    </xdr:from>
    <xdr:ext cx="405111" cy="259045"/>
    <xdr:sp macro="" textlink="">
      <xdr:nvSpPr>
        <xdr:cNvPr id="612" name="【児童館】&#10;有形固定資産減価償却率該当値テキスト">
          <a:extLst>
            <a:ext uri="{FF2B5EF4-FFF2-40B4-BE49-F238E27FC236}">
              <a16:creationId xmlns:a16="http://schemas.microsoft.com/office/drawing/2014/main" id="{00000000-0008-0000-0100-000064020000}"/>
            </a:ext>
          </a:extLst>
        </xdr:cNvPr>
        <xdr:cNvSpPr txBox="1"/>
      </xdr:nvSpPr>
      <xdr:spPr>
        <a:xfrm>
          <a:off x="16357600" y="135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150586</xdr:rowOff>
    </xdr:from>
    <xdr:to>
      <xdr:col>81</xdr:col>
      <xdr:colOff>101600</xdr:colOff>
      <xdr:row>80</xdr:row>
      <xdr:rowOff>80736</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54305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167095</xdr:rowOff>
    </xdr:from>
    <xdr:to>
      <xdr:col>85</xdr:col>
      <xdr:colOff>127000</xdr:colOff>
      <xdr:row>80</xdr:row>
      <xdr:rowOff>29936</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5481300" y="137116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615" name="n_1aveValue【児童館】&#10;有形固定資産減価償却率">
          <a:extLst>
            <a:ext uri="{FF2B5EF4-FFF2-40B4-BE49-F238E27FC236}">
              <a16:creationId xmlns:a16="http://schemas.microsoft.com/office/drawing/2014/main" id="{00000000-0008-0000-0100-000067020000}"/>
            </a:ext>
          </a:extLst>
        </xdr:cNvPr>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97263</xdr:rowOff>
    </xdr:from>
    <xdr:ext cx="405111" cy="259045"/>
    <xdr:sp macro="" textlink="">
      <xdr:nvSpPr>
        <xdr:cNvPr id="616" name="n_2aveValue【児童館】&#10;有形固定資産減価償却率">
          <a:extLst>
            <a:ext uri="{FF2B5EF4-FFF2-40B4-BE49-F238E27FC236}">
              <a16:creationId xmlns:a16="http://schemas.microsoft.com/office/drawing/2014/main" id="{00000000-0008-0000-0100-000068020000}"/>
            </a:ext>
          </a:extLst>
        </xdr:cNvPr>
        <xdr:cNvSpPr txBox="1"/>
      </xdr:nvSpPr>
      <xdr:spPr>
        <a:xfrm>
          <a:off x="14389744" y="139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97263</xdr:rowOff>
    </xdr:from>
    <xdr:ext cx="405111" cy="259045"/>
    <xdr:sp macro="" textlink="">
      <xdr:nvSpPr>
        <xdr:cNvPr id="617" name="n_1mainValue【児童館】&#10;有形固定資産減価償却率">
          <a:extLst>
            <a:ext uri="{FF2B5EF4-FFF2-40B4-BE49-F238E27FC236}">
              <a16:creationId xmlns:a16="http://schemas.microsoft.com/office/drawing/2014/main" id="{00000000-0008-0000-0100-000069020000}"/>
            </a:ext>
          </a:extLst>
        </xdr:cNvPr>
        <xdr:cNvSpPr txBox="1"/>
      </xdr:nvSpPr>
      <xdr:spPr>
        <a:xfrm>
          <a:off x="15266044" y="1347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8" name="【児童館】&#10;一人当たり面積グラフ枠">
          <a:extLst>
            <a:ext uri="{FF2B5EF4-FFF2-40B4-BE49-F238E27FC236}">
              <a16:creationId xmlns:a16="http://schemas.microsoft.com/office/drawing/2014/main" id="{00000000-0008-0000-0100-00007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40" name="【児童館】&#10;一人当たり面積最小値テキスト">
          <a:extLst>
            <a:ext uri="{FF2B5EF4-FFF2-40B4-BE49-F238E27FC236}">
              <a16:creationId xmlns:a16="http://schemas.microsoft.com/office/drawing/2014/main" id="{00000000-0008-0000-0100-00008002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42" name="【児童館】&#10;一人当たり面積最大値テキスト">
          <a:extLst>
            <a:ext uri="{FF2B5EF4-FFF2-40B4-BE49-F238E27FC236}">
              <a16:creationId xmlns:a16="http://schemas.microsoft.com/office/drawing/2014/main" id="{00000000-0008-0000-0100-00008202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44" name="【児童館】&#10;一人当たり面積平均値テキスト">
          <a:extLst>
            <a:ext uri="{FF2B5EF4-FFF2-40B4-BE49-F238E27FC236}">
              <a16:creationId xmlns:a16="http://schemas.microsoft.com/office/drawing/2014/main" id="{00000000-0008-0000-0100-000084020000}"/>
            </a:ext>
          </a:extLst>
        </xdr:cNvPr>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46" name="フローチャート: 判断 645">
          <a:extLst>
            <a:ext uri="{FF2B5EF4-FFF2-40B4-BE49-F238E27FC236}">
              <a16:creationId xmlns:a16="http://schemas.microsoft.com/office/drawing/2014/main" id="{00000000-0008-0000-0100-000086020000}"/>
            </a:ext>
          </a:extLst>
        </xdr:cNvPr>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81026</xdr:rowOff>
    </xdr:from>
    <xdr:to>
      <xdr:col>116</xdr:col>
      <xdr:colOff>114300</xdr:colOff>
      <xdr:row>86</xdr:row>
      <xdr:rowOff>11176</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22110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167403</xdr:rowOff>
    </xdr:from>
    <xdr:ext cx="469744" cy="259045"/>
    <xdr:sp macro="" textlink="">
      <xdr:nvSpPr>
        <xdr:cNvPr id="654" name="【児童館】&#10;一人当たり面積該当値テキスト">
          <a:extLst>
            <a:ext uri="{FF2B5EF4-FFF2-40B4-BE49-F238E27FC236}">
              <a16:creationId xmlns:a16="http://schemas.microsoft.com/office/drawing/2014/main" id="{00000000-0008-0000-0100-00008E020000}"/>
            </a:ext>
          </a:extLst>
        </xdr:cNvPr>
        <xdr:cNvSpPr txBox="1"/>
      </xdr:nvSpPr>
      <xdr:spPr>
        <a:xfrm>
          <a:off x="22199600" y="1456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81026</xdr:rowOff>
    </xdr:from>
    <xdr:to>
      <xdr:col>112</xdr:col>
      <xdr:colOff>38100</xdr:colOff>
      <xdr:row>86</xdr:row>
      <xdr:rowOff>11176</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21272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131826</xdr:rowOff>
    </xdr:from>
    <xdr:to>
      <xdr:col>116</xdr:col>
      <xdr:colOff>63500</xdr:colOff>
      <xdr:row>85</xdr:row>
      <xdr:rowOff>131826</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21323300" y="1470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112285</xdr:rowOff>
    </xdr:from>
    <xdr:ext cx="469744" cy="259045"/>
    <xdr:sp macro="" textlink="">
      <xdr:nvSpPr>
        <xdr:cNvPr id="657" name="n_1aveValue【児童館】&#10;一人当たり面積">
          <a:extLst>
            <a:ext uri="{FF2B5EF4-FFF2-40B4-BE49-F238E27FC236}">
              <a16:creationId xmlns:a16="http://schemas.microsoft.com/office/drawing/2014/main" id="{00000000-0008-0000-0100-000091020000}"/>
            </a:ext>
          </a:extLst>
        </xdr:cNvPr>
        <xdr:cNvSpPr txBox="1"/>
      </xdr:nvSpPr>
      <xdr:spPr>
        <a:xfrm>
          <a:off x="210757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103140</xdr:rowOff>
    </xdr:from>
    <xdr:ext cx="469744" cy="259045"/>
    <xdr:sp macro="" textlink="">
      <xdr:nvSpPr>
        <xdr:cNvPr id="658" name="n_2aveValue【児童館】&#10;一人当たり面積">
          <a:extLst>
            <a:ext uri="{FF2B5EF4-FFF2-40B4-BE49-F238E27FC236}">
              <a16:creationId xmlns:a16="http://schemas.microsoft.com/office/drawing/2014/main" id="{00000000-0008-0000-0100-000092020000}"/>
            </a:ext>
          </a:extLst>
        </xdr:cNvPr>
        <xdr:cNvSpPr txBox="1"/>
      </xdr:nvSpPr>
      <xdr:spPr>
        <a:xfrm>
          <a:off x="20199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2303</xdr:rowOff>
    </xdr:from>
    <xdr:ext cx="469744" cy="259045"/>
    <xdr:sp macro="" textlink="">
      <xdr:nvSpPr>
        <xdr:cNvPr id="659" name="n_1mainValue【児童館】&#10;一人当たり面積">
          <a:extLst>
            <a:ext uri="{FF2B5EF4-FFF2-40B4-BE49-F238E27FC236}">
              <a16:creationId xmlns:a16="http://schemas.microsoft.com/office/drawing/2014/main" id="{00000000-0008-0000-0100-000093020000}"/>
            </a:ext>
          </a:extLst>
        </xdr:cNvPr>
        <xdr:cNvSpPr txBox="1"/>
      </xdr:nvSpPr>
      <xdr:spPr>
        <a:xfrm>
          <a:off x="21075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公民館】&#10;有形固定資産減価償却率グラフ枠">
          <a:extLst>
            <a:ext uri="{FF2B5EF4-FFF2-40B4-BE49-F238E27FC236}">
              <a16:creationId xmlns:a16="http://schemas.microsoft.com/office/drawing/2014/main" id="{00000000-0008-0000-0100-0000A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685" name="【公民館】&#10;有形固定資産減価償却率最小値テキスト">
          <a:extLst>
            <a:ext uri="{FF2B5EF4-FFF2-40B4-BE49-F238E27FC236}">
              <a16:creationId xmlns:a16="http://schemas.microsoft.com/office/drawing/2014/main" id="{00000000-0008-0000-0100-0000AD020000}"/>
            </a:ext>
          </a:extLst>
        </xdr:cNvPr>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687" name="【公民館】&#10;有形固定資産減価償却率最大値テキスト">
          <a:extLst>
            <a:ext uri="{FF2B5EF4-FFF2-40B4-BE49-F238E27FC236}">
              <a16:creationId xmlns:a16="http://schemas.microsoft.com/office/drawing/2014/main" id="{00000000-0008-0000-0100-0000AF020000}"/>
            </a:ext>
          </a:extLst>
        </xdr:cNvPr>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4463</xdr:rowOff>
    </xdr:from>
    <xdr:ext cx="405111" cy="259045"/>
    <xdr:sp macro="" textlink="">
      <xdr:nvSpPr>
        <xdr:cNvPr id="689" name="【公民館】&#10;有形固定資産減価償却率平均値テキスト">
          <a:extLst>
            <a:ext uri="{FF2B5EF4-FFF2-40B4-BE49-F238E27FC236}">
              <a16:creationId xmlns:a16="http://schemas.microsoft.com/office/drawing/2014/main" id="{00000000-0008-0000-0100-0000B1020000}"/>
            </a:ext>
          </a:extLst>
        </xdr:cNvPr>
        <xdr:cNvSpPr txBox="1"/>
      </xdr:nvSpPr>
      <xdr:spPr>
        <a:xfrm>
          <a:off x="16357600" y="1766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98" name="楕円 697">
          <a:extLst>
            <a:ext uri="{FF2B5EF4-FFF2-40B4-BE49-F238E27FC236}">
              <a16:creationId xmlns:a16="http://schemas.microsoft.com/office/drawing/2014/main" id="{00000000-0008-0000-0100-0000BA020000}"/>
            </a:ext>
          </a:extLst>
        </xdr:cNvPr>
        <xdr:cNvSpPr/>
      </xdr:nvSpPr>
      <xdr:spPr>
        <a:xfrm>
          <a:off x="16268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60977</xdr:rowOff>
    </xdr:from>
    <xdr:ext cx="405111" cy="259045"/>
    <xdr:sp macro="" textlink="">
      <xdr:nvSpPr>
        <xdr:cNvPr id="699" name="【公民館】&#10;有形固定資産減価償却率該当値テキスト">
          <a:extLst>
            <a:ext uri="{FF2B5EF4-FFF2-40B4-BE49-F238E27FC236}">
              <a16:creationId xmlns:a16="http://schemas.microsoft.com/office/drawing/2014/main" id="{00000000-0008-0000-0100-0000BB020000}"/>
            </a:ext>
          </a:extLst>
        </xdr:cNvPr>
        <xdr:cNvSpPr txBox="1"/>
      </xdr:nvSpPr>
      <xdr:spPr>
        <a:xfrm>
          <a:off x="16357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124461</xdr:rowOff>
    </xdr:from>
    <xdr:to>
      <xdr:col>81</xdr:col>
      <xdr:colOff>101600</xdr:colOff>
      <xdr:row>105</xdr:row>
      <xdr:rowOff>54611</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15430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133350</xdr:rowOff>
    </xdr:from>
    <xdr:to>
      <xdr:col>85</xdr:col>
      <xdr:colOff>127000</xdr:colOff>
      <xdr:row>105</xdr:row>
      <xdr:rowOff>3811</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flipV="1">
          <a:off x="15481300" y="179641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111141</xdr:rowOff>
    </xdr:from>
    <xdr:ext cx="405111" cy="259045"/>
    <xdr:sp macro="" textlink="">
      <xdr:nvSpPr>
        <xdr:cNvPr id="702" name="n_1aveValue【公民館】&#10;有形固定資産減価償却率">
          <a:extLst>
            <a:ext uri="{FF2B5EF4-FFF2-40B4-BE49-F238E27FC236}">
              <a16:creationId xmlns:a16="http://schemas.microsoft.com/office/drawing/2014/main" id="{00000000-0008-0000-0100-0000BE020000}"/>
            </a:ext>
          </a:extLst>
        </xdr:cNvPr>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703" name="n_2aveValue【公民館】&#10;有形固定資産減価償却率">
          <a:extLst>
            <a:ext uri="{FF2B5EF4-FFF2-40B4-BE49-F238E27FC236}">
              <a16:creationId xmlns:a16="http://schemas.microsoft.com/office/drawing/2014/main" id="{00000000-0008-0000-0100-0000BF020000}"/>
            </a:ext>
          </a:extLst>
        </xdr:cNvPr>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45738</xdr:rowOff>
    </xdr:from>
    <xdr:ext cx="405111" cy="259045"/>
    <xdr:sp macro="" textlink="">
      <xdr:nvSpPr>
        <xdr:cNvPr id="704" name="n_1mainValue【公民館】&#10;有形固定資産減価償却率">
          <a:extLst>
            <a:ext uri="{FF2B5EF4-FFF2-40B4-BE49-F238E27FC236}">
              <a16:creationId xmlns:a16="http://schemas.microsoft.com/office/drawing/2014/main" id="{00000000-0008-0000-0100-0000C0020000}"/>
            </a:ext>
          </a:extLst>
        </xdr:cNvPr>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00000000-0008-0000-0100-0000C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00000000-0008-0000-0100-0000C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00000000-0008-0000-0100-0000D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731" name="【公民館】&#10;一人当たり面積最小値テキスト">
          <a:extLst>
            <a:ext uri="{FF2B5EF4-FFF2-40B4-BE49-F238E27FC236}">
              <a16:creationId xmlns:a16="http://schemas.microsoft.com/office/drawing/2014/main" id="{00000000-0008-0000-0100-0000DB020000}"/>
            </a:ext>
          </a:extLst>
        </xdr:cNvPr>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733" name="【公民館】&#10;一人当たり面積最大値テキスト">
          <a:extLst>
            <a:ext uri="{FF2B5EF4-FFF2-40B4-BE49-F238E27FC236}">
              <a16:creationId xmlns:a16="http://schemas.microsoft.com/office/drawing/2014/main" id="{00000000-0008-0000-0100-0000DD020000}"/>
            </a:ext>
          </a:extLst>
        </xdr:cNvPr>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735" name="【公民館】&#10;一人当たり面積平均値テキスト">
          <a:extLst>
            <a:ext uri="{FF2B5EF4-FFF2-40B4-BE49-F238E27FC236}">
              <a16:creationId xmlns:a16="http://schemas.microsoft.com/office/drawing/2014/main" id="{00000000-0008-0000-0100-0000DF020000}"/>
            </a:ext>
          </a:extLst>
        </xdr:cNvPr>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737" name="フローチャート: 判断 736">
          <a:extLst>
            <a:ext uri="{FF2B5EF4-FFF2-40B4-BE49-F238E27FC236}">
              <a16:creationId xmlns:a16="http://schemas.microsoft.com/office/drawing/2014/main" id="{00000000-0008-0000-0100-0000E1020000}"/>
            </a:ext>
          </a:extLst>
        </xdr:cNvPr>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738" name="フローチャート: 判断 737">
          <a:extLst>
            <a:ext uri="{FF2B5EF4-FFF2-40B4-BE49-F238E27FC236}">
              <a16:creationId xmlns:a16="http://schemas.microsoft.com/office/drawing/2014/main" id="{00000000-0008-0000-0100-0000E2020000}"/>
            </a:ext>
          </a:extLst>
        </xdr:cNvPr>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108676</xdr:rowOff>
    </xdr:from>
    <xdr:to>
      <xdr:col>116</xdr:col>
      <xdr:colOff>114300</xdr:colOff>
      <xdr:row>102</xdr:row>
      <xdr:rowOff>38826</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221107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131553</xdr:rowOff>
    </xdr:from>
    <xdr:ext cx="469744" cy="259045"/>
    <xdr:sp macro="" textlink="">
      <xdr:nvSpPr>
        <xdr:cNvPr id="745" name="【公民館】&#10;一人当たり面積該当値テキスト">
          <a:extLst>
            <a:ext uri="{FF2B5EF4-FFF2-40B4-BE49-F238E27FC236}">
              <a16:creationId xmlns:a16="http://schemas.microsoft.com/office/drawing/2014/main" id="{00000000-0008-0000-0100-0000E9020000}"/>
            </a:ext>
          </a:extLst>
        </xdr:cNvPr>
        <xdr:cNvSpPr txBox="1"/>
      </xdr:nvSpPr>
      <xdr:spPr>
        <a:xfrm>
          <a:off x="22199600" y="1727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28666</xdr:rowOff>
    </xdr:from>
    <xdr:to>
      <xdr:col>112</xdr:col>
      <xdr:colOff>38100</xdr:colOff>
      <xdr:row>102</xdr:row>
      <xdr:rowOff>130266</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21272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159476</xdr:rowOff>
    </xdr:from>
    <xdr:to>
      <xdr:col>116</xdr:col>
      <xdr:colOff>63500</xdr:colOff>
      <xdr:row>102</xdr:row>
      <xdr:rowOff>79466</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21323300" y="1747592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162214</xdr:rowOff>
    </xdr:from>
    <xdr:ext cx="469744" cy="259045"/>
    <xdr:sp macro="" textlink="">
      <xdr:nvSpPr>
        <xdr:cNvPr id="748" name="n_1aveValue【公民館】&#10;一人当たり面積">
          <a:extLst>
            <a:ext uri="{FF2B5EF4-FFF2-40B4-BE49-F238E27FC236}">
              <a16:creationId xmlns:a16="http://schemas.microsoft.com/office/drawing/2014/main" id="{00000000-0008-0000-0100-0000EC020000}"/>
            </a:ext>
          </a:extLst>
        </xdr:cNvPr>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749" name="n_2aveValue【公民館】&#10;一人当たり面積">
          <a:extLst>
            <a:ext uri="{FF2B5EF4-FFF2-40B4-BE49-F238E27FC236}">
              <a16:creationId xmlns:a16="http://schemas.microsoft.com/office/drawing/2014/main" id="{00000000-0008-0000-0100-0000ED020000}"/>
            </a:ext>
          </a:extLst>
        </xdr:cNvPr>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146793</xdr:rowOff>
    </xdr:from>
    <xdr:ext cx="469744" cy="259045"/>
    <xdr:sp macro="" textlink="">
      <xdr:nvSpPr>
        <xdr:cNvPr id="750" name="n_1mainValue【公民館】&#10;一人当たり面積">
          <a:extLst>
            <a:ext uri="{FF2B5EF4-FFF2-40B4-BE49-F238E27FC236}">
              <a16:creationId xmlns:a16="http://schemas.microsoft.com/office/drawing/2014/main" id="{00000000-0008-0000-0100-0000EE020000}"/>
            </a:ext>
          </a:extLst>
        </xdr:cNvPr>
        <xdr:cNvSpPr txBox="1"/>
      </xdr:nvSpPr>
      <xdr:spPr>
        <a:xfrm>
          <a:off x="21075727" y="1729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00000000-0008-0000-0100-0000F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類似団体と比較して特に有形固定資産減価償却率が高くなっている施設は、児童館である。児童館については、市内に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か所しかなく、いずれも昭和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年以前の建物であることから、有形固定資産減価償却率が高くなっている。黒部市公共施設等総合管理計画では、計画策定時点（平成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年後（令和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年）までは、長寿命化対応しながら維持する方針としている。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にかけて急落しているのは、昭和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年に建設された中学校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校を新築（</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年度校舎完成）したことによるものである。中学校については、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校から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校に統合される予定であり、統合すれば、さらに有形固定資産減価償却率及び一人当たり面積とも低くなることが見込まれる。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類似団体との比較で公民館の一人当たり面積が大きいのは、体育館等の設備を備えた公民館が多いためと考えられる。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41,680
41,317
426.31
21,648,262
20,918,576
559,013
12,487,836
30,438,317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71" name="楕円 70">
          <a:extLst>
            <a:ext uri="{FF2B5EF4-FFF2-40B4-BE49-F238E27FC236}">
              <a16:creationId xmlns:a16="http://schemas.microsoft.com/office/drawing/2014/main" id="{00000000-0008-0000-0200-000047000000}"/>
            </a:ext>
          </a:extLst>
        </xdr:cNvPr>
        <xdr:cNvSpPr/>
      </xdr:nvSpPr>
      <xdr:spPr>
        <a:xfrm>
          <a:off x="4584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46644</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200-000048000000}"/>
            </a:ext>
          </a:extLst>
        </xdr:cNvPr>
        <xdr:cNvSpPr txBox="1"/>
      </xdr:nvSpPr>
      <xdr:spPr>
        <a:xfrm>
          <a:off x="4673600"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56424</xdr:rowOff>
    </xdr:from>
    <xdr:to>
      <xdr:col>20</xdr:col>
      <xdr:colOff>38100</xdr:colOff>
      <xdr:row>37</xdr:row>
      <xdr:rowOff>158024</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3746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74567</xdr:rowOff>
    </xdr:from>
    <xdr:to>
      <xdr:col>24</xdr:col>
      <xdr:colOff>63500</xdr:colOff>
      <xdr:row>37</xdr:row>
      <xdr:rowOff>107224</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3797300" y="641821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5" name="n_1aveValue【図書館】&#10;有形固定資産減価償却率">
          <a:extLst>
            <a:ext uri="{FF2B5EF4-FFF2-40B4-BE49-F238E27FC236}">
              <a16:creationId xmlns:a16="http://schemas.microsoft.com/office/drawing/2014/main" id="{00000000-0008-0000-0200-00004B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39024</xdr:rowOff>
    </xdr:from>
    <xdr:ext cx="405111" cy="259045"/>
    <xdr:sp macro="" textlink="">
      <xdr:nvSpPr>
        <xdr:cNvPr id="76" name="n_2aveValue【図書館】&#10;有形固定資産減価償却率">
          <a:extLst>
            <a:ext uri="{FF2B5EF4-FFF2-40B4-BE49-F238E27FC236}">
              <a16:creationId xmlns:a16="http://schemas.microsoft.com/office/drawing/2014/main" id="{00000000-0008-0000-0200-00004C000000}"/>
            </a:ext>
          </a:extLst>
        </xdr:cNvPr>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3101</xdr:rowOff>
    </xdr:from>
    <xdr:ext cx="405111" cy="259045"/>
    <xdr:sp macro="" textlink="">
      <xdr:nvSpPr>
        <xdr:cNvPr id="77" name="n_1mainValue【図書館】&#10;有形固定資産減価償却率">
          <a:extLst>
            <a:ext uri="{FF2B5EF4-FFF2-40B4-BE49-F238E27FC236}">
              <a16:creationId xmlns:a16="http://schemas.microsoft.com/office/drawing/2014/main" id="{00000000-0008-0000-0200-00004D000000}"/>
            </a:ext>
          </a:extLst>
        </xdr:cNvPr>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00000000-0008-0000-02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a:extLst>
            <a:ext uri="{FF2B5EF4-FFF2-40B4-BE49-F238E27FC236}">
              <a16:creationId xmlns:a16="http://schemas.microsoft.com/office/drawing/2014/main" id="{00000000-0008-0000-0200-000058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a:extLst>
            <a:ext uri="{FF2B5EF4-FFF2-40B4-BE49-F238E27FC236}">
              <a16:creationId xmlns:a16="http://schemas.microsoft.com/office/drawing/2014/main" id="{00000000-0008-0000-0200-00005A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0000000-0008-0000-02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4" name="【図書館】&#10;一人当たり面積最小値テキスト">
          <a:extLst>
            <a:ext uri="{FF2B5EF4-FFF2-40B4-BE49-F238E27FC236}">
              <a16:creationId xmlns:a16="http://schemas.microsoft.com/office/drawing/2014/main" id="{00000000-0008-0000-0200-000068000000}"/>
            </a:ext>
          </a:extLst>
        </xdr:cNvPr>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6" name="【図書館】&#10;一人当たり面積最大値テキスト">
          <a:extLst>
            <a:ext uri="{FF2B5EF4-FFF2-40B4-BE49-F238E27FC236}">
              <a16:creationId xmlns:a16="http://schemas.microsoft.com/office/drawing/2014/main" id="{00000000-0008-0000-0200-00006A000000}"/>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08" name="【図書館】&#10;一人当たり面積平均値テキスト">
          <a:extLst>
            <a:ext uri="{FF2B5EF4-FFF2-40B4-BE49-F238E27FC236}">
              <a16:creationId xmlns:a16="http://schemas.microsoft.com/office/drawing/2014/main" id="{00000000-0008-0000-0200-00006C000000}"/>
            </a:ext>
          </a:extLst>
        </xdr:cNvPr>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161472</xdr:rowOff>
    </xdr:from>
    <xdr:to>
      <xdr:col>55</xdr:col>
      <xdr:colOff>50800</xdr:colOff>
      <xdr:row>39</xdr:row>
      <xdr:rowOff>91622</xdr:rowOff>
    </xdr:to>
    <xdr:sp macro="" textlink="">
      <xdr:nvSpPr>
        <xdr:cNvPr id="117" name="楕円 116">
          <a:extLst>
            <a:ext uri="{FF2B5EF4-FFF2-40B4-BE49-F238E27FC236}">
              <a16:creationId xmlns:a16="http://schemas.microsoft.com/office/drawing/2014/main" id="{00000000-0008-0000-0200-000075000000}"/>
            </a:ext>
          </a:extLst>
        </xdr:cNvPr>
        <xdr:cNvSpPr/>
      </xdr:nvSpPr>
      <xdr:spPr>
        <a:xfrm>
          <a:off x="104267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139899</xdr:rowOff>
    </xdr:from>
    <xdr:ext cx="469744" cy="259045"/>
    <xdr:sp macro="" textlink="">
      <xdr:nvSpPr>
        <xdr:cNvPr id="118" name="【図書館】&#10;一人当たり面積該当値テキスト">
          <a:extLst>
            <a:ext uri="{FF2B5EF4-FFF2-40B4-BE49-F238E27FC236}">
              <a16:creationId xmlns:a16="http://schemas.microsoft.com/office/drawing/2014/main" id="{00000000-0008-0000-0200-000076000000}"/>
            </a:ext>
          </a:extLst>
        </xdr:cNvPr>
        <xdr:cNvSpPr txBox="1"/>
      </xdr:nvSpPr>
      <xdr:spPr>
        <a:xfrm>
          <a:off x="10515600" y="665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161472</xdr:rowOff>
    </xdr:from>
    <xdr:to>
      <xdr:col>50</xdr:col>
      <xdr:colOff>165100</xdr:colOff>
      <xdr:row>39</xdr:row>
      <xdr:rowOff>91622</xdr:rowOff>
    </xdr:to>
    <xdr:sp macro="" textlink="">
      <xdr:nvSpPr>
        <xdr:cNvPr id="119" name="楕円 118">
          <a:extLst>
            <a:ext uri="{FF2B5EF4-FFF2-40B4-BE49-F238E27FC236}">
              <a16:creationId xmlns:a16="http://schemas.microsoft.com/office/drawing/2014/main" id="{00000000-0008-0000-0200-000077000000}"/>
            </a:ext>
          </a:extLst>
        </xdr:cNvPr>
        <xdr:cNvSpPr/>
      </xdr:nvSpPr>
      <xdr:spPr>
        <a:xfrm>
          <a:off x="95885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40822</xdr:rowOff>
    </xdr:from>
    <xdr:to>
      <xdr:col>55</xdr:col>
      <xdr:colOff>0</xdr:colOff>
      <xdr:row>39</xdr:row>
      <xdr:rowOff>40822</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9639300" y="6727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1" name="n_1aveValue【図書館】&#10;一人当たり面積">
          <a:extLst>
            <a:ext uri="{FF2B5EF4-FFF2-40B4-BE49-F238E27FC236}">
              <a16:creationId xmlns:a16="http://schemas.microsoft.com/office/drawing/2014/main" id="{00000000-0008-0000-0200-000079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94541</xdr:rowOff>
    </xdr:from>
    <xdr:ext cx="469744" cy="259045"/>
    <xdr:sp macro="" textlink="">
      <xdr:nvSpPr>
        <xdr:cNvPr id="122" name="n_2aveValue【図書館】&#10;一人当たり面積">
          <a:extLst>
            <a:ext uri="{FF2B5EF4-FFF2-40B4-BE49-F238E27FC236}">
              <a16:creationId xmlns:a16="http://schemas.microsoft.com/office/drawing/2014/main" id="{00000000-0008-0000-0200-00007A000000}"/>
            </a:ext>
          </a:extLst>
        </xdr:cNvPr>
        <xdr:cNvSpPr txBox="1"/>
      </xdr:nvSpPr>
      <xdr:spPr>
        <a:xfrm>
          <a:off x="8515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82749</xdr:rowOff>
    </xdr:from>
    <xdr:ext cx="469744" cy="259045"/>
    <xdr:sp macro="" textlink="">
      <xdr:nvSpPr>
        <xdr:cNvPr id="123" name="n_1mainValue【図書館】&#10;一人当たり面積">
          <a:extLst>
            <a:ext uri="{FF2B5EF4-FFF2-40B4-BE49-F238E27FC236}">
              <a16:creationId xmlns:a16="http://schemas.microsoft.com/office/drawing/2014/main" id="{00000000-0008-0000-0200-00007B000000}"/>
            </a:ext>
          </a:extLst>
        </xdr:cNvPr>
        <xdr:cNvSpPr txBox="1"/>
      </xdr:nvSpPr>
      <xdr:spPr>
        <a:xfrm>
          <a:off x="93917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00000000-0008-0000-0200-00008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200-00008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a:extLst>
            <a:ext uri="{FF2B5EF4-FFF2-40B4-BE49-F238E27FC236}">
              <a16:creationId xmlns:a16="http://schemas.microsoft.com/office/drawing/2014/main" id="{00000000-0008-0000-0200-00009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47" name="【体育館・プール】&#10;有形固定資産減価償却率最小値テキスト">
          <a:extLst>
            <a:ext uri="{FF2B5EF4-FFF2-40B4-BE49-F238E27FC236}">
              <a16:creationId xmlns:a16="http://schemas.microsoft.com/office/drawing/2014/main" id="{00000000-0008-0000-0200-000093000000}"/>
            </a:ext>
          </a:extLst>
        </xdr:cNvPr>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9" name="【体育館・プール】&#10;有形固定資産減価償却率最大値テキスト">
          <a:extLst>
            <a:ext uri="{FF2B5EF4-FFF2-40B4-BE49-F238E27FC236}">
              <a16:creationId xmlns:a16="http://schemas.microsoft.com/office/drawing/2014/main" id="{00000000-0008-0000-0200-000095000000}"/>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49801</xdr:rowOff>
    </xdr:from>
    <xdr:ext cx="405111" cy="259045"/>
    <xdr:sp macro="" textlink="">
      <xdr:nvSpPr>
        <xdr:cNvPr id="151" name="【体育館・プール】&#10;有形固定資産減価償却率平均値テキスト">
          <a:extLst>
            <a:ext uri="{FF2B5EF4-FFF2-40B4-BE49-F238E27FC236}">
              <a16:creationId xmlns:a16="http://schemas.microsoft.com/office/drawing/2014/main" id="{00000000-0008-0000-0200-000097000000}"/>
            </a:ext>
          </a:extLst>
        </xdr:cNvPr>
        <xdr:cNvSpPr txBox="1"/>
      </xdr:nvSpPr>
      <xdr:spPr>
        <a:xfrm>
          <a:off x="4673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2" name="フローチャート: 判断 151">
          <a:extLst>
            <a:ext uri="{FF2B5EF4-FFF2-40B4-BE49-F238E27FC236}">
              <a16:creationId xmlns:a16="http://schemas.microsoft.com/office/drawing/2014/main" id="{00000000-0008-0000-0200-000098000000}"/>
            </a:ext>
          </a:extLst>
        </xdr:cNvPr>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3" name="フローチャート: 判断 152">
          <a:extLst>
            <a:ext uri="{FF2B5EF4-FFF2-40B4-BE49-F238E27FC236}">
              <a16:creationId xmlns:a16="http://schemas.microsoft.com/office/drawing/2014/main" id="{00000000-0008-0000-0200-000099000000}"/>
            </a:ext>
          </a:extLst>
        </xdr:cNvPr>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54" name="フローチャート: 判断 153">
          <a:extLst>
            <a:ext uri="{FF2B5EF4-FFF2-40B4-BE49-F238E27FC236}">
              <a16:creationId xmlns:a16="http://schemas.microsoft.com/office/drawing/2014/main" id="{00000000-0008-0000-0200-00009A000000}"/>
            </a:ext>
          </a:extLst>
        </xdr:cNvPr>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159512</xdr:rowOff>
    </xdr:from>
    <xdr:to>
      <xdr:col>24</xdr:col>
      <xdr:colOff>114300</xdr:colOff>
      <xdr:row>63</xdr:row>
      <xdr:rowOff>89662</xdr:rowOff>
    </xdr:to>
    <xdr:sp macro="" textlink="">
      <xdr:nvSpPr>
        <xdr:cNvPr id="160" name="楕円 159">
          <a:extLst>
            <a:ext uri="{FF2B5EF4-FFF2-40B4-BE49-F238E27FC236}">
              <a16:creationId xmlns:a16="http://schemas.microsoft.com/office/drawing/2014/main" id="{00000000-0008-0000-0200-0000A0000000}"/>
            </a:ext>
          </a:extLst>
        </xdr:cNvPr>
        <xdr:cNvSpPr/>
      </xdr:nvSpPr>
      <xdr:spPr>
        <a:xfrm>
          <a:off x="45847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74439</xdr:rowOff>
    </xdr:from>
    <xdr:ext cx="405111" cy="259045"/>
    <xdr:sp macro="" textlink="">
      <xdr:nvSpPr>
        <xdr:cNvPr id="161" name="【体育館・プール】&#10;有形固定資産減価償却率該当値テキスト">
          <a:extLst>
            <a:ext uri="{FF2B5EF4-FFF2-40B4-BE49-F238E27FC236}">
              <a16:creationId xmlns:a16="http://schemas.microsoft.com/office/drawing/2014/main" id="{00000000-0008-0000-0200-0000A1000000}"/>
            </a:ext>
          </a:extLst>
        </xdr:cNvPr>
        <xdr:cNvSpPr txBox="1"/>
      </xdr:nvSpPr>
      <xdr:spPr>
        <a:xfrm>
          <a:off x="4673600" y="10704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38354</xdr:rowOff>
    </xdr:from>
    <xdr:to>
      <xdr:col>20</xdr:col>
      <xdr:colOff>38100</xdr:colOff>
      <xdr:row>63</xdr:row>
      <xdr:rowOff>139954</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3746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38862</xdr:rowOff>
    </xdr:from>
    <xdr:to>
      <xdr:col>24</xdr:col>
      <xdr:colOff>63500</xdr:colOff>
      <xdr:row>63</xdr:row>
      <xdr:rowOff>89154</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3797300" y="108402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140479</xdr:rowOff>
    </xdr:from>
    <xdr:ext cx="405111" cy="259045"/>
    <xdr:sp macro="" textlink="">
      <xdr:nvSpPr>
        <xdr:cNvPr id="164" name="n_1aveValue【体育館・プール】&#10;有形固定資産減価償却率">
          <a:extLst>
            <a:ext uri="{FF2B5EF4-FFF2-40B4-BE49-F238E27FC236}">
              <a16:creationId xmlns:a16="http://schemas.microsoft.com/office/drawing/2014/main" id="{00000000-0008-0000-0200-0000A4000000}"/>
            </a:ext>
          </a:extLst>
        </xdr:cNvPr>
        <xdr:cNvSpPr txBox="1"/>
      </xdr:nvSpPr>
      <xdr:spPr>
        <a:xfrm>
          <a:off x="35820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122191</xdr:rowOff>
    </xdr:from>
    <xdr:ext cx="405111" cy="259045"/>
    <xdr:sp macro="" textlink="">
      <xdr:nvSpPr>
        <xdr:cNvPr id="165" name="n_2aveValue【体育館・プール】&#10;有形固定資産減価償却率">
          <a:extLst>
            <a:ext uri="{FF2B5EF4-FFF2-40B4-BE49-F238E27FC236}">
              <a16:creationId xmlns:a16="http://schemas.microsoft.com/office/drawing/2014/main" id="{00000000-0008-0000-0200-0000A5000000}"/>
            </a:ext>
          </a:extLst>
        </xdr:cNvPr>
        <xdr:cNvSpPr txBox="1"/>
      </xdr:nvSpPr>
      <xdr:spPr>
        <a:xfrm>
          <a:off x="2705744" y="1023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131081</xdr:rowOff>
    </xdr:from>
    <xdr:ext cx="405111" cy="259045"/>
    <xdr:sp macro="" textlink="">
      <xdr:nvSpPr>
        <xdr:cNvPr id="166" name="n_1mainValue【体育館・プール】&#10;有形固定資産減価償却率">
          <a:extLst>
            <a:ext uri="{FF2B5EF4-FFF2-40B4-BE49-F238E27FC236}">
              <a16:creationId xmlns:a16="http://schemas.microsoft.com/office/drawing/2014/main" id="{00000000-0008-0000-0200-0000A6000000}"/>
            </a:ext>
          </a:extLst>
        </xdr:cNvPr>
        <xdr:cNvSpPr txBox="1"/>
      </xdr:nvSpPr>
      <xdr:spPr>
        <a:xfrm>
          <a:off x="3582044" y="1093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a:extLst>
            <a:ext uri="{FF2B5EF4-FFF2-40B4-BE49-F238E27FC236}">
              <a16:creationId xmlns:a16="http://schemas.microsoft.com/office/drawing/2014/main" id="{00000000-0008-0000-0200-0000B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191" name="【体育館・プール】&#10;一人当たり面積最小値テキスト">
          <a:extLst>
            <a:ext uri="{FF2B5EF4-FFF2-40B4-BE49-F238E27FC236}">
              <a16:creationId xmlns:a16="http://schemas.microsoft.com/office/drawing/2014/main" id="{00000000-0008-0000-0200-0000BF000000}"/>
            </a:ext>
          </a:extLst>
        </xdr:cNvPr>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a:extLst>
            <a:ext uri="{FF2B5EF4-FFF2-40B4-BE49-F238E27FC236}">
              <a16:creationId xmlns:a16="http://schemas.microsoft.com/office/drawing/2014/main" id="{00000000-0008-0000-0200-0000C1000000}"/>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195" name="【体育館・プール】&#10;一人当たり面積平均値テキスト">
          <a:extLst>
            <a:ext uri="{FF2B5EF4-FFF2-40B4-BE49-F238E27FC236}">
              <a16:creationId xmlns:a16="http://schemas.microsoft.com/office/drawing/2014/main" id="{00000000-0008-0000-0200-0000C3000000}"/>
            </a:ext>
          </a:extLst>
        </xdr:cNvPr>
        <xdr:cNvSpPr txBox="1"/>
      </xdr:nvSpPr>
      <xdr:spPr>
        <a:xfrm>
          <a:off x="105156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35560</xdr:rowOff>
    </xdr:from>
    <xdr:to>
      <xdr:col>55</xdr:col>
      <xdr:colOff>50800</xdr:colOff>
      <xdr:row>58</xdr:row>
      <xdr:rowOff>137160</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104267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58437</xdr:rowOff>
    </xdr:from>
    <xdr:ext cx="469744" cy="259045"/>
    <xdr:sp macro="" textlink="">
      <xdr:nvSpPr>
        <xdr:cNvPr id="205" name="【体育館・プール】&#10;一人当たり面積該当値テキスト">
          <a:extLst>
            <a:ext uri="{FF2B5EF4-FFF2-40B4-BE49-F238E27FC236}">
              <a16:creationId xmlns:a16="http://schemas.microsoft.com/office/drawing/2014/main" id="{00000000-0008-0000-0200-0000CD000000}"/>
            </a:ext>
          </a:extLst>
        </xdr:cNvPr>
        <xdr:cNvSpPr txBox="1"/>
      </xdr:nvSpPr>
      <xdr:spPr>
        <a:xfrm>
          <a:off x="10515600" y="983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38100</xdr:rowOff>
    </xdr:from>
    <xdr:to>
      <xdr:col>50</xdr:col>
      <xdr:colOff>165100</xdr:colOff>
      <xdr:row>58</xdr:row>
      <xdr:rowOff>139700</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9588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86360</xdr:rowOff>
    </xdr:from>
    <xdr:to>
      <xdr:col>55</xdr:col>
      <xdr:colOff>0</xdr:colOff>
      <xdr:row>58</xdr:row>
      <xdr:rowOff>88900</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flipV="1">
          <a:off x="9639300" y="1003046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78757</xdr:rowOff>
    </xdr:from>
    <xdr:ext cx="469744" cy="259045"/>
    <xdr:sp macro="" textlink="">
      <xdr:nvSpPr>
        <xdr:cNvPr id="208" name="n_1aveValue【体育館・プール】&#10;一人当たり面積">
          <a:extLst>
            <a:ext uri="{FF2B5EF4-FFF2-40B4-BE49-F238E27FC236}">
              <a16:creationId xmlns:a16="http://schemas.microsoft.com/office/drawing/2014/main" id="{00000000-0008-0000-0200-0000D0000000}"/>
            </a:ext>
          </a:extLst>
        </xdr:cNvPr>
        <xdr:cNvSpPr txBox="1"/>
      </xdr:nvSpPr>
      <xdr:spPr>
        <a:xfrm>
          <a:off x="9391727" y="1070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09" name="n_2aveValue【体育館・プール】&#10;一人当たり面積">
          <a:extLst>
            <a:ext uri="{FF2B5EF4-FFF2-40B4-BE49-F238E27FC236}">
              <a16:creationId xmlns:a16="http://schemas.microsoft.com/office/drawing/2014/main" id="{00000000-0008-0000-0200-0000D1000000}"/>
            </a:ext>
          </a:extLst>
        </xdr:cNvPr>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156227</xdr:rowOff>
    </xdr:from>
    <xdr:ext cx="469744" cy="259045"/>
    <xdr:sp macro="" textlink="">
      <xdr:nvSpPr>
        <xdr:cNvPr id="210" name="n_1mainValue【体育館・プール】&#10;一人当たり面積">
          <a:extLst>
            <a:ext uri="{FF2B5EF4-FFF2-40B4-BE49-F238E27FC236}">
              <a16:creationId xmlns:a16="http://schemas.microsoft.com/office/drawing/2014/main" id="{00000000-0008-0000-0200-0000D2000000}"/>
            </a:ext>
          </a:extLst>
        </xdr:cNvPr>
        <xdr:cNvSpPr txBox="1"/>
      </xdr:nvSpPr>
      <xdr:spPr>
        <a:xfrm>
          <a:off x="9391727"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a:extLst>
            <a:ext uri="{FF2B5EF4-FFF2-40B4-BE49-F238E27FC236}">
              <a16:creationId xmlns:a16="http://schemas.microsoft.com/office/drawing/2014/main" id="{00000000-0008-0000-0200-0000E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36" name="【福祉施設】&#10;有形固定資産減価償却率最小値テキスト">
          <a:extLst>
            <a:ext uri="{FF2B5EF4-FFF2-40B4-BE49-F238E27FC236}">
              <a16:creationId xmlns:a16="http://schemas.microsoft.com/office/drawing/2014/main" id="{00000000-0008-0000-0200-0000EC000000}"/>
            </a:ext>
          </a:extLst>
        </xdr:cNvPr>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38" name="【福祉施設】&#10;有形固定資産減価償却率最大値テキスト">
          <a:extLst>
            <a:ext uri="{FF2B5EF4-FFF2-40B4-BE49-F238E27FC236}">
              <a16:creationId xmlns:a16="http://schemas.microsoft.com/office/drawing/2014/main" id="{00000000-0008-0000-0200-0000EE000000}"/>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xdr:rowOff>
    </xdr:from>
    <xdr:ext cx="405111" cy="259045"/>
    <xdr:sp macro="" textlink="">
      <xdr:nvSpPr>
        <xdr:cNvPr id="240" name="【福祉施設】&#10;有形固定資産減価償却率平均値テキスト">
          <a:extLst>
            <a:ext uri="{FF2B5EF4-FFF2-40B4-BE49-F238E27FC236}">
              <a16:creationId xmlns:a16="http://schemas.microsoft.com/office/drawing/2014/main" id="{00000000-0008-0000-0200-0000F0000000}"/>
            </a:ext>
          </a:extLst>
        </xdr:cNvPr>
        <xdr:cNvSpPr txBox="1"/>
      </xdr:nvSpPr>
      <xdr:spPr>
        <a:xfrm>
          <a:off x="4673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166370</xdr:rowOff>
    </xdr:from>
    <xdr:to>
      <xdr:col>24</xdr:col>
      <xdr:colOff>114300</xdr:colOff>
      <xdr:row>83</xdr:row>
      <xdr:rowOff>96520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45847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17797</xdr:rowOff>
    </xdr:from>
    <xdr:ext cx="405111" cy="259045"/>
    <xdr:sp macro="" textlink="">
      <xdr:nvSpPr>
        <xdr:cNvPr id="250" name="【福祉施設】&#10;有形固定資産減価償却率該当値テキスト">
          <a:extLst>
            <a:ext uri="{FF2B5EF4-FFF2-40B4-BE49-F238E27FC236}">
              <a16:creationId xmlns:a16="http://schemas.microsoft.com/office/drawing/2014/main" id="{00000000-0008-0000-0200-0000FA000000}"/>
            </a:ext>
          </a:extLst>
        </xdr:cNvPr>
        <xdr:cNvSpPr txBox="1"/>
      </xdr:nvSpPr>
      <xdr:spPr>
        <a:xfrm>
          <a:off x="4673600"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40639</xdr:rowOff>
    </xdr:from>
    <xdr:to>
      <xdr:col>20</xdr:col>
      <xdr:colOff>38100</xdr:colOff>
      <xdr:row>83</xdr:row>
      <xdr:rowOff>142239</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3746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45720</xdr:rowOff>
    </xdr:from>
    <xdr:to>
      <xdr:col>24</xdr:col>
      <xdr:colOff>63500</xdr:colOff>
      <xdr:row>83</xdr:row>
      <xdr:rowOff>91439</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3797300" y="142760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92091</xdr:rowOff>
    </xdr:from>
    <xdr:ext cx="405111" cy="259045"/>
    <xdr:sp macro="" textlink="">
      <xdr:nvSpPr>
        <xdr:cNvPr id="253" name="n_1aveValue【福祉施設】&#10;有形固定資産減価償却率">
          <a:extLst>
            <a:ext uri="{FF2B5EF4-FFF2-40B4-BE49-F238E27FC236}">
              <a16:creationId xmlns:a16="http://schemas.microsoft.com/office/drawing/2014/main" id="{00000000-0008-0000-0200-0000FD000000}"/>
            </a:ext>
          </a:extLst>
        </xdr:cNvPr>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54" name="n_2aveValue【福祉施設】&#10;有形固定資産減価償却率">
          <a:extLst>
            <a:ext uri="{FF2B5EF4-FFF2-40B4-BE49-F238E27FC236}">
              <a16:creationId xmlns:a16="http://schemas.microsoft.com/office/drawing/2014/main" id="{00000000-0008-0000-0200-0000FE000000}"/>
            </a:ext>
          </a:extLst>
        </xdr:cNvPr>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133366</xdr:rowOff>
    </xdr:from>
    <xdr:ext cx="405111" cy="259045"/>
    <xdr:sp macro="" textlink="">
      <xdr:nvSpPr>
        <xdr:cNvPr id="255" name="n_1mainValue【福祉施設】&#10;有形固定資産減価償却率">
          <a:extLst>
            <a:ext uri="{FF2B5EF4-FFF2-40B4-BE49-F238E27FC236}">
              <a16:creationId xmlns:a16="http://schemas.microsoft.com/office/drawing/2014/main" id="{00000000-0008-0000-0200-0000FF000000}"/>
            </a:ext>
          </a:extLst>
        </xdr:cNvPr>
        <xdr:cNvSpPr txBox="1"/>
      </xdr:nvSpPr>
      <xdr:spPr>
        <a:xfrm>
          <a:off x="35820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a:extLst>
            <a:ext uri="{FF2B5EF4-FFF2-40B4-BE49-F238E27FC236}">
              <a16:creationId xmlns:a16="http://schemas.microsoft.com/office/drawing/2014/main" id="{00000000-0008-0000-0200-00001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76" name="【福祉施設】&#10;一人当たり面積最小値テキスト">
          <a:extLst>
            <a:ext uri="{FF2B5EF4-FFF2-40B4-BE49-F238E27FC236}">
              <a16:creationId xmlns:a16="http://schemas.microsoft.com/office/drawing/2014/main" id="{00000000-0008-0000-0200-000014010000}"/>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78" name="【福祉施設】&#10;一人当たり面積最大値テキスト">
          <a:extLst>
            <a:ext uri="{FF2B5EF4-FFF2-40B4-BE49-F238E27FC236}">
              <a16:creationId xmlns:a16="http://schemas.microsoft.com/office/drawing/2014/main" id="{00000000-0008-0000-0200-000016010000}"/>
            </a:ext>
          </a:extLst>
        </xdr:cNvPr>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80" name="【福祉施設】&#10;一人当たり面積平均値テキスト">
          <a:extLst>
            <a:ext uri="{FF2B5EF4-FFF2-40B4-BE49-F238E27FC236}">
              <a16:creationId xmlns:a16="http://schemas.microsoft.com/office/drawing/2014/main" id="{00000000-0008-0000-0200-000018010000}"/>
            </a:ext>
          </a:extLst>
        </xdr:cNvPr>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7302</xdr:rowOff>
    </xdr:from>
    <xdr:to>
      <xdr:col>55</xdr:col>
      <xdr:colOff>50800</xdr:colOff>
      <xdr:row>85</xdr:row>
      <xdr:rowOff>108902</xdr:rowOff>
    </xdr:to>
    <xdr:sp macro="" textlink="">
      <xdr:nvSpPr>
        <xdr:cNvPr id="289" name="楕円 288">
          <a:extLst>
            <a:ext uri="{FF2B5EF4-FFF2-40B4-BE49-F238E27FC236}">
              <a16:creationId xmlns:a16="http://schemas.microsoft.com/office/drawing/2014/main" id="{00000000-0008-0000-0200-000021010000}"/>
            </a:ext>
          </a:extLst>
        </xdr:cNvPr>
        <xdr:cNvSpPr/>
      </xdr:nvSpPr>
      <xdr:spPr>
        <a:xfrm>
          <a:off x="104267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106316</xdr:rowOff>
    </xdr:from>
    <xdr:ext cx="469744" cy="259045"/>
    <xdr:sp macro="" textlink="">
      <xdr:nvSpPr>
        <xdr:cNvPr id="290" name="【福祉施設】&#10;一人当たり面積該当値テキスト">
          <a:extLst>
            <a:ext uri="{FF2B5EF4-FFF2-40B4-BE49-F238E27FC236}">
              <a16:creationId xmlns:a16="http://schemas.microsoft.com/office/drawing/2014/main" id="{00000000-0008-0000-0200-000022010000}"/>
            </a:ext>
          </a:extLst>
        </xdr:cNvPr>
        <xdr:cNvSpPr txBox="1"/>
      </xdr:nvSpPr>
      <xdr:spPr>
        <a:xfrm>
          <a:off x="10515600" y="1450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7302</xdr:rowOff>
    </xdr:from>
    <xdr:to>
      <xdr:col>50</xdr:col>
      <xdr:colOff>165100</xdr:colOff>
      <xdr:row>85</xdr:row>
      <xdr:rowOff>108902</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9588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58102</xdr:rowOff>
    </xdr:from>
    <xdr:to>
      <xdr:col>55</xdr:col>
      <xdr:colOff>0</xdr:colOff>
      <xdr:row>85</xdr:row>
      <xdr:rowOff>58102</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9639300" y="14631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293" name="n_1aveValue【福祉施設】&#10;一人当たり面積">
          <a:extLst>
            <a:ext uri="{FF2B5EF4-FFF2-40B4-BE49-F238E27FC236}">
              <a16:creationId xmlns:a16="http://schemas.microsoft.com/office/drawing/2014/main" id="{00000000-0008-0000-0200-000025010000}"/>
            </a:ext>
          </a:extLst>
        </xdr:cNvPr>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294" name="n_2aveValue【福祉施設】&#10;一人当たり面積">
          <a:extLst>
            <a:ext uri="{FF2B5EF4-FFF2-40B4-BE49-F238E27FC236}">
              <a16:creationId xmlns:a16="http://schemas.microsoft.com/office/drawing/2014/main" id="{00000000-0008-0000-0200-000026010000}"/>
            </a:ext>
          </a:extLst>
        </xdr:cNvPr>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100029</xdr:rowOff>
    </xdr:from>
    <xdr:ext cx="469744" cy="259045"/>
    <xdr:sp macro="" textlink="">
      <xdr:nvSpPr>
        <xdr:cNvPr id="295" name="n_1mainValue【福祉施設】&#10;一人当たり面積">
          <a:extLst>
            <a:ext uri="{FF2B5EF4-FFF2-40B4-BE49-F238E27FC236}">
              <a16:creationId xmlns:a16="http://schemas.microsoft.com/office/drawing/2014/main" id="{00000000-0008-0000-0200-000027010000}"/>
            </a:ext>
          </a:extLst>
        </xdr:cNvPr>
        <xdr:cNvSpPr txBox="1"/>
      </xdr:nvSpPr>
      <xdr:spPr>
        <a:xfrm>
          <a:off x="93917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a:extLst>
            <a:ext uri="{FF2B5EF4-FFF2-40B4-BE49-F238E27FC236}">
              <a16:creationId xmlns:a16="http://schemas.microsoft.com/office/drawing/2014/main" id="{00000000-0008-0000-0200-00004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22" name="【市民会館】&#10;有形固定資産減価償却率最小値テキスト">
          <a:extLst>
            <a:ext uri="{FF2B5EF4-FFF2-40B4-BE49-F238E27FC236}">
              <a16:creationId xmlns:a16="http://schemas.microsoft.com/office/drawing/2014/main" id="{00000000-0008-0000-0200-000042010000}"/>
            </a:ext>
          </a:extLst>
        </xdr:cNvPr>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24" name="【市民会館】&#10;有形固定資産減価償却率最大値テキスト">
          <a:extLst>
            <a:ext uri="{FF2B5EF4-FFF2-40B4-BE49-F238E27FC236}">
              <a16:creationId xmlns:a16="http://schemas.microsoft.com/office/drawing/2014/main" id="{00000000-0008-0000-0200-000044010000}"/>
            </a:ext>
          </a:extLst>
        </xdr:cNvPr>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26" name="【市民会館】&#10;有形固定資産減価償却率平均値テキスト">
          <a:extLst>
            <a:ext uri="{FF2B5EF4-FFF2-40B4-BE49-F238E27FC236}">
              <a16:creationId xmlns:a16="http://schemas.microsoft.com/office/drawing/2014/main" id="{00000000-0008-0000-0200-000046010000}"/>
            </a:ext>
          </a:extLst>
        </xdr:cNvPr>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35198</xdr:rowOff>
    </xdr:from>
    <xdr:to>
      <xdr:col>24</xdr:col>
      <xdr:colOff>114300</xdr:colOff>
      <xdr:row>103</xdr:row>
      <xdr:rowOff>136798</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45847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58075</xdr:rowOff>
    </xdr:from>
    <xdr:ext cx="405111" cy="259045"/>
    <xdr:sp macro="" textlink="">
      <xdr:nvSpPr>
        <xdr:cNvPr id="336" name="【市民会館】&#10;有形固定資産減価償却率該当値テキスト">
          <a:extLst>
            <a:ext uri="{FF2B5EF4-FFF2-40B4-BE49-F238E27FC236}">
              <a16:creationId xmlns:a16="http://schemas.microsoft.com/office/drawing/2014/main" id="{00000000-0008-0000-0200-000050010000}"/>
            </a:ext>
          </a:extLst>
        </xdr:cNvPr>
        <xdr:cNvSpPr txBox="1"/>
      </xdr:nvSpPr>
      <xdr:spPr>
        <a:xfrm>
          <a:off x="4673600" y="1754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80918</xdr:rowOff>
    </xdr:from>
    <xdr:to>
      <xdr:col>20</xdr:col>
      <xdr:colOff>38100</xdr:colOff>
      <xdr:row>104</xdr:row>
      <xdr:rowOff>11068</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3746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85998</xdr:rowOff>
    </xdr:from>
    <xdr:to>
      <xdr:col>24</xdr:col>
      <xdr:colOff>63500</xdr:colOff>
      <xdr:row>103</xdr:row>
      <xdr:rowOff>131718</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flipV="1">
          <a:off x="3797300" y="177453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39" name="n_1aveValue【市民会館】&#10;有形固定資産減価償却率">
          <a:extLst>
            <a:ext uri="{FF2B5EF4-FFF2-40B4-BE49-F238E27FC236}">
              <a16:creationId xmlns:a16="http://schemas.microsoft.com/office/drawing/2014/main" id="{00000000-0008-0000-0200-000053010000}"/>
            </a:ext>
          </a:extLst>
        </xdr:cNvPr>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40" name="n_2aveValue【市民会館】&#10;有形固定資産減価償却率">
          <a:extLst>
            <a:ext uri="{FF2B5EF4-FFF2-40B4-BE49-F238E27FC236}">
              <a16:creationId xmlns:a16="http://schemas.microsoft.com/office/drawing/2014/main" id="{00000000-0008-0000-0200-000054010000}"/>
            </a:ext>
          </a:extLst>
        </xdr:cNvPr>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27595</xdr:rowOff>
    </xdr:from>
    <xdr:ext cx="405111" cy="259045"/>
    <xdr:sp macro="" textlink="">
      <xdr:nvSpPr>
        <xdr:cNvPr id="341" name="n_1mainValue【市民会館】&#10;有形固定資産減価償却率">
          <a:extLst>
            <a:ext uri="{FF2B5EF4-FFF2-40B4-BE49-F238E27FC236}">
              <a16:creationId xmlns:a16="http://schemas.microsoft.com/office/drawing/2014/main" id="{00000000-0008-0000-0200-000055010000}"/>
            </a:ext>
          </a:extLst>
        </xdr:cNvPr>
        <xdr:cNvSpPr txBox="1"/>
      </xdr:nvSpPr>
      <xdr:spPr>
        <a:xfrm>
          <a:off x="35820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00000000-0008-0000-0200-00006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6" name="【市民会館】&#10;一人当たり面積最小値テキスト">
          <a:extLst>
            <a:ext uri="{FF2B5EF4-FFF2-40B4-BE49-F238E27FC236}">
              <a16:creationId xmlns:a16="http://schemas.microsoft.com/office/drawing/2014/main" id="{00000000-0008-0000-0200-00006E01000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68" name="【市民会館】&#10;一人当たり面積最大値テキスト">
          <a:extLst>
            <a:ext uri="{FF2B5EF4-FFF2-40B4-BE49-F238E27FC236}">
              <a16:creationId xmlns:a16="http://schemas.microsoft.com/office/drawing/2014/main" id="{00000000-0008-0000-0200-000070010000}"/>
            </a:ext>
          </a:extLst>
        </xdr:cNvPr>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70" name="【市民会館】&#10;一人当たり面積平均値テキスト">
          <a:extLst>
            <a:ext uri="{FF2B5EF4-FFF2-40B4-BE49-F238E27FC236}">
              <a16:creationId xmlns:a16="http://schemas.microsoft.com/office/drawing/2014/main" id="{00000000-0008-0000-0200-000072010000}"/>
            </a:ext>
          </a:extLst>
        </xdr:cNvPr>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73" name="フローチャート: 判断 372">
          <a:extLst>
            <a:ext uri="{FF2B5EF4-FFF2-40B4-BE49-F238E27FC236}">
              <a16:creationId xmlns:a16="http://schemas.microsoft.com/office/drawing/2014/main" id="{00000000-0008-0000-0200-000075010000}"/>
            </a:ext>
          </a:extLst>
        </xdr:cNvPr>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29211</xdr:rowOff>
    </xdr:from>
    <xdr:to>
      <xdr:col>55</xdr:col>
      <xdr:colOff>50800</xdr:colOff>
      <xdr:row>99</xdr:row>
      <xdr:rowOff>130811</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10426700" y="170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153688</xdr:rowOff>
    </xdr:from>
    <xdr:ext cx="469744" cy="259045"/>
    <xdr:sp macro="" textlink="">
      <xdr:nvSpPr>
        <xdr:cNvPr id="380" name="【市民会館】&#10;一人当たり面積該当値テキスト">
          <a:extLst>
            <a:ext uri="{FF2B5EF4-FFF2-40B4-BE49-F238E27FC236}">
              <a16:creationId xmlns:a16="http://schemas.microsoft.com/office/drawing/2014/main" id="{00000000-0008-0000-0200-00007C010000}"/>
            </a:ext>
          </a:extLst>
        </xdr:cNvPr>
        <xdr:cNvSpPr txBox="1"/>
      </xdr:nvSpPr>
      <xdr:spPr>
        <a:xfrm>
          <a:off x="10515600"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33020</xdr:rowOff>
    </xdr:from>
    <xdr:to>
      <xdr:col>50</xdr:col>
      <xdr:colOff>165100</xdr:colOff>
      <xdr:row>99</xdr:row>
      <xdr:rowOff>134620</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9588500" y="1700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80011</xdr:rowOff>
    </xdr:from>
    <xdr:to>
      <xdr:col>55</xdr:col>
      <xdr:colOff>0</xdr:colOff>
      <xdr:row>99</xdr:row>
      <xdr:rowOff>83820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9639300" y="170535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30497</xdr:rowOff>
    </xdr:from>
    <xdr:ext cx="469744" cy="259045"/>
    <xdr:sp macro="" textlink="">
      <xdr:nvSpPr>
        <xdr:cNvPr id="383" name="n_1aveValue【市民会館】&#10;一人当たり面積">
          <a:extLst>
            <a:ext uri="{FF2B5EF4-FFF2-40B4-BE49-F238E27FC236}">
              <a16:creationId xmlns:a16="http://schemas.microsoft.com/office/drawing/2014/main" id="{00000000-0008-0000-0200-00007F010000}"/>
            </a:ext>
          </a:extLst>
        </xdr:cNvPr>
        <xdr:cNvSpPr txBox="1"/>
      </xdr:nvSpPr>
      <xdr:spPr>
        <a:xfrm>
          <a:off x="93917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384" name="n_2aveValue【市民会館】&#10;一人当たり面積">
          <a:extLst>
            <a:ext uri="{FF2B5EF4-FFF2-40B4-BE49-F238E27FC236}">
              <a16:creationId xmlns:a16="http://schemas.microsoft.com/office/drawing/2014/main" id="{00000000-0008-0000-0200-000080010000}"/>
            </a:ext>
          </a:extLst>
        </xdr:cNvPr>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97</xdr:row>
      <xdr:rowOff>151147</xdr:rowOff>
    </xdr:from>
    <xdr:ext cx="469744" cy="259045"/>
    <xdr:sp macro="" textlink="">
      <xdr:nvSpPr>
        <xdr:cNvPr id="385" name="n_1mainValue【市民会館】&#10;一人当たり面積">
          <a:extLst>
            <a:ext uri="{FF2B5EF4-FFF2-40B4-BE49-F238E27FC236}">
              <a16:creationId xmlns:a16="http://schemas.microsoft.com/office/drawing/2014/main" id="{00000000-0008-0000-0200-000081010000}"/>
            </a:ext>
          </a:extLst>
        </xdr:cNvPr>
        <xdr:cNvSpPr txBox="1"/>
      </xdr:nvSpPr>
      <xdr:spPr>
        <a:xfrm>
          <a:off x="9391727" y="167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a:extLst>
            <a:ext uri="{FF2B5EF4-FFF2-40B4-BE49-F238E27FC236}">
              <a16:creationId xmlns:a16="http://schemas.microsoft.com/office/drawing/2014/main" id="{00000000-0008-0000-0200-00009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12" name="【一般廃棄物処理施設】&#10;有形固定資産減価償却率最小値テキスト">
          <a:extLst>
            <a:ext uri="{FF2B5EF4-FFF2-40B4-BE49-F238E27FC236}">
              <a16:creationId xmlns:a16="http://schemas.microsoft.com/office/drawing/2014/main" id="{00000000-0008-0000-0200-00009C010000}"/>
            </a:ext>
          </a:extLst>
        </xdr:cNvPr>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14" name="【一般廃棄物処理施設】&#10;有形固定資産減価償却率最大値テキスト">
          <a:extLst>
            <a:ext uri="{FF2B5EF4-FFF2-40B4-BE49-F238E27FC236}">
              <a16:creationId xmlns:a16="http://schemas.microsoft.com/office/drawing/2014/main" id="{00000000-0008-0000-0200-00009E010000}"/>
            </a:ext>
          </a:extLst>
        </xdr:cNvPr>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16" name="【一般廃棄物処理施設】&#10;有形固定資産減価償却率平均値テキスト">
          <a:extLst>
            <a:ext uri="{FF2B5EF4-FFF2-40B4-BE49-F238E27FC236}">
              <a16:creationId xmlns:a16="http://schemas.microsoft.com/office/drawing/2014/main" id="{00000000-0008-0000-0200-0000A0010000}"/>
            </a:ext>
          </a:extLst>
        </xdr:cNvPr>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18" name="フローチャート: 判断 417">
          <a:extLst>
            <a:ext uri="{FF2B5EF4-FFF2-40B4-BE49-F238E27FC236}">
              <a16:creationId xmlns:a16="http://schemas.microsoft.com/office/drawing/2014/main" id="{00000000-0008-0000-0200-0000A2010000}"/>
            </a:ext>
          </a:extLst>
        </xdr:cNvPr>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7439</xdr:rowOff>
    </xdr:from>
    <xdr:to>
      <xdr:col>85</xdr:col>
      <xdr:colOff>177800</xdr:colOff>
      <xdr:row>36</xdr:row>
      <xdr:rowOff>109039</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162687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30316</xdr:rowOff>
    </xdr:from>
    <xdr:ext cx="405111" cy="259045"/>
    <xdr:sp macro="" textlink="">
      <xdr:nvSpPr>
        <xdr:cNvPr id="426" name="【一般廃棄物処理施設】&#10;有形固定資産減価償却率該当値テキスト">
          <a:extLst>
            <a:ext uri="{FF2B5EF4-FFF2-40B4-BE49-F238E27FC236}">
              <a16:creationId xmlns:a16="http://schemas.microsoft.com/office/drawing/2014/main" id="{00000000-0008-0000-0200-0000AA010000}"/>
            </a:ext>
          </a:extLst>
        </xdr:cNvPr>
        <xdr:cNvSpPr txBox="1"/>
      </xdr:nvSpPr>
      <xdr:spPr>
        <a:xfrm>
          <a:off x="163576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22134</xdr:rowOff>
    </xdr:from>
    <xdr:to>
      <xdr:col>81</xdr:col>
      <xdr:colOff>101600</xdr:colOff>
      <xdr:row>36</xdr:row>
      <xdr:rowOff>123734</xdr:rowOff>
    </xdr:to>
    <xdr:sp macro="" textlink="">
      <xdr:nvSpPr>
        <xdr:cNvPr id="427" name="楕円 426">
          <a:extLst>
            <a:ext uri="{FF2B5EF4-FFF2-40B4-BE49-F238E27FC236}">
              <a16:creationId xmlns:a16="http://schemas.microsoft.com/office/drawing/2014/main" id="{00000000-0008-0000-0200-0000AB010000}"/>
            </a:ext>
          </a:extLst>
        </xdr:cNvPr>
        <xdr:cNvSpPr/>
      </xdr:nvSpPr>
      <xdr:spPr>
        <a:xfrm>
          <a:off x="15430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58239</xdr:rowOff>
    </xdr:from>
    <xdr:to>
      <xdr:col>85</xdr:col>
      <xdr:colOff>127000</xdr:colOff>
      <xdr:row>36</xdr:row>
      <xdr:rowOff>72934</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flipV="1">
          <a:off x="15481300" y="623043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8726</xdr:rowOff>
    </xdr:from>
    <xdr:ext cx="405111" cy="259045"/>
    <xdr:sp macro="" textlink="">
      <xdr:nvSpPr>
        <xdr:cNvPr id="429" name="n_1aveValue【一般廃棄物処理施設】&#10;有形固定資産減価償却率">
          <a:extLst>
            <a:ext uri="{FF2B5EF4-FFF2-40B4-BE49-F238E27FC236}">
              <a16:creationId xmlns:a16="http://schemas.microsoft.com/office/drawing/2014/main" id="{00000000-0008-0000-0200-0000AD010000}"/>
            </a:ext>
          </a:extLst>
        </xdr:cNvPr>
        <xdr:cNvSpPr txBox="1"/>
      </xdr:nvSpPr>
      <xdr:spPr>
        <a:xfrm>
          <a:off x="15266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30" name="n_2aveValue【一般廃棄物処理施設】&#10;有形固定資産減価償却率">
          <a:extLst>
            <a:ext uri="{FF2B5EF4-FFF2-40B4-BE49-F238E27FC236}">
              <a16:creationId xmlns:a16="http://schemas.microsoft.com/office/drawing/2014/main" id="{00000000-0008-0000-0200-0000AE010000}"/>
            </a:ext>
          </a:extLst>
        </xdr:cNvPr>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140261</xdr:rowOff>
    </xdr:from>
    <xdr:ext cx="405111" cy="259045"/>
    <xdr:sp macro="" textlink="">
      <xdr:nvSpPr>
        <xdr:cNvPr id="431" name="n_1mainValue【一般廃棄物処理施設】&#10;有形固定資産減価償却率">
          <a:extLst>
            <a:ext uri="{FF2B5EF4-FFF2-40B4-BE49-F238E27FC236}">
              <a16:creationId xmlns:a16="http://schemas.microsoft.com/office/drawing/2014/main" id="{00000000-0008-0000-0200-0000AF010000}"/>
            </a:ext>
          </a:extLst>
        </xdr:cNvPr>
        <xdr:cNvSpPr txBox="1"/>
      </xdr:nvSpPr>
      <xdr:spPr>
        <a:xfrm>
          <a:off x="1526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a:extLst>
            <a:ext uri="{FF2B5EF4-FFF2-40B4-BE49-F238E27FC236}">
              <a16:creationId xmlns:a16="http://schemas.microsoft.com/office/drawing/2014/main" id="{00000000-0008-0000-0200-0000C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58" name="【一般廃棄物処理施設】&#10;一人当たり有形固定資産（償却資産）額最小値テキスト">
          <a:extLst>
            <a:ext uri="{FF2B5EF4-FFF2-40B4-BE49-F238E27FC236}">
              <a16:creationId xmlns:a16="http://schemas.microsoft.com/office/drawing/2014/main" id="{00000000-0008-0000-0200-0000CA010000}"/>
            </a:ext>
          </a:extLst>
        </xdr:cNvPr>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60" name="【一般廃棄物処理施設】&#10;一人当たり有形固定資産（償却資産）額最大値テキスト">
          <a:extLst>
            <a:ext uri="{FF2B5EF4-FFF2-40B4-BE49-F238E27FC236}">
              <a16:creationId xmlns:a16="http://schemas.microsoft.com/office/drawing/2014/main" id="{00000000-0008-0000-0200-0000CC010000}"/>
            </a:ext>
          </a:extLst>
        </xdr:cNvPr>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62" name="【一般廃棄物処理施設】&#10;一人当たり有形固定資産（償却資産）額平均値テキスト">
          <a:extLst>
            <a:ext uri="{FF2B5EF4-FFF2-40B4-BE49-F238E27FC236}">
              <a16:creationId xmlns:a16="http://schemas.microsoft.com/office/drawing/2014/main" id="{00000000-0008-0000-0200-0000CE010000}"/>
            </a:ext>
          </a:extLst>
        </xdr:cNvPr>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27016</xdr:rowOff>
    </xdr:from>
    <xdr:to>
      <xdr:col>116</xdr:col>
      <xdr:colOff>114300</xdr:colOff>
      <xdr:row>40</xdr:row>
      <xdr:rowOff>128616</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22110700" y="68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49893</xdr:rowOff>
    </xdr:from>
    <xdr:ext cx="599010" cy="259045"/>
    <xdr:sp macro="" textlink="">
      <xdr:nvSpPr>
        <xdr:cNvPr id="472" name="【一般廃棄物処理施設】&#10;一人当たり有形固定資産（償却資産）額該当値テキスト">
          <a:extLst>
            <a:ext uri="{FF2B5EF4-FFF2-40B4-BE49-F238E27FC236}">
              <a16:creationId xmlns:a16="http://schemas.microsoft.com/office/drawing/2014/main" id="{00000000-0008-0000-0200-0000D8010000}"/>
            </a:ext>
          </a:extLst>
        </xdr:cNvPr>
        <xdr:cNvSpPr txBox="1"/>
      </xdr:nvSpPr>
      <xdr:spPr>
        <a:xfrm>
          <a:off x="22199600" y="673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36664</xdr:rowOff>
    </xdr:from>
    <xdr:to>
      <xdr:col>112</xdr:col>
      <xdr:colOff>38100</xdr:colOff>
      <xdr:row>40</xdr:row>
      <xdr:rowOff>138264</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21272500" y="68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77816</xdr:rowOff>
    </xdr:from>
    <xdr:to>
      <xdr:col>116</xdr:col>
      <xdr:colOff>63500</xdr:colOff>
      <xdr:row>40</xdr:row>
      <xdr:rowOff>87464</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21323300" y="6935816"/>
          <a:ext cx="8382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35396</xdr:rowOff>
    </xdr:from>
    <xdr:ext cx="534377" cy="259045"/>
    <xdr:sp macro="" textlink="">
      <xdr:nvSpPr>
        <xdr:cNvPr id="475" name="n_1aveValue【一般廃棄物処理施設】&#10;一人当たり有形固定資産（償却資産）額">
          <a:extLst>
            <a:ext uri="{FF2B5EF4-FFF2-40B4-BE49-F238E27FC236}">
              <a16:creationId xmlns:a16="http://schemas.microsoft.com/office/drawing/2014/main" id="{00000000-0008-0000-0200-0000DB010000}"/>
            </a:ext>
          </a:extLst>
        </xdr:cNvPr>
        <xdr:cNvSpPr txBox="1"/>
      </xdr:nvSpPr>
      <xdr:spPr>
        <a:xfrm>
          <a:off x="210434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476" name="n_2aveValue【一般廃棄物処理施設】&#10;一人当たり有形固定資産（償却資産）額">
          <a:extLst>
            <a:ext uri="{FF2B5EF4-FFF2-40B4-BE49-F238E27FC236}">
              <a16:creationId xmlns:a16="http://schemas.microsoft.com/office/drawing/2014/main" id="{00000000-0008-0000-0200-0000DC010000}"/>
            </a:ext>
          </a:extLst>
        </xdr:cNvPr>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154791</xdr:rowOff>
    </xdr:from>
    <xdr:ext cx="599010" cy="259045"/>
    <xdr:sp macro="" textlink="">
      <xdr:nvSpPr>
        <xdr:cNvPr id="477" name="n_1mainValue【一般廃棄物処理施設】&#10;一人当たり有形固定資産（償却資産）額">
          <a:extLst>
            <a:ext uri="{FF2B5EF4-FFF2-40B4-BE49-F238E27FC236}">
              <a16:creationId xmlns:a16="http://schemas.microsoft.com/office/drawing/2014/main" id="{00000000-0008-0000-0200-0000DD010000}"/>
            </a:ext>
          </a:extLst>
        </xdr:cNvPr>
        <xdr:cNvSpPr txBox="1"/>
      </xdr:nvSpPr>
      <xdr:spPr>
        <a:xfrm>
          <a:off x="21011095" y="666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a:extLst>
            <a:ext uri="{FF2B5EF4-FFF2-40B4-BE49-F238E27FC236}">
              <a16:creationId xmlns:a16="http://schemas.microsoft.com/office/drawing/2014/main" id="{00000000-0008-0000-0200-0000F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04" name="【保健センター・保健所】&#10;有形固定資産減価償却率最小値テキスト">
          <a:extLst>
            <a:ext uri="{FF2B5EF4-FFF2-40B4-BE49-F238E27FC236}">
              <a16:creationId xmlns:a16="http://schemas.microsoft.com/office/drawing/2014/main" id="{00000000-0008-0000-0200-0000F801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6" name="【保健センター・保健所】&#10;有形固定資産減価償却率最大値テキスト">
          <a:extLst>
            <a:ext uri="{FF2B5EF4-FFF2-40B4-BE49-F238E27FC236}">
              <a16:creationId xmlns:a16="http://schemas.microsoft.com/office/drawing/2014/main" id="{00000000-0008-0000-0200-0000FA01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08" name="【保健センター・保健所】&#10;有形固定資産減価償却率平均値テキスト">
          <a:extLst>
            <a:ext uri="{FF2B5EF4-FFF2-40B4-BE49-F238E27FC236}">
              <a16:creationId xmlns:a16="http://schemas.microsoft.com/office/drawing/2014/main" id="{00000000-0008-0000-0200-0000FC010000}"/>
            </a:ext>
          </a:extLst>
        </xdr:cNvPr>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09" name="フローチャート: 判断 508">
          <a:extLst>
            <a:ext uri="{FF2B5EF4-FFF2-40B4-BE49-F238E27FC236}">
              <a16:creationId xmlns:a16="http://schemas.microsoft.com/office/drawing/2014/main" id="{00000000-0008-0000-0200-0000FD01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518" name="【保健センター・保健所】&#10;有形固定資産減価償却率該当値テキスト">
          <a:extLst>
            <a:ext uri="{FF2B5EF4-FFF2-40B4-BE49-F238E27FC236}">
              <a16:creationId xmlns:a16="http://schemas.microsoft.com/office/drawing/2014/main" id="{00000000-0008-0000-0200-000006020000}"/>
            </a:ext>
          </a:extLst>
        </xdr:cNvPr>
        <xdr:cNvSpPr txBox="1"/>
      </xdr:nvSpPr>
      <xdr:spPr>
        <a:xfrm>
          <a:off x="16357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153307</xdr:rowOff>
    </xdr:from>
    <xdr:to>
      <xdr:col>81</xdr:col>
      <xdr:colOff>101600</xdr:colOff>
      <xdr:row>61</xdr:row>
      <xdr:rowOff>83457</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15430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169817</xdr:rowOff>
    </xdr:from>
    <xdr:to>
      <xdr:col>85</xdr:col>
      <xdr:colOff>127000</xdr:colOff>
      <xdr:row>61</xdr:row>
      <xdr:rowOff>32657</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flipV="1">
          <a:off x="15481300" y="1045681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126110</xdr:rowOff>
    </xdr:from>
    <xdr:ext cx="405111" cy="259045"/>
    <xdr:sp macro="" textlink="">
      <xdr:nvSpPr>
        <xdr:cNvPr id="521" name="n_1aveValue【保健センター・保健所】&#10;有形固定資産減価償却率">
          <a:extLst>
            <a:ext uri="{FF2B5EF4-FFF2-40B4-BE49-F238E27FC236}">
              <a16:creationId xmlns:a16="http://schemas.microsoft.com/office/drawing/2014/main" id="{00000000-0008-0000-0200-000009020000}"/>
            </a:ext>
          </a:extLst>
        </xdr:cNvPr>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109781</xdr:rowOff>
    </xdr:from>
    <xdr:ext cx="405111" cy="259045"/>
    <xdr:sp macro="" textlink="">
      <xdr:nvSpPr>
        <xdr:cNvPr id="522" name="n_2aveValue【保健センター・保健所】&#10;有形固定資産減価償却率">
          <a:extLst>
            <a:ext uri="{FF2B5EF4-FFF2-40B4-BE49-F238E27FC236}">
              <a16:creationId xmlns:a16="http://schemas.microsoft.com/office/drawing/2014/main" id="{00000000-0008-0000-0200-00000A020000}"/>
            </a:ext>
          </a:extLst>
        </xdr:cNvPr>
        <xdr:cNvSpPr txBox="1"/>
      </xdr:nvSpPr>
      <xdr:spPr>
        <a:xfrm>
          <a:off x="14389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74584</xdr:rowOff>
    </xdr:from>
    <xdr:ext cx="405111" cy="259045"/>
    <xdr:sp macro="" textlink="">
      <xdr:nvSpPr>
        <xdr:cNvPr id="523" name="n_1mainValue【保健センター・保健所】&#10;有形固定資産減価償却率">
          <a:extLst>
            <a:ext uri="{FF2B5EF4-FFF2-40B4-BE49-F238E27FC236}">
              <a16:creationId xmlns:a16="http://schemas.microsoft.com/office/drawing/2014/main" id="{00000000-0008-0000-0200-00000B020000}"/>
            </a:ext>
          </a:extLst>
        </xdr:cNvPr>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保健センター・保健所】&#10;一人当たり面積グラフ枠">
          <a:extLst>
            <a:ext uri="{FF2B5EF4-FFF2-40B4-BE49-F238E27FC236}">
              <a16:creationId xmlns:a16="http://schemas.microsoft.com/office/drawing/2014/main" id="{00000000-0008-0000-0200-00002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46" name="【保健センター・保健所】&#10;一人当たり面積最小値テキスト">
          <a:extLst>
            <a:ext uri="{FF2B5EF4-FFF2-40B4-BE49-F238E27FC236}">
              <a16:creationId xmlns:a16="http://schemas.microsoft.com/office/drawing/2014/main" id="{00000000-0008-0000-0200-000022020000}"/>
            </a:ext>
          </a:extLst>
        </xdr:cNvPr>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48" name="【保健センター・保健所】&#10;一人当たり面積最大値テキスト">
          <a:extLst>
            <a:ext uri="{FF2B5EF4-FFF2-40B4-BE49-F238E27FC236}">
              <a16:creationId xmlns:a16="http://schemas.microsoft.com/office/drawing/2014/main" id="{00000000-0008-0000-0200-000024020000}"/>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113809</xdr:rowOff>
    </xdr:from>
    <xdr:ext cx="469744" cy="259045"/>
    <xdr:sp macro="" textlink="">
      <xdr:nvSpPr>
        <xdr:cNvPr id="550" name="【保健センター・保健所】&#10;一人当たり面積平均値テキスト">
          <a:extLst>
            <a:ext uri="{FF2B5EF4-FFF2-40B4-BE49-F238E27FC236}">
              <a16:creationId xmlns:a16="http://schemas.microsoft.com/office/drawing/2014/main" id="{00000000-0008-0000-0200-000026020000}"/>
            </a:ext>
          </a:extLst>
        </xdr:cNvPr>
        <xdr:cNvSpPr txBox="1"/>
      </xdr:nvSpPr>
      <xdr:spPr>
        <a:xfrm>
          <a:off x="22199600" y="105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47498</xdr:rowOff>
    </xdr:from>
    <xdr:to>
      <xdr:col>116</xdr:col>
      <xdr:colOff>114300</xdr:colOff>
      <xdr:row>63</xdr:row>
      <xdr:rowOff>149098</xdr:rowOff>
    </xdr:to>
    <xdr:sp macro="" textlink="">
      <xdr:nvSpPr>
        <xdr:cNvPr id="559" name="楕円 558">
          <a:extLst>
            <a:ext uri="{FF2B5EF4-FFF2-40B4-BE49-F238E27FC236}">
              <a16:creationId xmlns:a16="http://schemas.microsoft.com/office/drawing/2014/main" id="{00000000-0008-0000-0200-00002F020000}"/>
            </a:ext>
          </a:extLst>
        </xdr:cNvPr>
        <xdr:cNvSpPr/>
      </xdr:nvSpPr>
      <xdr:spPr>
        <a:xfrm>
          <a:off x="22110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133875</xdr:rowOff>
    </xdr:from>
    <xdr:ext cx="469744" cy="259045"/>
    <xdr:sp macro="" textlink="">
      <xdr:nvSpPr>
        <xdr:cNvPr id="560" name="【保健センター・保健所】&#10;一人当たり面積該当値テキスト">
          <a:extLst>
            <a:ext uri="{FF2B5EF4-FFF2-40B4-BE49-F238E27FC236}">
              <a16:creationId xmlns:a16="http://schemas.microsoft.com/office/drawing/2014/main" id="{00000000-0008-0000-0200-000030020000}"/>
            </a:ext>
          </a:extLst>
        </xdr:cNvPr>
        <xdr:cNvSpPr txBox="1"/>
      </xdr:nvSpPr>
      <xdr:spPr>
        <a:xfrm>
          <a:off x="22199600" y="1076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47498</xdr:rowOff>
    </xdr:from>
    <xdr:to>
      <xdr:col>112</xdr:col>
      <xdr:colOff>38100</xdr:colOff>
      <xdr:row>63</xdr:row>
      <xdr:rowOff>149098</xdr:rowOff>
    </xdr:to>
    <xdr:sp macro="" textlink="">
      <xdr:nvSpPr>
        <xdr:cNvPr id="561" name="楕円 560">
          <a:extLst>
            <a:ext uri="{FF2B5EF4-FFF2-40B4-BE49-F238E27FC236}">
              <a16:creationId xmlns:a16="http://schemas.microsoft.com/office/drawing/2014/main" id="{00000000-0008-0000-0200-000031020000}"/>
            </a:ext>
          </a:extLst>
        </xdr:cNvPr>
        <xdr:cNvSpPr/>
      </xdr:nvSpPr>
      <xdr:spPr>
        <a:xfrm>
          <a:off x="21272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98298</xdr:rowOff>
    </xdr:from>
    <xdr:to>
      <xdr:col>116</xdr:col>
      <xdr:colOff>63500</xdr:colOff>
      <xdr:row>63</xdr:row>
      <xdr:rowOff>98298</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21323300" y="1089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563" name="n_1aveValue【保健センター・保健所】&#10;一人当たり面積">
          <a:extLst>
            <a:ext uri="{FF2B5EF4-FFF2-40B4-BE49-F238E27FC236}">
              <a16:creationId xmlns:a16="http://schemas.microsoft.com/office/drawing/2014/main" id="{00000000-0008-0000-0200-000033020000}"/>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64" name="n_2aveValue【保健センター・保健所】&#10;一人当たり面積">
          <a:extLst>
            <a:ext uri="{FF2B5EF4-FFF2-40B4-BE49-F238E27FC236}">
              <a16:creationId xmlns:a16="http://schemas.microsoft.com/office/drawing/2014/main" id="{00000000-0008-0000-0200-000034020000}"/>
            </a:ext>
          </a:extLst>
        </xdr:cNvPr>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140225</xdr:rowOff>
    </xdr:from>
    <xdr:ext cx="469744" cy="259045"/>
    <xdr:sp macro="" textlink="">
      <xdr:nvSpPr>
        <xdr:cNvPr id="565" name="n_1mainValue【保健センター・保健所】&#10;一人当たり面積">
          <a:extLst>
            <a:ext uri="{FF2B5EF4-FFF2-40B4-BE49-F238E27FC236}">
              <a16:creationId xmlns:a16="http://schemas.microsoft.com/office/drawing/2014/main" id="{00000000-0008-0000-0200-000035020000}"/>
            </a:ext>
          </a:extLst>
        </xdr:cNvPr>
        <xdr:cNvSpPr txBox="1"/>
      </xdr:nvSpPr>
      <xdr:spPr>
        <a:xfrm>
          <a:off x="21075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a:extLst>
            <a:ext uri="{FF2B5EF4-FFF2-40B4-BE49-F238E27FC236}">
              <a16:creationId xmlns:a16="http://schemas.microsoft.com/office/drawing/2014/main" id="{00000000-0008-0000-0200-00004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92" name="【消防施設】&#10;有形固定資産減価償却率最小値テキスト">
          <a:extLst>
            <a:ext uri="{FF2B5EF4-FFF2-40B4-BE49-F238E27FC236}">
              <a16:creationId xmlns:a16="http://schemas.microsoft.com/office/drawing/2014/main" id="{00000000-0008-0000-0200-000050020000}"/>
            </a:ext>
          </a:extLst>
        </xdr:cNvPr>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94" name="【消防施設】&#10;有形固定資産減価償却率最大値テキスト">
          <a:extLst>
            <a:ext uri="{FF2B5EF4-FFF2-40B4-BE49-F238E27FC236}">
              <a16:creationId xmlns:a16="http://schemas.microsoft.com/office/drawing/2014/main" id="{00000000-0008-0000-0200-000052020000}"/>
            </a:ext>
          </a:extLst>
        </xdr:cNvPr>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96" name="【消防施設】&#10;有形固定資産減価償却率平均値テキスト">
          <a:extLst>
            <a:ext uri="{FF2B5EF4-FFF2-40B4-BE49-F238E27FC236}">
              <a16:creationId xmlns:a16="http://schemas.microsoft.com/office/drawing/2014/main" id="{00000000-0008-0000-0200-000054020000}"/>
            </a:ext>
          </a:extLst>
        </xdr:cNvPr>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80373</xdr:rowOff>
    </xdr:from>
    <xdr:to>
      <xdr:col>85</xdr:col>
      <xdr:colOff>177800</xdr:colOff>
      <xdr:row>82</xdr:row>
      <xdr:rowOff>10523</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162687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103250</xdr:rowOff>
    </xdr:from>
    <xdr:ext cx="405111" cy="259045"/>
    <xdr:sp macro="" textlink="">
      <xdr:nvSpPr>
        <xdr:cNvPr id="606" name="【消防施設】&#10;有形固定資産減価償却率該当値テキスト">
          <a:extLst>
            <a:ext uri="{FF2B5EF4-FFF2-40B4-BE49-F238E27FC236}">
              <a16:creationId xmlns:a16="http://schemas.microsoft.com/office/drawing/2014/main" id="{00000000-0008-0000-0200-00005E020000}"/>
            </a:ext>
          </a:extLst>
        </xdr:cNvPr>
        <xdr:cNvSpPr txBox="1"/>
      </xdr:nvSpPr>
      <xdr:spPr>
        <a:xfrm>
          <a:off x="16357600" y="1381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109764</xdr:rowOff>
    </xdr:from>
    <xdr:to>
      <xdr:col>81</xdr:col>
      <xdr:colOff>101600</xdr:colOff>
      <xdr:row>82</xdr:row>
      <xdr:rowOff>39914</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15430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131173</xdr:rowOff>
    </xdr:from>
    <xdr:to>
      <xdr:col>85</xdr:col>
      <xdr:colOff>127000</xdr:colOff>
      <xdr:row>81</xdr:row>
      <xdr:rowOff>160564</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15481300" y="1401862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4190</xdr:rowOff>
    </xdr:from>
    <xdr:ext cx="405111" cy="259045"/>
    <xdr:sp macro="" textlink="">
      <xdr:nvSpPr>
        <xdr:cNvPr id="609" name="n_1aveValue【消防施設】&#10;有形固定資産減価償却率">
          <a:extLst>
            <a:ext uri="{FF2B5EF4-FFF2-40B4-BE49-F238E27FC236}">
              <a16:creationId xmlns:a16="http://schemas.microsoft.com/office/drawing/2014/main" id="{00000000-0008-0000-0200-000061020000}"/>
            </a:ext>
          </a:extLst>
        </xdr:cNvPr>
        <xdr:cNvSpPr txBox="1"/>
      </xdr:nvSpPr>
      <xdr:spPr>
        <a:xfrm>
          <a:off x="15266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10" name="n_2aveValue【消防施設】&#10;有形固定資産減価償却率">
          <a:extLst>
            <a:ext uri="{FF2B5EF4-FFF2-40B4-BE49-F238E27FC236}">
              <a16:creationId xmlns:a16="http://schemas.microsoft.com/office/drawing/2014/main" id="{00000000-0008-0000-0200-000062020000}"/>
            </a:ext>
          </a:extLst>
        </xdr:cNvPr>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31041</xdr:rowOff>
    </xdr:from>
    <xdr:ext cx="405111" cy="259045"/>
    <xdr:sp macro="" textlink="">
      <xdr:nvSpPr>
        <xdr:cNvPr id="611" name="n_1mainValue【消防施設】&#10;有形固定資産減価償却率">
          <a:extLst>
            <a:ext uri="{FF2B5EF4-FFF2-40B4-BE49-F238E27FC236}">
              <a16:creationId xmlns:a16="http://schemas.microsoft.com/office/drawing/2014/main" id="{00000000-0008-0000-0200-000063020000}"/>
            </a:ext>
          </a:extLst>
        </xdr:cNvPr>
        <xdr:cNvSpPr txBox="1"/>
      </xdr:nvSpPr>
      <xdr:spPr>
        <a:xfrm>
          <a:off x="15266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2" name="【消防施設】&#10;一人当たり面積グラフ枠">
          <a:extLst>
            <a:ext uri="{FF2B5EF4-FFF2-40B4-BE49-F238E27FC236}">
              <a16:creationId xmlns:a16="http://schemas.microsoft.com/office/drawing/2014/main" id="{00000000-0008-0000-0200-00007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4" name="【消防施設】&#10;一人当たり面積最小値テキスト">
          <a:extLst>
            <a:ext uri="{FF2B5EF4-FFF2-40B4-BE49-F238E27FC236}">
              <a16:creationId xmlns:a16="http://schemas.microsoft.com/office/drawing/2014/main" id="{00000000-0008-0000-0200-00007A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36" name="【消防施設】&#10;一人当たり面積最大値テキスト">
          <a:extLst>
            <a:ext uri="{FF2B5EF4-FFF2-40B4-BE49-F238E27FC236}">
              <a16:creationId xmlns:a16="http://schemas.microsoft.com/office/drawing/2014/main" id="{00000000-0008-0000-0200-00007C020000}"/>
            </a:ext>
          </a:extLst>
        </xdr:cNvPr>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4590</xdr:rowOff>
    </xdr:from>
    <xdr:ext cx="469744" cy="259045"/>
    <xdr:sp macro="" textlink="">
      <xdr:nvSpPr>
        <xdr:cNvPr id="638" name="【消防施設】&#10;一人当たり面積平均値テキスト">
          <a:extLst>
            <a:ext uri="{FF2B5EF4-FFF2-40B4-BE49-F238E27FC236}">
              <a16:creationId xmlns:a16="http://schemas.microsoft.com/office/drawing/2014/main" id="{00000000-0008-0000-0200-00007E020000}"/>
            </a:ext>
          </a:extLst>
        </xdr:cNvPr>
        <xdr:cNvSpPr txBox="1"/>
      </xdr:nvSpPr>
      <xdr:spPr>
        <a:xfrm>
          <a:off x="22199600" y="1423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145035</xdr:rowOff>
    </xdr:from>
    <xdr:to>
      <xdr:col>116</xdr:col>
      <xdr:colOff>114300</xdr:colOff>
      <xdr:row>82</xdr:row>
      <xdr:rowOff>75185</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221107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167912</xdr:rowOff>
    </xdr:from>
    <xdr:ext cx="469744" cy="259045"/>
    <xdr:sp macro="" textlink="">
      <xdr:nvSpPr>
        <xdr:cNvPr id="648" name="【消防施設】&#10;一人当たり面積該当値テキスト">
          <a:extLst>
            <a:ext uri="{FF2B5EF4-FFF2-40B4-BE49-F238E27FC236}">
              <a16:creationId xmlns:a16="http://schemas.microsoft.com/office/drawing/2014/main" id="{00000000-0008-0000-0200-000088020000}"/>
            </a:ext>
          </a:extLst>
        </xdr:cNvPr>
        <xdr:cNvSpPr txBox="1"/>
      </xdr:nvSpPr>
      <xdr:spPr>
        <a:xfrm>
          <a:off x="22199600" y="1388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167894</xdr:rowOff>
    </xdr:from>
    <xdr:to>
      <xdr:col>112</xdr:col>
      <xdr:colOff>38100</xdr:colOff>
      <xdr:row>82</xdr:row>
      <xdr:rowOff>98044</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21272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24385</xdr:rowOff>
    </xdr:from>
    <xdr:to>
      <xdr:col>116</xdr:col>
      <xdr:colOff>63500</xdr:colOff>
      <xdr:row>82</xdr:row>
      <xdr:rowOff>47244</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21323300" y="1408328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114316</xdr:rowOff>
    </xdr:from>
    <xdr:ext cx="469744" cy="259045"/>
    <xdr:sp macro="" textlink="">
      <xdr:nvSpPr>
        <xdr:cNvPr id="651" name="n_1aveValue【消防施設】&#10;一人当たり面積">
          <a:extLst>
            <a:ext uri="{FF2B5EF4-FFF2-40B4-BE49-F238E27FC236}">
              <a16:creationId xmlns:a16="http://schemas.microsoft.com/office/drawing/2014/main" id="{00000000-0008-0000-0200-00008B020000}"/>
            </a:ext>
          </a:extLst>
        </xdr:cNvPr>
        <xdr:cNvSpPr txBox="1"/>
      </xdr:nvSpPr>
      <xdr:spPr>
        <a:xfrm>
          <a:off x="21075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52" name="n_2aveValue【消防施設】&#10;一人当たり面積">
          <a:extLst>
            <a:ext uri="{FF2B5EF4-FFF2-40B4-BE49-F238E27FC236}">
              <a16:creationId xmlns:a16="http://schemas.microsoft.com/office/drawing/2014/main" id="{00000000-0008-0000-0200-00008C020000}"/>
            </a:ext>
          </a:extLst>
        </xdr:cNvPr>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114571</xdr:rowOff>
    </xdr:from>
    <xdr:ext cx="469744" cy="259045"/>
    <xdr:sp macro="" textlink="">
      <xdr:nvSpPr>
        <xdr:cNvPr id="653" name="n_1mainValue【消防施設】&#10;一人当たり面積">
          <a:extLst>
            <a:ext uri="{FF2B5EF4-FFF2-40B4-BE49-F238E27FC236}">
              <a16:creationId xmlns:a16="http://schemas.microsoft.com/office/drawing/2014/main" id="{00000000-0008-0000-0200-00008D020000}"/>
            </a:ext>
          </a:extLst>
        </xdr:cNvPr>
        <xdr:cNvSpPr txBox="1"/>
      </xdr:nvSpPr>
      <xdr:spPr>
        <a:xfrm>
          <a:off x="210757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8" name="【庁舎】&#10;有形固定資産減価償却率グラフ枠">
          <a:extLst>
            <a:ext uri="{FF2B5EF4-FFF2-40B4-BE49-F238E27FC236}">
              <a16:creationId xmlns:a16="http://schemas.microsoft.com/office/drawing/2014/main" id="{00000000-0008-0000-0200-0000A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80" name="【庁舎】&#10;有形固定資産減価償却率最小値テキスト">
          <a:extLst>
            <a:ext uri="{FF2B5EF4-FFF2-40B4-BE49-F238E27FC236}">
              <a16:creationId xmlns:a16="http://schemas.microsoft.com/office/drawing/2014/main" id="{00000000-0008-0000-0200-0000A8020000}"/>
            </a:ext>
          </a:extLst>
        </xdr:cNvPr>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82" name="【庁舎】&#10;有形固定資産減価償却率最大値テキスト">
          <a:extLst>
            <a:ext uri="{FF2B5EF4-FFF2-40B4-BE49-F238E27FC236}">
              <a16:creationId xmlns:a16="http://schemas.microsoft.com/office/drawing/2014/main" id="{00000000-0008-0000-0200-0000AA020000}"/>
            </a:ext>
          </a:extLst>
        </xdr:cNvPr>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120122</xdr:rowOff>
    </xdr:from>
    <xdr:ext cx="405111" cy="259045"/>
    <xdr:sp macro="" textlink="">
      <xdr:nvSpPr>
        <xdr:cNvPr id="684" name="【庁舎】&#10;有形固定資産減価償却率平均値テキスト">
          <a:extLst>
            <a:ext uri="{FF2B5EF4-FFF2-40B4-BE49-F238E27FC236}">
              <a16:creationId xmlns:a16="http://schemas.microsoft.com/office/drawing/2014/main" id="{00000000-0008-0000-0200-0000AC020000}"/>
            </a:ext>
          </a:extLst>
        </xdr:cNvPr>
        <xdr:cNvSpPr txBox="1"/>
      </xdr:nvSpPr>
      <xdr:spPr>
        <a:xfrm>
          <a:off x="16357600" y="17608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84182</xdr:rowOff>
    </xdr:from>
    <xdr:to>
      <xdr:col>85</xdr:col>
      <xdr:colOff>177800</xdr:colOff>
      <xdr:row>109</xdr:row>
      <xdr:rowOff>14332</xdr:rowOff>
    </xdr:to>
    <xdr:sp macro="" textlink="">
      <xdr:nvSpPr>
        <xdr:cNvPr id="693" name="楕円 692">
          <a:extLst>
            <a:ext uri="{FF2B5EF4-FFF2-40B4-BE49-F238E27FC236}">
              <a16:creationId xmlns:a16="http://schemas.microsoft.com/office/drawing/2014/main" id="{00000000-0008-0000-0200-0000B5020000}"/>
            </a:ext>
          </a:extLst>
        </xdr:cNvPr>
        <xdr:cNvSpPr/>
      </xdr:nvSpPr>
      <xdr:spPr>
        <a:xfrm>
          <a:off x="162687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170559</xdr:rowOff>
    </xdr:from>
    <xdr:ext cx="340478" cy="259045"/>
    <xdr:sp macro="" textlink="">
      <xdr:nvSpPr>
        <xdr:cNvPr id="694" name="【庁舎】&#10;有形固定資産減価償却率該当値テキスト">
          <a:extLst>
            <a:ext uri="{FF2B5EF4-FFF2-40B4-BE49-F238E27FC236}">
              <a16:creationId xmlns:a16="http://schemas.microsoft.com/office/drawing/2014/main" id="{00000000-0008-0000-0200-0000B6020000}"/>
            </a:ext>
          </a:extLst>
        </xdr:cNvPr>
        <xdr:cNvSpPr txBox="1"/>
      </xdr:nvSpPr>
      <xdr:spPr>
        <a:xfrm>
          <a:off x="16357600" y="185157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120106</xdr:rowOff>
    </xdr:from>
    <xdr:to>
      <xdr:col>81</xdr:col>
      <xdr:colOff>101600</xdr:colOff>
      <xdr:row>109</xdr:row>
      <xdr:rowOff>50256</xdr:rowOff>
    </xdr:to>
    <xdr:sp macro="" textlink="">
      <xdr:nvSpPr>
        <xdr:cNvPr id="695" name="楕円 694">
          <a:extLst>
            <a:ext uri="{FF2B5EF4-FFF2-40B4-BE49-F238E27FC236}">
              <a16:creationId xmlns:a16="http://schemas.microsoft.com/office/drawing/2014/main" id="{00000000-0008-0000-0200-0000B7020000}"/>
            </a:ext>
          </a:extLst>
        </xdr:cNvPr>
        <xdr:cNvSpPr/>
      </xdr:nvSpPr>
      <xdr:spPr>
        <a:xfrm>
          <a:off x="154305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134982</xdr:rowOff>
    </xdr:from>
    <xdr:to>
      <xdr:col>85</xdr:col>
      <xdr:colOff>127000</xdr:colOff>
      <xdr:row>108</xdr:row>
      <xdr:rowOff>170906</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flipV="1">
          <a:off x="15481300" y="186515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128832</xdr:rowOff>
    </xdr:from>
    <xdr:ext cx="405111" cy="259045"/>
    <xdr:sp macro="" textlink="">
      <xdr:nvSpPr>
        <xdr:cNvPr id="697" name="n_1aveValue【庁舎】&#10;有形固定資産減価償却率">
          <a:extLst>
            <a:ext uri="{FF2B5EF4-FFF2-40B4-BE49-F238E27FC236}">
              <a16:creationId xmlns:a16="http://schemas.microsoft.com/office/drawing/2014/main" id="{00000000-0008-0000-0200-0000B9020000}"/>
            </a:ext>
          </a:extLst>
        </xdr:cNvPr>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698" name="n_2aveValue【庁舎】&#10;有形固定資産減価償却率">
          <a:extLst>
            <a:ext uri="{FF2B5EF4-FFF2-40B4-BE49-F238E27FC236}">
              <a16:creationId xmlns:a16="http://schemas.microsoft.com/office/drawing/2014/main" id="{00000000-0008-0000-0200-0000BA020000}"/>
            </a:ext>
          </a:extLst>
        </xdr:cNvPr>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109</xdr:row>
      <xdr:rowOff>41383</xdr:rowOff>
    </xdr:from>
    <xdr:ext cx="340478" cy="259045"/>
    <xdr:sp macro="" textlink="">
      <xdr:nvSpPr>
        <xdr:cNvPr id="699" name="n_1mainValue【庁舎】&#10;有形固定資産減価償却率">
          <a:extLst>
            <a:ext uri="{FF2B5EF4-FFF2-40B4-BE49-F238E27FC236}">
              <a16:creationId xmlns:a16="http://schemas.microsoft.com/office/drawing/2014/main" id="{00000000-0008-0000-0200-0000BB020000}"/>
            </a:ext>
          </a:extLst>
        </xdr:cNvPr>
        <xdr:cNvSpPr txBox="1"/>
      </xdr:nvSpPr>
      <xdr:spPr>
        <a:xfrm>
          <a:off x="15298361" y="1872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id="{00000000-0008-0000-0200-0000D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22" name="【庁舎】&#10;一人当たり面積最小値テキスト">
          <a:extLst>
            <a:ext uri="{FF2B5EF4-FFF2-40B4-BE49-F238E27FC236}">
              <a16:creationId xmlns:a16="http://schemas.microsoft.com/office/drawing/2014/main" id="{00000000-0008-0000-0200-0000D2020000}"/>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24" name="【庁舎】&#10;一人当たり面積最大値テキスト">
          <a:extLst>
            <a:ext uri="{FF2B5EF4-FFF2-40B4-BE49-F238E27FC236}">
              <a16:creationId xmlns:a16="http://schemas.microsoft.com/office/drawing/2014/main" id="{00000000-0008-0000-0200-0000D4020000}"/>
            </a:ext>
          </a:extLst>
        </xdr:cNvPr>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726" name="【庁舎】&#10;一人当たり面積平均値テキスト">
          <a:extLst>
            <a:ext uri="{FF2B5EF4-FFF2-40B4-BE49-F238E27FC236}">
              <a16:creationId xmlns:a16="http://schemas.microsoft.com/office/drawing/2014/main" id="{00000000-0008-0000-0200-0000D6020000}"/>
            </a:ext>
          </a:extLst>
        </xdr:cNvPr>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141987</xdr:rowOff>
    </xdr:from>
    <xdr:to>
      <xdr:col>116</xdr:col>
      <xdr:colOff>114300</xdr:colOff>
      <xdr:row>105</xdr:row>
      <xdr:rowOff>72137</xdr:rowOff>
    </xdr:to>
    <xdr:sp macro="" textlink="">
      <xdr:nvSpPr>
        <xdr:cNvPr id="735" name="楕円 734">
          <a:extLst>
            <a:ext uri="{FF2B5EF4-FFF2-40B4-BE49-F238E27FC236}">
              <a16:creationId xmlns:a16="http://schemas.microsoft.com/office/drawing/2014/main" id="{00000000-0008-0000-0200-0000DF020000}"/>
            </a:ext>
          </a:extLst>
        </xdr:cNvPr>
        <xdr:cNvSpPr/>
      </xdr:nvSpPr>
      <xdr:spPr>
        <a:xfrm>
          <a:off x="221107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164864</xdr:rowOff>
    </xdr:from>
    <xdr:ext cx="469744" cy="259045"/>
    <xdr:sp macro="" textlink="">
      <xdr:nvSpPr>
        <xdr:cNvPr id="736" name="【庁舎】&#10;一人当たり面積該当値テキスト">
          <a:extLst>
            <a:ext uri="{FF2B5EF4-FFF2-40B4-BE49-F238E27FC236}">
              <a16:creationId xmlns:a16="http://schemas.microsoft.com/office/drawing/2014/main" id="{00000000-0008-0000-0200-0000E0020000}"/>
            </a:ext>
          </a:extLst>
        </xdr:cNvPr>
        <xdr:cNvSpPr txBox="1"/>
      </xdr:nvSpPr>
      <xdr:spPr>
        <a:xfrm>
          <a:off x="22199600" y="1782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141987</xdr:rowOff>
    </xdr:from>
    <xdr:to>
      <xdr:col>112</xdr:col>
      <xdr:colOff>38100</xdr:colOff>
      <xdr:row>105</xdr:row>
      <xdr:rowOff>72137</xdr:rowOff>
    </xdr:to>
    <xdr:sp macro="" textlink="">
      <xdr:nvSpPr>
        <xdr:cNvPr id="737" name="楕円 736">
          <a:extLst>
            <a:ext uri="{FF2B5EF4-FFF2-40B4-BE49-F238E27FC236}">
              <a16:creationId xmlns:a16="http://schemas.microsoft.com/office/drawing/2014/main" id="{00000000-0008-0000-0200-0000E1020000}"/>
            </a:ext>
          </a:extLst>
        </xdr:cNvPr>
        <xdr:cNvSpPr/>
      </xdr:nvSpPr>
      <xdr:spPr>
        <a:xfrm>
          <a:off x="21272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21337</xdr:rowOff>
    </xdr:from>
    <xdr:to>
      <xdr:col>116</xdr:col>
      <xdr:colOff>63500</xdr:colOff>
      <xdr:row>105</xdr:row>
      <xdr:rowOff>21337</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21323300" y="180235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39" name="n_1aveValue【庁舎】&#10;一人当たり面積">
          <a:extLst>
            <a:ext uri="{FF2B5EF4-FFF2-40B4-BE49-F238E27FC236}">
              <a16:creationId xmlns:a16="http://schemas.microsoft.com/office/drawing/2014/main" id="{00000000-0008-0000-0200-0000E3020000}"/>
            </a:ext>
          </a:extLst>
        </xdr:cNvPr>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40" name="n_2aveValue【庁舎】&#10;一人当たり面積">
          <a:extLst>
            <a:ext uri="{FF2B5EF4-FFF2-40B4-BE49-F238E27FC236}">
              <a16:creationId xmlns:a16="http://schemas.microsoft.com/office/drawing/2014/main" id="{00000000-0008-0000-0200-0000E4020000}"/>
            </a:ext>
          </a:extLst>
        </xdr:cNvPr>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63264</xdr:rowOff>
    </xdr:from>
    <xdr:ext cx="469744" cy="259045"/>
    <xdr:sp macro="" textlink="">
      <xdr:nvSpPr>
        <xdr:cNvPr id="741" name="n_1mainValue【庁舎】&#10;一人当たり面積">
          <a:extLst>
            <a:ext uri="{FF2B5EF4-FFF2-40B4-BE49-F238E27FC236}">
              <a16:creationId xmlns:a16="http://schemas.microsoft.com/office/drawing/2014/main" id="{00000000-0008-0000-0200-0000E5020000}"/>
            </a:ext>
          </a:extLst>
        </xdr:cNvPr>
        <xdr:cNvSpPr txBox="1"/>
      </xdr:nvSpPr>
      <xdr:spPr>
        <a:xfrm>
          <a:off x="21075727" y="1806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市民会館について、一人当たり面積が類似団体と比較して大きくなっているが、市内にある３施設のうち、老朽化の進んだ</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館については、黒部市公共施設等総合管理計画において、大規模改修が見込まれた時点での解体、また存続すべき機能については代替施設に移転、機能集約を図る予定となっている。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庁舎の有形固定資産減価償却率が低いのは、平成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年度に新築しているためである。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体育館・プールの一人当たり面積が大きいのも目立っている。現状市内には、規模や用途等それぞれ異なるが体育館だけで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か所あり、黒部市公共施設等総合管理計画においては、同じ機能の重複施設について今後大規模改修が見込まれた時点で解体・統合する方針となっている。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41,680
41,317
426.31
21,648,262
20,918,576
559,013
12,487,836
30,438,317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大手企業が立地する環境等にある中、平成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年度以降は類似団体平均と近似している状況であったが、平成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類似団体を上回る税収があること等により、他団体と比較して高い状況となっている。各種事業の見直し等により歳出の削減を図るほか、税の徴収強化や公共施設の使用料の見直し等による新たな財源の確保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137583</xdr:rowOff>
    </xdr:to>
    <xdr:cxnSp macro="">
      <xdr:nvCxnSpPr>
        <xdr:cNvPr id="69" name="直線コネクタ 68"/>
        <xdr:cNvCxnSpPr/>
      </xdr:nvCxnSpPr>
      <xdr:spPr>
        <a:xfrm flipV="1">
          <a:off x="4114800" y="68040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137583</xdr:rowOff>
    </xdr:to>
    <xdr:cxnSp macro="">
      <xdr:nvCxnSpPr>
        <xdr:cNvPr id="72" name="直線コネクタ 71"/>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137583</xdr:rowOff>
    </xdr:to>
    <xdr:cxnSp macro="">
      <xdr:nvCxnSpPr>
        <xdr:cNvPr id="75" name="直線コネクタ 74"/>
        <xdr:cNvCxnSpPr/>
      </xdr:nvCxnSpPr>
      <xdr:spPr>
        <a:xfrm>
          <a:off x="2336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147108</xdr:rowOff>
    </xdr:from>
    <xdr:to>
      <xdr:col>11</xdr:col>
      <xdr:colOff>82550</xdr:colOff>
      <xdr:row>40</xdr:row>
      <xdr:rowOff>77258</xdr:rowOff>
    </xdr:to>
    <xdr:sp macro="" textlink="">
      <xdr:nvSpPr>
        <xdr:cNvPr id="79" name="フローチャート: 判断 78"/>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62035</xdr:rowOff>
    </xdr:from>
    <xdr:ext cx="762000" cy="259045"/>
    <xdr:sp macro="" textlink="">
      <xdr:nvSpPr>
        <xdr:cNvPr id="80" name="テキスト ボックス 79"/>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81" name="フローチャート: 判断 80"/>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62035</xdr:rowOff>
    </xdr:from>
    <xdr:ext cx="762000" cy="259045"/>
    <xdr:sp macro="" textlink="">
      <xdr:nvSpPr>
        <xdr:cNvPr id="82" name="テキスト ボックス 81"/>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的多い税収等により類似団体を下回る状況が続いているが、今後は扶助費や施設維持費の増加による比率悪化が懸念される。「黒部市職員適正化計画」に掲げた職員数・人件費の減や、「公共施設等総合管理計画」に基づく施設維持管理費の適正化など、行財政改革への取組を通じた義務的経費の削減に努め、現行の水準を維持す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95504</xdr:rowOff>
    </xdr:from>
    <xdr:to>
      <xdr:col>23</xdr:col>
      <xdr:colOff>133350</xdr:colOff>
      <xdr:row>60</xdr:row>
      <xdr:rowOff>59182</xdr:rowOff>
    </xdr:to>
    <xdr:cxnSp macro="">
      <xdr:nvCxnSpPr>
        <xdr:cNvPr id="130" name="直線コネクタ 129"/>
        <xdr:cNvCxnSpPr/>
      </xdr:nvCxnSpPr>
      <xdr:spPr>
        <a:xfrm>
          <a:off x="4114800" y="1021105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85852</xdr:rowOff>
    </xdr:from>
    <xdr:to>
      <xdr:col>19</xdr:col>
      <xdr:colOff>133350</xdr:colOff>
      <xdr:row>59</xdr:row>
      <xdr:rowOff>95504</xdr:rowOff>
    </xdr:to>
    <xdr:cxnSp macro="">
      <xdr:nvCxnSpPr>
        <xdr:cNvPr id="133" name="直線コネクタ 132"/>
        <xdr:cNvCxnSpPr/>
      </xdr:nvCxnSpPr>
      <xdr:spPr>
        <a:xfrm>
          <a:off x="3225800" y="102014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160782</xdr:rowOff>
    </xdr:from>
    <xdr:to>
      <xdr:col>15</xdr:col>
      <xdr:colOff>82550</xdr:colOff>
      <xdr:row>59</xdr:row>
      <xdr:rowOff>85852</xdr:rowOff>
    </xdr:to>
    <xdr:cxnSp macro="">
      <xdr:nvCxnSpPr>
        <xdr:cNvPr id="136" name="直線コネクタ 135"/>
        <xdr:cNvCxnSpPr/>
      </xdr:nvCxnSpPr>
      <xdr:spPr>
        <a:xfrm>
          <a:off x="2336800" y="1010488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160782</xdr:rowOff>
    </xdr:from>
    <xdr:to>
      <xdr:col>11</xdr:col>
      <xdr:colOff>31750</xdr:colOff>
      <xdr:row>59</xdr:row>
      <xdr:rowOff>81026</xdr:rowOff>
    </xdr:to>
    <xdr:cxnSp macro="">
      <xdr:nvCxnSpPr>
        <xdr:cNvPr id="139" name="直線コネクタ 138"/>
        <xdr:cNvCxnSpPr/>
      </xdr:nvCxnSpPr>
      <xdr:spPr>
        <a:xfrm flipV="1">
          <a:off x="1447800" y="1010488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0" name="フローチャート: 判断 139"/>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154957</xdr:rowOff>
    </xdr:from>
    <xdr:ext cx="762000" cy="259045"/>
    <xdr:sp macro="" textlink="">
      <xdr:nvSpPr>
        <xdr:cNvPr id="141" name="テキスト ボックス 140"/>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42" name="フローチャート: 判断 141"/>
        <xdr:cNvSpPr/>
      </xdr:nvSpPr>
      <xdr:spPr>
        <a:xfrm>
          <a:off x="1397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101871</xdr:rowOff>
    </xdr:from>
    <xdr:ext cx="762000" cy="259045"/>
    <xdr:sp macro="" textlink="">
      <xdr:nvSpPr>
        <xdr:cNvPr id="143" name="テキスト ボックス 142"/>
        <xdr:cNvSpPr txBox="1"/>
      </xdr:nvSpPr>
      <xdr:spPr>
        <a:xfrm>
          <a:off x="1066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8382</xdr:rowOff>
    </xdr:from>
    <xdr:to>
      <xdr:col>23</xdr:col>
      <xdr:colOff>184150</xdr:colOff>
      <xdr:row>60</xdr:row>
      <xdr:rowOff>109982</xdr:rowOff>
    </xdr:to>
    <xdr:sp macro="" textlink="">
      <xdr:nvSpPr>
        <xdr:cNvPr id="149" name="楕円 148"/>
        <xdr:cNvSpPr/>
      </xdr:nvSpPr>
      <xdr:spPr>
        <a:xfrm>
          <a:off x="4902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24909</xdr:rowOff>
    </xdr:from>
    <xdr:ext cx="762000" cy="259045"/>
    <xdr:sp macro="" textlink="">
      <xdr:nvSpPr>
        <xdr:cNvPr id="150" name="財政構造の弾力性該当値テキスト"/>
        <xdr:cNvSpPr txBox="1"/>
      </xdr:nvSpPr>
      <xdr:spPr>
        <a:xfrm>
          <a:off x="5041900" y="101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44704</xdr:rowOff>
    </xdr:from>
    <xdr:to>
      <xdr:col>19</xdr:col>
      <xdr:colOff>184150</xdr:colOff>
      <xdr:row>59</xdr:row>
      <xdr:rowOff>146304</xdr:rowOff>
    </xdr:to>
    <xdr:sp macro="" textlink="">
      <xdr:nvSpPr>
        <xdr:cNvPr id="151" name="楕円 150"/>
        <xdr:cNvSpPr/>
      </xdr:nvSpPr>
      <xdr:spPr>
        <a:xfrm>
          <a:off x="4064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156481</xdr:rowOff>
    </xdr:from>
    <xdr:ext cx="736600" cy="259045"/>
    <xdr:sp macro="" textlink="">
      <xdr:nvSpPr>
        <xdr:cNvPr id="152" name="テキスト ボックス 151"/>
        <xdr:cNvSpPr txBox="1"/>
      </xdr:nvSpPr>
      <xdr:spPr>
        <a:xfrm>
          <a:off x="3733800" y="992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35052</xdr:rowOff>
    </xdr:from>
    <xdr:to>
      <xdr:col>15</xdr:col>
      <xdr:colOff>133350</xdr:colOff>
      <xdr:row>59</xdr:row>
      <xdr:rowOff>136652</xdr:rowOff>
    </xdr:to>
    <xdr:sp macro="" textlink="">
      <xdr:nvSpPr>
        <xdr:cNvPr id="153" name="楕円 152"/>
        <xdr:cNvSpPr/>
      </xdr:nvSpPr>
      <xdr:spPr>
        <a:xfrm>
          <a:off x="3175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146829</xdr:rowOff>
    </xdr:from>
    <xdr:ext cx="762000" cy="259045"/>
    <xdr:sp macro="" textlink="">
      <xdr:nvSpPr>
        <xdr:cNvPr id="154" name="テキスト ボックス 153"/>
        <xdr:cNvSpPr txBox="1"/>
      </xdr:nvSpPr>
      <xdr:spPr>
        <a:xfrm>
          <a:off x="2844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109982</xdr:rowOff>
    </xdr:from>
    <xdr:to>
      <xdr:col>11</xdr:col>
      <xdr:colOff>82550</xdr:colOff>
      <xdr:row>59</xdr:row>
      <xdr:rowOff>40132</xdr:rowOff>
    </xdr:to>
    <xdr:sp macro="" textlink="">
      <xdr:nvSpPr>
        <xdr:cNvPr id="155" name="楕円 154"/>
        <xdr:cNvSpPr/>
      </xdr:nvSpPr>
      <xdr:spPr>
        <a:xfrm>
          <a:off x="2286000" y="100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50309</xdr:rowOff>
    </xdr:from>
    <xdr:ext cx="762000" cy="259045"/>
    <xdr:sp macro="" textlink="">
      <xdr:nvSpPr>
        <xdr:cNvPr id="156" name="テキスト ボックス 155"/>
        <xdr:cNvSpPr txBox="1"/>
      </xdr:nvSpPr>
      <xdr:spPr>
        <a:xfrm>
          <a:off x="1955800" y="98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30226</xdr:rowOff>
    </xdr:from>
    <xdr:to>
      <xdr:col>7</xdr:col>
      <xdr:colOff>31750</xdr:colOff>
      <xdr:row>59</xdr:row>
      <xdr:rowOff>131826</xdr:rowOff>
    </xdr:to>
    <xdr:sp macro="" textlink="">
      <xdr:nvSpPr>
        <xdr:cNvPr id="157" name="楕円 156"/>
        <xdr:cNvSpPr/>
      </xdr:nvSpPr>
      <xdr:spPr>
        <a:xfrm>
          <a:off x="1397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142003</xdr:rowOff>
    </xdr:from>
    <xdr:ext cx="762000" cy="259045"/>
    <xdr:sp macro="" textlink="">
      <xdr:nvSpPr>
        <xdr:cNvPr id="158" name="テキスト ボックス 157"/>
        <xdr:cNvSpPr txBox="1"/>
      </xdr:nvSpPr>
      <xdr:spPr>
        <a:xfrm>
          <a:off x="1066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近年、保育所民営化の取組等により、類似団体の平均値と近似する傾向となっている。引き続き、公共施設の見直し、指定管理者制度の拡充等により維持管理費の縮減に努める。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9130</xdr:rowOff>
    </xdr:from>
    <xdr:to>
      <xdr:col>23</xdr:col>
      <xdr:colOff>133350</xdr:colOff>
      <xdr:row>81</xdr:row>
      <xdr:rowOff>29052</xdr:rowOff>
    </xdr:to>
    <xdr:cxnSp macro="">
      <xdr:nvCxnSpPr>
        <xdr:cNvPr id="193" name="直線コネクタ 192"/>
        <xdr:cNvCxnSpPr/>
      </xdr:nvCxnSpPr>
      <xdr:spPr>
        <a:xfrm>
          <a:off x="4114800" y="13896580"/>
          <a:ext cx="838200" cy="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9130</xdr:rowOff>
    </xdr:from>
    <xdr:to>
      <xdr:col>19</xdr:col>
      <xdr:colOff>133350</xdr:colOff>
      <xdr:row>81</xdr:row>
      <xdr:rowOff>13325</xdr:rowOff>
    </xdr:to>
    <xdr:cxnSp macro="">
      <xdr:nvCxnSpPr>
        <xdr:cNvPr id="196" name="直線コネクタ 195"/>
        <xdr:cNvCxnSpPr/>
      </xdr:nvCxnSpPr>
      <xdr:spPr>
        <a:xfrm flipV="1">
          <a:off x="3225800" y="13896580"/>
          <a:ext cx="889000" cy="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6479</xdr:rowOff>
    </xdr:from>
    <xdr:to>
      <xdr:col>15</xdr:col>
      <xdr:colOff>82550</xdr:colOff>
      <xdr:row>81</xdr:row>
      <xdr:rowOff>13325</xdr:rowOff>
    </xdr:to>
    <xdr:cxnSp macro="">
      <xdr:nvCxnSpPr>
        <xdr:cNvPr id="199" name="直線コネクタ 198"/>
        <xdr:cNvCxnSpPr/>
      </xdr:nvCxnSpPr>
      <xdr:spPr>
        <a:xfrm>
          <a:off x="2336800" y="13893929"/>
          <a:ext cx="889000" cy="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151611</xdr:rowOff>
    </xdr:from>
    <xdr:to>
      <xdr:col>11</xdr:col>
      <xdr:colOff>31750</xdr:colOff>
      <xdr:row>81</xdr:row>
      <xdr:rowOff>6479</xdr:rowOff>
    </xdr:to>
    <xdr:cxnSp macro="">
      <xdr:nvCxnSpPr>
        <xdr:cNvPr id="202" name="直線コネクタ 201"/>
        <xdr:cNvCxnSpPr/>
      </xdr:nvCxnSpPr>
      <xdr:spPr>
        <a:xfrm>
          <a:off x="1447800" y="13867611"/>
          <a:ext cx="889000" cy="2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130913</xdr:rowOff>
    </xdr:from>
    <xdr:to>
      <xdr:col>11</xdr:col>
      <xdr:colOff>82550</xdr:colOff>
      <xdr:row>81</xdr:row>
      <xdr:rowOff>61063</xdr:rowOff>
    </xdr:to>
    <xdr:sp macro="" textlink="">
      <xdr:nvSpPr>
        <xdr:cNvPr id="203" name="フローチャート: 判断 202"/>
        <xdr:cNvSpPr/>
      </xdr:nvSpPr>
      <xdr:spPr>
        <a:xfrm>
          <a:off x="2286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45840</xdr:rowOff>
    </xdr:from>
    <xdr:ext cx="762000" cy="259045"/>
    <xdr:sp macro="" textlink="">
      <xdr:nvSpPr>
        <xdr:cNvPr id="204" name="テキスト ボックス 203"/>
        <xdr:cNvSpPr txBox="1"/>
      </xdr:nvSpPr>
      <xdr:spPr>
        <a:xfrm>
          <a:off x="1955800" y="1393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112125</xdr:rowOff>
    </xdr:from>
    <xdr:to>
      <xdr:col>7</xdr:col>
      <xdr:colOff>31750</xdr:colOff>
      <xdr:row>81</xdr:row>
      <xdr:rowOff>42275</xdr:rowOff>
    </xdr:to>
    <xdr:sp macro="" textlink="">
      <xdr:nvSpPr>
        <xdr:cNvPr id="205" name="フローチャート: 判断 204"/>
        <xdr:cNvSpPr/>
      </xdr:nvSpPr>
      <xdr:spPr>
        <a:xfrm>
          <a:off x="1397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27052</xdr:rowOff>
    </xdr:from>
    <xdr:ext cx="762000" cy="259045"/>
    <xdr:sp macro="" textlink="">
      <xdr:nvSpPr>
        <xdr:cNvPr id="206" name="テキスト ボックス 205"/>
        <xdr:cNvSpPr txBox="1"/>
      </xdr:nvSpPr>
      <xdr:spPr>
        <a:xfrm>
          <a:off x="1066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149702</xdr:rowOff>
    </xdr:from>
    <xdr:to>
      <xdr:col>23</xdr:col>
      <xdr:colOff>184150</xdr:colOff>
      <xdr:row>81</xdr:row>
      <xdr:rowOff>79852</xdr:rowOff>
    </xdr:to>
    <xdr:sp macro="" textlink="">
      <xdr:nvSpPr>
        <xdr:cNvPr id="212" name="楕円 211"/>
        <xdr:cNvSpPr/>
      </xdr:nvSpPr>
      <xdr:spPr>
        <a:xfrm>
          <a:off x="4902200" y="1386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166229</xdr:rowOff>
    </xdr:from>
    <xdr:ext cx="762000" cy="259045"/>
    <xdr:sp macro="" textlink="">
      <xdr:nvSpPr>
        <xdr:cNvPr id="213" name="人件費・物件費等の状況該当値テキスト"/>
        <xdr:cNvSpPr txBox="1"/>
      </xdr:nvSpPr>
      <xdr:spPr>
        <a:xfrm>
          <a:off x="5041900" y="1371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129780</xdr:rowOff>
    </xdr:from>
    <xdr:to>
      <xdr:col>19</xdr:col>
      <xdr:colOff>184150</xdr:colOff>
      <xdr:row>81</xdr:row>
      <xdr:rowOff>59930</xdr:rowOff>
    </xdr:to>
    <xdr:sp macro="" textlink="">
      <xdr:nvSpPr>
        <xdr:cNvPr id="214" name="楕円 213"/>
        <xdr:cNvSpPr/>
      </xdr:nvSpPr>
      <xdr:spPr>
        <a:xfrm>
          <a:off x="4064000" y="1384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70107</xdr:rowOff>
    </xdr:from>
    <xdr:ext cx="736600" cy="259045"/>
    <xdr:sp macro="" textlink="">
      <xdr:nvSpPr>
        <xdr:cNvPr id="215" name="テキスト ボックス 214"/>
        <xdr:cNvSpPr txBox="1"/>
      </xdr:nvSpPr>
      <xdr:spPr>
        <a:xfrm>
          <a:off x="3733800" y="1361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133975</xdr:rowOff>
    </xdr:from>
    <xdr:to>
      <xdr:col>15</xdr:col>
      <xdr:colOff>133350</xdr:colOff>
      <xdr:row>81</xdr:row>
      <xdr:rowOff>64125</xdr:rowOff>
    </xdr:to>
    <xdr:sp macro="" textlink="">
      <xdr:nvSpPr>
        <xdr:cNvPr id="216" name="楕円 215"/>
        <xdr:cNvSpPr/>
      </xdr:nvSpPr>
      <xdr:spPr>
        <a:xfrm>
          <a:off x="3175000" y="138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74302</xdr:rowOff>
    </xdr:from>
    <xdr:ext cx="762000" cy="259045"/>
    <xdr:sp macro="" textlink="">
      <xdr:nvSpPr>
        <xdr:cNvPr id="217" name="テキスト ボックス 216"/>
        <xdr:cNvSpPr txBox="1"/>
      </xdr:nvSpPr>
      <xdr:spPr>
        <a:xfrm>
          <a:off x="2844800" y="1361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127129</xdr:rowOff>
    </xdr:from>
    <xdr:to>
      <xdr:col>11</xdr:col>
      <xdr:colOff>82550</xdr:colOff>
      <xdr:row>81</xdr:row>
      <xdr:rowOff>57279</xdr:rowOff>
    </xdr:to>
    <xdr:sp macro="" textlink="">
      <xdr:nvSpPr>
        <xdr:cNvPr id="218" name="楕円 217"/>
        <xdr:cNvSpPr/>
      </xdr:nvSpPr>
      <xdr:spPr>
        <a:xfrm>
          <a:off x="2286000" y="138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67456</xdr:rowOff>
    </xdr:from>
    <xdr:ext cx="762000" cy="259045"/>
    <xdr:sp macro="" textlink="">
      <xdr:nvSpPr>
        <xdr:cNvPr id="219" name="テキスト ボックス 218"/>
        <xdr:cNvSpPr txBox="1"/>
      </xdr:nvSpPr>
      <xdr:spPr>
        <a:xfrm>
          <a:off x="1955800" y="1361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100811</xdr:rowOff>
    </xdr:from>
    <xdr:to>
      <xdr:col>7</xdr:col>
      <xdr:colOff>31750</xdr:colOff>
      <xdr:row>81</xdr:row>
      <xdr:rowOff>30961</xdr:rowOff>
    </xdr:to>
    <xdr:sp macro="" textlink="">
      <xdr:nvSpPr>
        <xdr:cNvPr id="220" name="楕円 219"/>
        <xdr:cNvSpPr/>
      </xdr:nvSpPr>
      <xdr:spPr>
        <a:xfrm>
          <a:off x="1397000" y="1381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41138</xdr:rowOff>
    </xdr:from>
    <xdr:ext cx="762000" cy="259045"/>
    <xdr:sp macro="" textlink="">
      <xdr:nvSpPr>
        <xdr:cNvPr id="221" name="テキスト ボックス 220"/>
        <xdr:cNvSpPr txBox="1"/>
      </xdr:nvSpPr>
      <xdr:spPr>
        <a:xfrm>
          <a:off x="1066800" y="135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以前から、給与費の抑制により類似団体平均値と近似する水準になっている。今後も人事評価や業績評価の実施により給与の適正化に努める。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年度は給与実態調査の公表状況により、前年度数値より引用している。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64205</xdr:rowOff>
    </xdr:to>
    <xdr:cxnSp macro="">
      <xdr:nvCxnSpPr>
        <xdr:cNvPr id="255" name="直線コネクタ 254"/>
        <xdr:cNvCxnSpPr/>
      </xdr:nvCxnSpPr>
      <xdr:spPr>
        <a:xfrm>
          <a:off x="16179800" y="1498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64205</xdr:rowOff>
    </xdr:to>
    <xdr:cxnSp macro="">
      <xdr:nvCxnSpPr>
        <xdr:cNvPr id="258" name="直線コネクタ 257"/>
        <xdr:cNvCxnSpPr/>
      </xdr:nvCxnSpPr>
      <xdr:spPr>
        <a:xfrm>
          <a:off x="15290800" y="1496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50800</xdr:rowOff>
    </xdr:to>
    <xdr:cxnSp macro="">
      <xdr:nvCxnSpPr>
        <xdr:cNvPr id="261" name="直線コネクタ 260"/>
        <xdr:cNvCxnSpPr/>
      </xdr:nvCxnSpPr>
      <xdr:spPr>
        <a:xfrm>
          <a:off x="14401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101600</xdr:rowOff>
    </xdr:to>
    <xdr:cxnSp macro="">
      <xdr:nvCxnSpPr>
        <xdr:cNvPr id="264" name="直線コネクタ 263"/>
        <xdr:cNvCxnSpPr/>
      </xdr:nvCxnSpPr>
      <xdr:spPr>
        <a:xfrm>
          <a:off x="13512800" y="1483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5" name="フローチャート: 判断 264"/>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6" name="テキスト ボックス 265"/>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7" name="フローチャート: 判断 266"/>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68" name="テキスト ボックス 267"/>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4" name="楕円 273"/>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5" name="給与水準   （国との比較）該当値テキスト"/>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6" name="楕円 275"/>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77" name="テキスト ボックス 276"/>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2" name="楕円 281"/>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3" name="テキスト ボックス 282"/>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合併時は、</a:t>
          </a:r>
          <a:r>
            <a:rPr kumimoji="1" lang="en-US" altLang="ja-JP" sz="1300">
              <a:latin typeface="ＭＳ Ｐゴシック" panose="020B0600070205080204" pitchFamily="50" charset="-128"/>
              <a:ea typeface="ＭＳ Ｐゴシック" panose="020B0600070205080204" pitchFamily="50" charset="-128"/>
            </a:rPr>
            <a:t>10.33</a:t>
          </a:r>
          <a:r>
            <a:rPr kumimoji="1" lang="ja-JP" altLang="en-US" sz="1300">
              <a:latin typeface="ＭＳ Ｐゴシック" panose="020B0600070205080204" pitchFamily="50" charset="-128"/>
              <a:ea typeface="ＭＳ Ｐゴシック" panose="020B0600070205080204" pitchFamily="50" charset="-128"/>
            </a:rPr>
            <a:t>人であったが、合併後の職員適正化計画による配置見直しや保育所民営化等により、類似団体平均と近似する水準になっている。今後も、「黒部市定員適正化計画」に掲げた職員数の減を目指した取組を進め、当該指数の更なる抑制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3084</xdr:rowOff>
    </xdr:from>
    <xdr:to>
      <xdr:col>81</xdr:col>
      <xdr:colOff>44450</xdr:colOff>
      <xdr:row>62</xdr:row>
      <xdr:rowOff>8255</xdr:rowOff>
    </xdr:to>
    <xdr:cxnSp macro="">
      <xdr:nvCxnSpPr>
        <xdr:cNvPr id="320" name="直線コネクタ 319"/>
        <xdr:cNvCxnSpPr/>
      </xdr:nvCxnSpPr>
      <xdr:spPr>
        <a:xfrm>
          <a:off x="16179800" y="10632984"/>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141787</xdr:rowOff>
    </xdr:from>
    <xdr:to>
      <xdr:col>77</xdr:col>
      <xdr:colOff>44450</xdr:colOff>
      <xdr:row>62</xdr:row>
      <xdr:rowOff>3084</xdr:rowOff>
    </xdr:to>
    <xdr:cxnSp macro="">
      <xdr:nvCxnSpPr>
        <xdr:cNvPr id="323" name="直線コネクタ 322"/>
        <xdr:cNvCxnSpPr/>
      </xdr:nvCxnSpPr>
      <xdr:spPr>
        <a:xfrm>
          <a:off x="15290800" y="10600237"/>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141787</xdr:rowOff>
    </xdr:from>
    <xdr:to>
      <xdr:col>72</xdr:col>
      <xdr:colOff>203200</xdr:colOff>
      <xdr:row>61</xdr:row>
      <xdr:rowOff>157299</xdr:rowOff>
    </xdr:to>
    <xdr:cxnSp macro="">
      <xdr:nvCxnSpPr>
        <xdr:cNvPr id="326" name="直線コネクタ 325"/>
        <xdr:cNvCxnSpPr/>
      </xdr:nvCxnSpPr>
      <xdr:spPr>
        <a:xfrm flipV="1">
          <a:off x="14401800" y="1060023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157299</xdr:rowOff>
    </xdr:from>
    <xdr:to>
      <xdr:col>68</xdr:col>
      <xdr:colOff>152400</xdr:colOff>
      <xdr:row>62</xdr:row>
      <xdr:rowOff>1360</xdr:rowOff>
    </xdr:to>
    <xdr:cxnSp macro="">
      <xdr:nvCxnSpPr>
        <xdr:cNvPr id="329" name="直線コネクタ 328"/>
        <xdr:cNvCxnSpPr/>
      </xdr:nvCxnSpPr>
      <xdr:spPr>
        <a:xfrm flipV="1">
          <a:off x="13512800" y="10615749"/>
          <a:ext cx="88900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77198</xdr:rowOff>
    </xdr:from>
    <xdr:to>
      <xdr:col>68</xdr:col>
      <xdr:colOff>203200</xdr:colOff>
      <xdr:row>62</xdr:row>
      <xdr:rowOff>7348</xdr:rowOff>
    </xdr:to>
    <xdr:sp macro="" textlink="">
      <xdr:nvSpPr>
        <xdr:cNvPr id="330" name="フローチャート: 判断 329"/>
        <xdr:cNvSpPr/>
      </xdr:nvSpPr>
      <xdr:spPr>
        <a:xfrm>
          <a:off x="14351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17525</xdr:rowOff>
    </xdr:from>
    <xdr:ext cx="762000" cy="259045"/>
    <xdr:sp macro="" textlink="">
      <xdr:nvSpPr>
        <xdr:cNvPr id="331" name="テキスト ボックス 330"/>
        <xdr:cNvSpPr txBox="1"/>
      </xdr:nvSpPr>
      <xdr:spPr>
        <a:xfrm>
          <a:off x="14020800" y="103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73751</xdr:rowOff>
    </xdr:from>
    <xdr:to>
      <xdr:col>64</xdr:col>
      <xdr:colOff>152400</xdr:colOff>
      <xdr:row>62</xdr:row>
      <xdr:rowOff>3901</xdr:rowOff>
    </xdr:to>
    <xdr:sp macro="" textlink="">
      <xdr:nvSpPr>
        <xdr:cNvPr id="332" name="フローチャート: 判断 331"/>
        <xdr:cNvSpPr/>
      </xdr:nvSpPr>
      <xdr:spPr>
        <a:xfrm>
          <a:off x="13462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14078</xdr:rowOff>
    </xdr:from>
    <xdr:ext cx="762000" cy="259045"/>
    <xdr:sp macro="" textlink="">
      <xdr:nvSpPr>
        <xdr:cNvPr id="333" name="テキスト ボックス 332"/>
        <xdr:cNvSpPr txBox="1"/>
      </xdr:nvSpPr>
      <xdr:spPr>
        <a:xfrm>
          <a:off x="13131800" y="1030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128905</xdr:rowOff>
    </xdr:from>
    <xdr:to>
      <xdr:col>81</xdr:col>
      <xdr:colOff>95250</xdr:colOff>
      <xdr:row>62</xdr:row>
      <xdr:rowOff>59055</xdr:rowOff>
    </xdr:to>
    <xdr:sp macro="" textlink="">
      <xdr:nvSpPr>
        <xdr:cNvPr id="339" name="楕円 338"/>
        <xdr:cNvSpPr/>
      </xdr:nvSpPr>
      <xdr:spPr>
        <a:xfrm>
          <a:off x="16967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100982</xdr:rowOff>
    </xdr:from>
    <xdr:ext cx="762000" cy="259045"/>
    <xdr:sp macro="" textlink="">
      <xdr:nvSpPr>
        <xdr:cNvPr id="340" name="定員管理の状況該当値テキスト"/>
        <xdr:cNvSpPr txBox="1"/>
      </xdr:nvSpPr>
      <xdr:spPr>
        <a:xfrm>
          <a:off x="17106900" y="1055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123734</xdr:rowOff>
    </xdr:from>
    <xdr:to>
      <xdr:col>77</xdr:col>
      <xdr:colOff>95250</xdr:colOff>
      <xdr:row>62</xdr:row>
      <xdr:rowOff>53884</xdr:rowOff>
    </xdr:to>
    <xdr:sp macro="" textlink="">
      <xdr:nvSpPr>
        <xdr:cNvPr id="341" name="楕円 340"/>
        <xdr:cNvSpPr/>
      </xdr:nvSpPr>
      <xdr:spPr>
        <a:xfrm>
          <a:off x="16129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42" name="テキスト ボックス 341"/>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90987</xdr:rowOff>
    </xdr:from>
    <xdr:to>
      <xdr:col>73</xdr:col>
      <xdr:colOff>44450</xdr:colOff>
      <xdr:row>62</xdr:row>
      <xdr:rowOff>21137</xdr:rowOff>
    </xdr:to>
    <xdr:sp macro="" textlink="">
      <xdr:nvSpPr>
        <xdr:cNvPr id="343" name="楕円 342"/>
        <xdr:cNvSpPr/>
      </xdr:nvSpPr>
      <xdr:spPr>
        <a:xfrm>
          <a:off x="15240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31314</xdr:rowOff>
    </xdr:from>
    <xdr:ext cx="762000" cy="259045"/>
    <xdr:sp macro="" textlink="">
      <xdr:nvSpPr>
        <xdr:cNvPr id="344" name="テキスト ボックス 343"/>
        <xdr:cNvSpPr txBox="1"/>
      </xdr:nvSpPr>
      <xdr:spPr>
        <a:xfrm>
          <a:off x="14909800" y="1031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106499</xdr:rowOff>
    </xdr:from>
    <xdr:to>
      <xdr:col>68</xdr:col>
      <xdr:colOff>203200</xdr:colOff>
      <xdr:row>62</xdr:row>
      <xdr:rowOff>36649</xdr:rowOff>
    </xdr:to>
    <xdr:sp macro="" textlink="">
      <xdr:nvSpPr>
        <xdr:cNvPr id="345" name="楕円 344"/>
        <xdr:cNvSpPr/>
      </xdr:nvSpPr>
      <xdr:spPr>
        <a:xfrm>
          <a:off x="14351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21426</xdr:rowOff>
    </xdr:from>
    <xdr:ext cx="762000" cy="259045"/>
    <xdr:sp macro="" textlink="">
      <xdr:nvSpPr>
        <xdr:cNvPr id="346" name="テキスト ボックス 345"/>
        <xdr:cNvSpPr txBox="1"/>
      </xdr:nvSpPr>
      <xdr:spPr>
        <a:xfrm>
          <a:off x="14020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122010</xdr:rowOff>
    </xdr:from>
    <xdr:to>
      <xdr:col>64</xdr:col>
      <xdr:colOff>152400</xdr:colOff>
      <xdr:row>62</xdr:row>
      <xdr:rowOff>52160</xdr:rowOff>
    </xdr:to>
    <xdr:sp macro="" textlink="">
      <xdr:nvSpPr>
        <xdr:cNvPr id="347" name="楕円 346"/>
        <xdr:cNvSpPr/>
      </xdr:nvSpPr>
      <xdr:spPr>
        <a:xfrm>
          <a:off x="13462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36937</xdr:rowOff>
    </xdr:from>
    <xdr:ext cx="762000" cy="259045"/>
    <xdr:sp macro="" textlink="">
      <xdr:nvSpPr>
        <xdr:cNvPr id="348" name="テキスト ボックス 347"/>
        <xdr:cNvSpPr txBox="1"/>
      </xdr:nvSpPr>
      <xdr:spPr>
        <a:xfrm>
          <a:off x="13131800" y="106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普通建設事業や公営企業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病院、上下水道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に係る起債償還額の高い水準がく中、臨時財政対策債を除く新規発行債の抑制に努めるとともに、高利債の繰上償還や受益者負担の見直しに努め、</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％未満を維持している。しかし、今後は近年実施した大型建設事業の起債償還がピークを迎えるため、中長期的な計画に基づく借入及び繰上償還に努めていく。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57573</xdr:rowOff>
    </xdr:to>
    <xdr:cxnSp macro="">
      <xdr:nvCxnSpPr>
        <xdr:cNvPr id="382" name="直線コネクタ 381"/>
        <xdr:cNvCxnSpPr/>
      </xdr:nvCxnSpPr>
      <xdr:spPr>
        <a:xfrm flipV="1">
          <a:off x="16179800" y="714586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170180</xdr:rowOff>
    </xdr:to>
    <xdr:cxnSp macro="">
      <xdr:nvCxnSpPr>
        <xdr:cNvPr id="385" name="直線コネクタ 384"/>
        <xdr:cNvCxnSpPr/>
      </xdr:nvCxnSpPr>
      <xdr:spPr>
        <a:xfrm flipV="1">
          <a:off x="15290800" y="725847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87206</xdr:rowOff>
    </xdr:to>
    <xdr:cxnSp macro="">
      <xdr:nvCxnSpPr>
        <xdr:cNvPr id="388" name="直線コネクタ 387"/>
        <xdr:cNvCxnSpPr/>
      </xdr:nvCxnSpPr>
      <xdr:spPr>
        <a:xfrm flipV="1">
          <a:off x="14401800" y="73710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87206</xdr:rowOff>
    </xdr:from>
    <xdr:to>
      <xdr:col>68</xdr:col>
      <xdr:colOff>152400</xdr:colOff>
      <xdr:row>43</xdr:row>
      <xdr:rowOff>159596</xdr:rowOff>
    </xdr:to>
    <xdr:cxnSp macro="">
      <xdr:nvCxnSpPr>
        <xdr:cNvPr id="391" name="直線コネクタ 390"/>
        <xdr:cNvCxnSpPr/>
      </xdr:nvCxnSpPr>
      <xdr:spPr>
        <a:xfrm flipV="1">
          <a:off x="13512800" y="74595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2" name="フローチャート: 判断 391"/>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93" name="テキスト ボックス 392"/>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394" name="フローチャート: 判断 393"/>
        <xdr:cNvSpPr/>
      </xdr:nvSpPr>
      <xdr:spPr>
        <a:xfrm>
          <a:off x="13462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395" name="テキスト ボックス 394"/>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1" name="楕円 400"/>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2"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3" name="楕円 402"/>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4" name="テキスト ボックス 403"/>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5" name="楕円 404"/>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6" name="テキスト ボックス 405"/>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36406</xdr:rowOff>
    </xdr:from>
    <xdr:to>
      <xdr:col>68</xdr:col>
      <xdr:colOff>203200</xdr:colOff>
      <xdr:row>43</xdr:row>
      <xdr:rowOff>138006</xdr:rowOff>
    </xdr:to>
    <xdr:sp macro="" textlink="">
      <xdr:nvSpPr>
        <xdr:cNvPr id="407" name="楕円 406"/>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122783</xdr:rowOff>
    </xdr:from>
    <xdr:ext cx="762000" cy="259045"/>
    <xdr:sp macro="" textlink="">
      <xdr:nvSpPr>
        <xdr:cNvPr id="408" name="テキスト ボックス 407"/>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09" name="楕円 408"/>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10" name="テキスト ボックス 409"/>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年度までは保育所民営化の取組や債務負担行為としていた土地改良事業補助金の借換え等により、類似団体平均値と近似する水準となっていたが、平成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年度からは大型事業の集中による新規発行債増により類似団体平均を大きく上回っている。引き続き、公共施設の見直し、指定管理者制度の拡充等により維持管理費の縮減に努める。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296</xdr:rowOff>
    </xdr:from>
    <xdr:to>
      <xdr:col>81</xdr:col>
      <xdr:colOff>44450</xdr:colOff>
      <xdr:row>19</xdr:row>
      <xdr:rowOff>10753</xdr:rowOff>
    </xdr:to>
    <xdr:cxnSp macro="">
      <xdr:nvCxnSpPr>
        <xdr:cNvPr id="444" name="直線コネクタ 443"/>
        <xdr:cNvCxnSpPr/>
      </xdr:nvCxnSpPr>
      <xdr:spPr>
        <a:xfrm>
          <a:off x="16179800" y="3257846"/>
          <a:ext cx="8382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296</xdr:rowOff>
    </xdr:from>
    <xdr:to>
      <xdr:col>77</xdr:col>
      <xdr:colOff>44450</xdr:colOff>
      <xdr:row>19</xdr:row>
      <xdr:rowOff>95208</xdr:rowOff>
    </xdr:to>
    <xdr:cxnSp macro="">
      <xdr:nvCxnSpPr>
        <xdr:cNvPr id="447" name="直線コネクタ 446"/>
        <xdr:cNvCxnSpPr/>
      </xdr:nvCxnSpPr>
      <xdr:spPr>
        <a:xfrm flipV="1">
          <a:off x="15290800" y="3257846"/>
          <a:ext cx="889000" cy="9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83270</xdr:rowOff>
    </xdr:from>
    <xdr:to>
      <xdr:col>72</xdr:col>
      <xdr:colOff>203200</xdr:colOff>
      <xdr:row>19</xdr:row>
      <xdr:rowOff>95208</xdr:rowOff>
    </xdr:to>
    <xdr:cxnSp macro="">
      <xdr:nvCxnSpPr>
        <xdr:cNvPr id="450" name="直線コネクタ 449"/>
        <xdr:cNvCxnSpPr/>
      </xdr:nvCxnSpPr>
      <xdr:spPr>
        <a:xfrm>
          <a:off x="14401800" y="316937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74549</xdr:rowOff>
    </xdr:from>
    <xdr:to>
      <xdr:col>68</xdr:col>
      <xdr:colOff>152400</xdr:colOff>
      <xdr:row>18</xdr:row>
      <xdr:rowOff>83270</xdr:rowOff>
    </xdr:to>
    <xdr:cxnSp macro="">
      <xdr:nvCxnSpPr>
        <xdr:cNvPr id="453" name="直線コネクタ 452"/>
        <xdr:cNvCxnSpPr/>
      </xdr:nvCxnSpPr>
      <xdr:spPr>
        <a:xfrm>
          <a:off x="13512800" y="2989199"/>
          <a:ext cx="889000" cy="18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73618</xdr:rowOff>
    </xdr:from>
    <xdr:to>
      <xdr:col>68</xdr:col>
      <xdr:colOff>203200</xdr:colOff>
      <xdr:row>18</xdr:row>
      <xdr:rowOff>3768</xdr:rowOff>
    </xdr:to>
    <xdr:sp macro="" textlink="">
      <xdr:nvSpPr>
        <xdr:cNvPr id="454" name="フローチャート: 判断 453"/>
        <xdr:cNvSpPr/>
      </xdr:nvSpPr>
      <xdr:spPr>
        <a:xfrm>
          <a:off x="14351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13945</xdr:rowOff>
    </xdr:from>
    <xdr:ext cx="762000" cy="259045"/>
    <xdr:sp macro="" textlink="">
      <xdr:nvSpPr>
        <xdr:cNvPr id="455" name="テキスト ボックス 454"/>
        <xdr:cNvSpPr txBox="1"/>
      </xdr:nvSpPr>
      <xdr:spPr>
        <a:xfrm>
          <a:off x="14020800" y="275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51901</xdr:rowOff>
    </xdr:from>
    <xdr:to>
      <xdr:col>64</xdr:col>
      <xdr:colOff>152400</xdr:colOff>
      <xdr:row>17</xdr:row>
      <xdr:rowOff>153501</xdr:rowOff>
    </xdr:to>
    <xdr:sp macro="" textlink="">
      <xdr:nvSpPr>
        <xdr:cNvPr id="456" name="フローチャート: 判断 455"/>
        <xdr:cNvSpPr/>
      </xdr:nvSpPr>
      <xdr:spPr>
        <a:xfrm>
          <a:off x="13462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138278</xdr:rowOff>
    </xdr:from>
    <xdr:ext cx="762000" cy="259045"/>
    <xdr:sp macro="" textlink="">
      <xdr:nvSpPr>
        <xdr:cNvPr id="457" name="テキスト ボックス 456"/>
        <xdr:cNvSpPr txBox="1"/>
      </xdr:nvSpPr>
      <xdr:spPr>
        <a:xfrm>
          <a:off x="13131800" y="305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131403</xdr:rowOff>
    </xdr:from>
    <xdr:to>
      <xdr:col>81</xdr:col>
      <xdr:colOff>95250</xdr:colOff>
      <xdr:row>19</xdr:row>
      <xdr:rowOff>61553</xdr:rowOff>
    </xdr:to>
    <xdr:sp macro="" textlink="">
      <xdr:nvSpPr>
        <xdr:cNvPr id="463" name="楕円 462"/>
        <xdr:cNvSpPr/>
      </xdr:nvSpPr>
      <xdr:spPr>
        <a:xfrm>
          <a:off x="16967200" y="32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103480</xdr:rowOff>
    </xdr:from>
    <xdr:ext cx="762000" cy="259045"/>
    <xdr:sp macro="" textlink="">
      <xdr:nvSpPr>
        <xdr:cNvPr id="464" name="将来負担の状況該当値テキスト"/>
        <xdr:cNvSpPr txBox="1"/>
      </xdr:nvSpPr>
      <xdr:spPr>
        <a:xfrm>
          <a:off x="17106900" y="318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120946</xdr:rowOff>
    </xdr:from>
    <xdr:to>
      <xdr:col>77</xdr:col>
      <xdr:colOff>95250</xdr:colOff>
      <xdr:row>19</xdr:row>
      <xdr:rowOff>51096</xdr:rowOff>
    </xdr:to>
    <xdr:sp macro="" textlink="">
      <xdr:nvSpPr>
        <xdr:cNvPr id="465" name="楕円 464"/>
        <xdr:cNvSpPr/>
      </xdr:nvSpPr>
      <xdr:spPr>
        <a:xfrm>
          <a:off x="16129000" y="32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35873</xdr:rowOff>
    </xdr:from>
    <xdr:ext cx="736600" cy="259045"/>
    <xdr:sp macro="" textlink="">
      <xdr:nvSpPr>
        <xdr:cNvPr id="466" name="テキスト ボックス 465"/>
        <xdr:cNvSpPr txBox="1"/>
      </xdr:nvSpPr>
      <xdr:spPr>
        <a:xfrm>
          <a:off x="15798800" y="3293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44408</xdr:rowOff>
    </xdr:from>
    <xdr:to>
      <xdr:col>73</xdr:col>
      <xdr:colOff>44450</xdr:colOff>
      <xdr:row>19</xdr:row>
      <xdr:rowOff>146008</xdr:rowOff>
    </xdr:to>
    <xdr:sp macro="" textlink="">
      <xdr:nvSpPr>
        <xdr:cNvPr id="467" name="楕円 466"/>
        <xdr:cNvSpPr/>
      </xdr:nvSpPr>
      <xdr:spPr>
        <a:xfrm>
          <a:off x="15240000" y="33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130785</xdr:rowOff>
    </xdr:from>
    <xdr:ext cx="762000" cy="259045"/>
    <xdr:sp macro="" textlink="">
      <xdr:nvSpPr>
        <xdr:cNvPr id="468" name="テキスト ボックス 467"/>
        <xdr:cNvSpPr txBox="1"/>
      </xdr:nvSpPr>
      <xdr:spPr>
        <a:xfrm>
          <a:off x="14909800" y="33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32470</xdr:rowOff>
    </xdr:from>
    <xdr:to>
      <xdr:col>68</xdr:col>
      <xdr:colOff>203200</xdr:colOff>
      <xdr:row>18</xdr:row>
      <xdr:rowOff>134070</xdr:rowOff>
    </xdr:to>
    <xdr:sp macro="" textlink="">
      <xdr:nvSpPr>
        <xdr:cNvPr id="469" name="楕円 468"/>
        <xdr:cNvSpPr/>
      </xdr:nvSpPr>
      <xdr:spPr>
        <a:xfrm>
          <a:off x="14351000" y="311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118847</xdr:rowOff>
    </xdr:from>
    <xdr:ext cx="762000" cy="259045"/>
    <xdr:sp macro="" textlink="">
      <xdr:nvSpPr>
        <xdr:cNvPr id="470" name="テキスト ボックス 469"/>
        <xdr:cNvSpPr txBox="1"/>
      </xdr:nvSpPr>
      <xdr:spPr>
        <a:xfrm>
          <a:off x="14020800" y="320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23749</xdr:rowOff>
    </xdr:from>
    <xdr:to>
      <xdr:col>64</xdr:col>
      <xdr:colOff>152400</xdr:colOff>
      <xdr:row>17</xdr:row>
      <xdr:rowOff>125349</xdr:rowOff>
    </xdr:to>
    <xdr:sp macro="" textlink="">
      <xdr:nvSpPr>
        <xdr:cNvPr id="471" name="楕円 470"/>
        <xdr:cNvSpPr/>
      </xdr:nvSpPr>
      <xdr:spPr>
        <a:xfrm>
          <a:off x="13462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135526</xdr:rowOff>
    </xdr:from>
    <xdr:ext cx="762000" cy="259045"/>
    <xdr:sp macro="" textlink="">
      <xdr:nvSpPr>
        <xdr:cNvPr id="472" name="テキスト ボックス 471"/>
        <xdr:cNvSpPr txBox="1"/>
      </xdr:nvSpPr>
      <xdr:spPr>
        <a:xfrm>
          <a:off x="13131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41,680
41,317
426.31
21,648,262
20,918,576
559,013
12,487,836
30,438,317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職員適正化計画に基づく配置見直し等により平成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年度以降は平均値を下回っている。今後も引き続き、新たな職員適正化計画に基づく職員数や給与・手当の適正化によりコスト縮減を図っていく。</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年度以降、消防広域化により消防職員にかかる費用が人件費から補助費に移行したため、類団数値と差異が生じている。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34</xdr:row>
      <xdr:rowOff>5080</xdr:rowOff>
    </xdr:to>
    <xdr:cxnSp macro="">
      <xdr:nvCxnSpPr>
        <xdr:cNvPr id="66" name="直線コネクタ 65"/>
        <xdr:cNvCxnSpPr/>
      </xdr:nvCxnSpPr>
      <xdr:spPr>
        <a:xfrm>
          <a:off x="3987800" y="5819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27940</xdr:rowOff>
    </xdr:to>
    <xdr:cxnSp macro="">
      <xdr:nvCxnSpPr>
        <xdr:cNvPr id="69" name="直線コネクタ 68"/>
        <xdr:cNvCxnSpPr/>
      </xdr:nvCxnSpPr>
      <xdr:spPr>
        <a:xfrm flipV="1">
          <a:off x="3098800" y="581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27940</xdr:rowOff>
    </xdr:to>
    <xdr:cxnSp macro="">
      <xdr:nvCxnSpPr>
        <xdr:cNvPr id="72" name="直線コネクタ 71"/>
        <xdr:cNvCxnSpPr/>
      </xdr:nvCxnSpPr>
      <xdr:spPr>
        <a:xfrm>
          <a:off x="2209800" y="584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27940</xdr:rowOff>
    </xdr:to>
    <xdr:cxnSp macro="">
      <xdr:nvCxnSpPr>
        <xdr:cNvPr id="75" name="直線コネクタ 74"/>
        <xdr:cNvCxnSpPr/>
      </xdr:nvCxnSpPr>
      <xdr:spPr>
        <a:xfrm flipV="1">
          <a:off x="1320800" y="584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125730</xdr:rowOff>
    </xdr:from>
    <xdr:to>
      <xdr:col>24</xdr:col>
      <xdr:colOff>76200</xdr:colOff>
      <xdr:row>34</xdr:row>
      <xdr:rowOff>55880</xdr:rowOff>
    </xdr:to>
    <xdr:sp macro="" textlink="">
      <xdr:nvSpPr>
        <xdr:cNvPr id="85" name="楕円 84"/>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142257</xdr:rowOff>
    </xdr:from>
    <xdr:ext cx="762000" cy="259045"/>
    <xdr:sp macro="" textlink="">
      <xdr:nvSpPr>
        <xdr:cNvPr id="86" name="人件費該当値テキスト"/>
        <xdr:cNvSpPr txBox="1"/>
      </xdr:nvSpPr>
      <xdr:spPr>
        <a:xfrm>
          <a:off x="49149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7" name="楕円 86"/>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8" name="テキスト ボックス 87"/>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148590</xdr:rowOff>
    </xdr:from>
    <xdr:to>
      <xdr:col>15</xdr:col>
      <xdr:colOff>149225</xdr:colOff>
      <xdr:row>34</xdr:row>
      <xdr:rowOff>78740</xdr:rowOff>
    </xdr:to>
    <xdr:sp macro="" textlink="">
      <xdr:nvSpPr>
        <xdr:cNvPr id="89" name="楕円 88"/>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88917</xdr:rowOff>
    </xdr:from>
    <xdr:ext cx="762000" cy="259045"/>
    <xdr:sp macro="" textlink="">
      <xdr:nvSpPr>
        <xdr:cNvPr id="90" name="テキスト ボックス 89"/>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133350</xdr:rowOff>
    </xdr:from>
    <xdr:to>
      <xdr:col>11</xdr:col>
      <xdr:colOff>60325</xdr:colOff>
      <xdr:row>34</xdr:row>
      <xdr:rowOff>63500</xdr:rowOff>
    </xdr:to>
    <xdr:sp macro="" textlink="">
      <xdr:nvSpPr>
        <xdr:cNvPr id="91" name="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148590</xdr:rowOff>
    </xdr:from>
    <xdr:to>
      <xdr:col>6</xdr:col>
      <xdr:colOff>171450</xdr:colOff>
      <xdr:row>34</xdr:row>
      <xdr:rowOff>78740</xdr:rowOff>
    </xdr:to>
    <xdr:sp macro="" textlink="">
      <xdr:nvSpPr>
        <xdr:cNvPr id="93" name="楕円 92"/>
        <xdr:cNvSpPr/>
      </xdr:nvSpPr>
      <xdr:spPr>
        <a:xfrm>
          <a:off x="1270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88917</xdr:rowOff>
    </xdr:from>
    <xdr:ext cx="762000" cy="259045"/>
    <xdr:sp macro="" textlink="">
      <xdr:nvSpPr>
        <xdr:cNvPr id="94" name="テキスト ボックス 93"/>
        <xdr:cNvSpPr txBox="1"/>
      </xdr:nvSpPr>
      <xdr:spPr>
        <a:xfrm>
          <a:off x="939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公共施設の維持管理や指定管理者制度など業務の民間委託の推進しつつ、類似団体平均と近似する水準を維持している。今後、公共施設の再編を進め、維持管理の歳出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15</xdr:row>
      <xdr:rowOff>118836</xdr:rowOff>
    </xdr:to>
    <xdr:cxnSp macro="">
      <xdr:nvCxnSpPr>
        <xdr:cNvPr id="129" name="直線コネクタ 128"/>
        <xdr:cNvCxnSpPr/>
      </xdr:nvCxnSpPr>
      <xdr:spPr>
        <a:xfrm>
          <a:off x="15671800" y="2690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118836</xdr:rowOff>
    </xdr:to>
    <xdr:cxnSp macro="">
      <xdr:nvCxnSpPr>
        <xdr:cNvPr id="132" name="直線コネクタ 131"/>
        <xdr:cNvCxnSpPr/>
      </xdr:nvCxnSpPr>
      <xdr:spPr>
        <a:xfrm>
          <a:off x="14782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170543</xdr:rowOff>
    </xdr:from>
    <xdr:to>
      <xdr:col>73</xdr:col>
      <xdr:colOff>180975</xdr:colOff>
      <xdr:row>15</xdr:row>
      <xdr:rowOff>97064</xdr:rowOff>
    </xdr:to>
    <xdr:cxnSp macro="">
      <xdr:nvCxnSpPr>
        <xdr:cNvPr id="135" name="直線コネクタ 134"/>
        <xdr:cNvCxnSpPr/>
      </xdr:nvCxnSpPr>
      <xdr:spPr>
        <a:xfrm>
          <a:off x="13893800" y="2570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170543</xdr:rowOff>
    </xdr:from>
    <xdr:to>
      <xdr:col>69</xdr:col>
      <xdr:colOff>92075</xdr:colOff>
      <xdr:row>14</xdr:row>
      <xdr:rowOff>170543</xdr:rowOff>
    </xdr:to>
    <xdr:cxnSp macro="">
      <xdr:nvCxnSpPr>
        <xdr:cNvPr id="138" name="直線コネクタ 137"/>
        <xdr:cNvCxnSpPr/>
      </xdr:nvCxnSpPr>
      <xdr:spPr>
        <a:xfrm>
          <a:off x="13004800" y="2570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8" name="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0" name="楕円 149"/>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1" name="テキスト ボックス 150"/>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2" name="楕円 151"/>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3" name="テキスト ボックス 152"/>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119743</xdr:rowOff>
    </xdr:from>
    <xdr:to>
      <xdr:col>69</xdr:col>
      <xdr:colOff>142875</xdr:colOff>
      <xdr:row>15</xdr:row>
      <xdr:rowOff>49893</xdr:rowOff>
    </xdr:to>
    <xdr:sp macro="" textlink="">
      <xdr:nvSpPr>
        <xdr:cNvPr id="154" name="楕円 153"/>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55" name="テキスト ボックス 154"/>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119743</xdr:rowOff>
    </xdr:from>
    <xdr:to>
      <xdr:col>65</xdr:col>
      <xdr:colOff>53975</xdr:colOff>
      <xdr:row>15</xdr:row>
      <xdr:rowOff>49893</xdr:rowOff>
    </xdr:to>
    <xdr:sp macro="" textlink="">
      <xdr:nvSpPr>
        <xdr:cNvPr id="156" name="楕円 155"/>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60070</xdr:rowOff>
    </xdr:from>
    <xdr:ext cx="762000" cy="259045"/>
    <xdr:sp macro="" textlink="">
      <xdr:nvSpPr>
        <xdr:cNvPr id="157" name="テキスト ボックス 156"/>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扶助費に係る経常収支比率は類似団体と比較して低い傾向が、上昇している。その要因として、障害者給付費や保育所運営経費の額が増加している事があげられる。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114300</xdr:rowOff>
    </xdr:to>
    <xdr:cxnSp macro="">
      <xdr:nvCxnSpPr>
        <xdr:cNvPr id="190" name="直線コネクタ 189"/>
        <xdr:cNvCxnSpPr/>
      </xdr:nvCxnSpPr>
      <xdr:spPr>
        <a:xfrm>
          <a:off x="3987800" y="9652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63500</xdr:rowOff>
    </xdr:to>
    <xdr:cxnSp macro="">
      <xdr:nvCxnSpPr>
        <xdr:cNvPr id="193" name="直線コネクタ 192"/>
        <xdr:cNvCxnSpPr/>
      </xdr:nvCxnSpPr>
      <xdr:spPr>
        <a:xfrm flipV="1">
          <a:off x="3098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133350</xdr:rowOff>
    </xdr:from>
    <xdr:to>
      <xdr:col>15</xdr:col>
      <xdr:colOff>98425</xdr:colOff>
      <xdr:row>56</xdr:row>
      <xdr:rowOff>63500</xdr:rowOff>
    </xdr:to>
    <xdr:cxnSp macro="">
      <xdr:nvCxnSpPr>
        <xdr:cNvPr id="196" name="直線コネクタ 195"/>
        <xdr:cNvCxnSpPr/>
      </xdr:nvCxnSpPr>
      <xdr:spPr>
        <a:xfrm>
          <a:off x="2209800" y="9563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133350</xdr:rowOff>
    </xdr:from>
    <xdr:to>
      <xdr:col>11</xdr:col>
      <xdr:colOff>9525</xdr:colOff>
      <xdr:row>56</xdr:row>
      <xdr:rowOff>12700</xdr:rowOff>
    </xdr:to>
    <xdr:cxnSp macro="">
      <xdr:nvCxnSpPr>
        <xdr:cNvPr id="199" name="直線コネクタ 198"/>
        <xdr:cNvCxnSpPr/>
      </xdr:nvCxnSpPr>
      <xdr:spPr>
        <a:xfrm flipV="1">
          <a:off x="1320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50800</xdr:rowOff>
    </xdr:from>
    <xdr:to>
      <xdr:col>11</xdr:col>
      <xdr:colOff>60325</xdr:colOff>
      <xdr:row>56</xdr:row>
      <xdr:rowOff>152400</xdr:rowOff>
    </xdr:to>
    <xdr:sp macro="" textlink="">
      <xdr:nvSpPr>
        <xdr:cNvPr id="200" name="フローチャート: 判断 199"/>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137177</xdr:rowOff>
    </xdr:from>
    <xdr:ext cx="762000" cy="259045"/>
    <xdr:sp macro="" textlink="">
      <xdr:nvSpPr>
        <xdr:cNvPr id="201" name="テキスト ボックス 200"/>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02" name="フローチャート: 判断 201"/>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137177</xdr:rowOff>
    </xdr:from>
    <xdr:ext cx="762000" cy="259045"/>
    <xdr:sp macro="" textlink="">
      <xdr:nvSpPr>
        <xdr:cNvPr id="203" name="テキスト ボックス 202"/>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9" name="楕円 208"/>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10"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2" name="テキスト ボックス 211"/>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3" name="楕円 212"/>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214" name="テキスト ボックス 213"/>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82550</xdr:rowOff>
    </xdr:from>
    <xdr:to>
      <xdr:col>11</xdr:col>
      <xdr:colOff>60325</xdr:colOff>
      <xdr:row>56</xdr:row>
      <xdr:rowOff>12700</xdr:rowOff>
    </xdr:to>
    <xdr:sp macro="" textlink="">
      <xdr:nvSpPr>
        <xdr:cNvPr id="215" name="楕円 214"/>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16" name="テキスト ボックス 215"/>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その他に係る経常収支比率の要因の主なものは繰出金に係るものが大きい。法非適用の特別会計での赤字補てんに係る繰入が必要となっている。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142240</xdr:rowOff>
    </xdr:from>
    <xdr:to>
      <xdr:col>82</xdr:col>
      <xdr:colOff>107950</xdr:colOff>
      <xdr:row>55</xdr:row>
      <xdr:rowOff>85090</xdr:rowOff>
    </xdr:to>
    <xdr:cxnSp macro="">
      <xdr:nvCxnSpPr>
        <xdr:cNvPr id="251" name="直線コネクタ 250"/>
        <xdr:cNvCxnSpPr/>
      </xdr:nvCxnSpPr>
      <xdr:spPr>
        <a:xfrm>
          <a:off x="15671800" y="94005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142240</xdr:rowOff>
    </xdr:from>
    <xdr:to>
      <xdr:col>78</xdr:col>
      <xdr:colOff>69850</xdr:colOff>
      <xdr:row>55</xdr:row>
      <xdr:rowOff>39370</xdr:rowOff>
    </xdr:to>
    <xdr:cxnSp macro="">
      <xdr:nvCxnSpPr>
        <xdr:cNvPr id="254" name="直線コネクタ 253"/>
        <xdr:cNvCxnSpPr/>
      </xdr:nvCxnSpPr>
      <xdr:spPr>
        <a:xfrm flipV="1">
          <a:off x="14782800" y="9400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55</xdr:row>
      <xdr:rowOff>39370</xdr:rowOff>
    </xdr:to>
    <xdr:cxnSp macro="">
      <xdr:nvCxnSpPr>
        <xdr:cNvPr id="257" name="直線コネクタ 256"/>
        <xdr:cNvCxnSpPr/>
      </xdr:nvCxnSpPr>
      <xdr:spPr>
        <a:xfrm>
          <a:off x="13893800" y="9385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119380</xdr:rowOff>
    </xdr:from>
    <xdr:to>
      <xdr:col>69</xdr:col>
      <xdr:colOff>92075</xdr:colOff>
      <xdr:row>54</xdr:row>
      <xdr:rowOff>127000</xdr:rowOff>
    </xdr:to>
    <xdr:cxnSp macro="">
      <xdr:nvCxnSpPr>
        <xdr:cNvPr id="260" name="直線コネクタ 259"/>
        <xdr:cNvCxnSpPr/>
      </xdr:nvCxnSpPr>
      <xdr:spPr>
        <a:xfrm>
          <a:off x="13004800" y="9377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61" name="フローチャート: 判断 260"/>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2" name="テキスト ボックス 261"/>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4" name="テキスト ボックス 263"/>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70" name="楕円 269"/>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50817</xdr:rowOff>
    </xdr:from>
    <xdr:ext cx="762000" cy="259045"/>
    <xdr:sp macro="" textlink="">
      <xdr:nvSpPr>
        <xdr:cNvPr id="271"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91440</xdr:rowOff>
    </xdr:from>
    <xdr:to>
      <xdr:col>78</xdr:col>
      <xdr:colOff>120650</xdr:colOff>
      <xdr:row>55</xdr:row>
      <xdr:rowOff>21590</xdr:rowOff>
    </xdr:to>
    <xdr:sp macro="" textlink="">
      <xdr:nvSpPr>
        <xdr:cNvPr id="272" name="楕円 271"/>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31767</xdr:rowOff>
    </xdr:from>
    <xdr:ext cx="736600" cy="259045"/>
    <xdr:sp macro="" textlink="">
      <xdr:nvSpPr>
        <xdr:cNvPr id="273" name="テキスト ボックス 272"/>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74" name="楕円 273"/>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5" name="テキスト ボックス 274"/>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6" name="楕円 275"/>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7" name="テキスト ボックス 276"/>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68580</xdr:rowOff>
    </xdr:from>
    <xdr:to>
      <xdr:col>65</xdr:col>
      <xdr:colOff>53975</xdr:colOff>
      <xdr:row>54</xdr:row>
      <xdr:rowOff>170180</xdr:rowOff>
    </xdr:to>
    <xdr:sp macro="" textlink="">
      <xdr:nvSpPr>
        <xdr:cNvPr id="278" name="楕円 277"/>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8907</xdr:rowOff>
    </xdr:from>
    <xdr:ext cx="762000" cy="259045"/>
    <xdr:sp macro="" textlink="">
      <xdr:nvSpPr>
        <xdr:cNvPr id="279" name="テキスト ボックス 278"/>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係る経常収支比率の上昇要因は、一部事務組合への負担金や病院事業会計への補助金が増加した他、各種団体への補助金が多額になっているためである。各種団体への補助金については、予算編成時に見直しを実施しており、補助金交付の適正化を図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67564</xdr:rowOff>
    </xdr:to>
    <xdr:cxnSp macro="">
      <xdr:nvCxnSpPr>
        <xdr:cNvPr id="309" name="直線コネクタ 308"/>
        <xdr:cNvCxnSpPr/>
      </xdr:nvCxnSpPr>
      <xdr:spPr>
        <a:xfrm>
          <a:off x="15671800" y="65643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38</xdr:row>
      <xdr:rowOff>49276</xdr:rowOff>
    </xdr:to>
    <xdr:cxnSp macro="">
      <xdr:nvCxnSpPr>
        <xdr:cNvPr id="312" name="直線コネクタ 311"/>
        <xdr:cNvCxnSpPr/>
      </xdr:nvCxnSpPr>
      <xdr:spPr>
        <a:xfrm>
          <a:off x="14782800" y="643636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14" name="テキスト ボックス 31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120142</xdr:rowOff>
    </xdr:to>
    <xdr:cxnSp macro="">
      <xdr:nvCxnSpPr>
        <xdr:cNvPr id="315" name="直線コネクタ 314"/>
        <xdr:cNvCxnSpPr/>
      </xdr:nvCxnSpPr>
      <xdr:spPr>
        <a:xfrm flipV="1">
          <a:off x="13893800" y="6436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37</xdr:row>
      <xdr:rowOff>170434</xdr:rowOff>
    </xdr:to>
    <xdr:cxnSp macro="">
      <xdr:nvCxnSpPr>
        <xdr:cNvPr id="318" name="直線コネクタ 317"/>
        <xdr:cNvCxnSpPr/>
      </xdr:nvCxnSpPr>
      <xdr:spPr>
        <a:xfrm flipV="1">
          <a:off x="13004800" y="64637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9" name="フローチャート: 判断 318"/>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20" name="テキスト ボックス 319"/>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1" name="フローチャート: 判断 320"/>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2" name="テキスト ボックス 321"/>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xdr:rowOff>
    </xdr:from>
    <xdr:to>
      <xdr:col>82</xdr:col>
      <xdr:colOff>158750</xdr:colOff>
      <xdr:row>38</xdr:row>
      <xdr:rowOff>118364</xdr:rowOff>
    </xdr:to>
    <xdr:sp macro="" textlink="">
      <xdr:nvSpPr>
        <xdr:cNvPr id="328" name="楕円 327"/>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160291</xdr:rowOff>
    </xdr:from>
    <xdr:ext cx="762000" cy="259045"/>
    <xdr:sp macro="" textlink="">
      <xdr:nvSpPr>
        <xdr:cNvPr id="329" name="補助費等該当値テキスト"/>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30" name="楕円 329"/>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31" name="テキスト ボックス 330"/>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2" name="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34" name="楕円 333"/>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5" name="テキスト ボックス 334"/>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6" name="楕円 335"/>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7" name="テキスト ボックス 336"/>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新幹線駅周辺整備事業や新庁舎建設事業などの大型整備事業がピークを迎えたこともあり、地方債の元利償還金は高く推移しているが、繰上償還の実施や利率見直し等を実施し、公債費に充当する一般財源は類似団体と近似する水準となっている。今後も、新発債の抑制に努めるほか、受益者負担の見直しによる充当財源の確保により公債費の抑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xdr:rowOff>
    </xdr:from>
    <xdr:to>
      <xdr:col>24</xdr:col>
      <xdr:colOff>25400</xdr:colOff>
      <xdr:row>76</xdr:row>
      <xdr:rowOff>20320</xdr:rowOff>
    </xdr:to>
    <xdr:cxnSp macro="">
      <xdr:nvCxnSpPr>
        <xdr:cNvPr id="370" name="直線コネクタ 369"/>
        <xdr:cNvCxnSpPr/>
      </xdr:nvCxnSpPr>
      <xdr:spPr>
        <a:xfrm>
          <a:off x="3987800" y="13035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104139</xdr:rowOff>
    </xdr:to>
    <xdr:cxnSp macro="">
      <xdr:nvCxnSpPr>
        <xdr:cNvPr id="373" name="直線コネクタ 372"/>
        <xdr:cNvCxnSpPr/>
      </xdr:nvCxnSpPr>
      <xdr:spPr>
        <a:xfrm flipV="1">
          <a:off x="3098800" y="130352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134620</xdr:rowOff>
    </xdr:to>
    <xdr:cxnSp macro="">
      <xdr:nvCxnSpPr>
        <xdr:cNvPr id="376" name="直線コネクタ 375"/>
        <xdr:cNvCxnSpPr/>
      </xdr:nvCxnSpPr>
      <xdr:spPr>
        <a:xfrm flipV="1">
          <a:off x="2209800" y="13134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78" name="テキスト ボックス 377"/>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76</xdr:row>
      <xdr:rowOff>157480</xdr:rowOff>
    </xdr:to>
    <xdr:cxnSp macro="">
      <xdr:nvCxnSpPr>
        <xdr:cNvPr id="379" name="直線コネクタ 378"/>
        <xdr:cNvCxnSpPr/>
      </xdr:nvCxnSpPr>
      <xdr:spPr>
        <a:xfrm flipV="1">
          <a:off x="1320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91439</xdr:rowOff>
    </xdr:from>
    <xdr:to>
      <xdr:col>11</xdr:col>
      <xdr:colOff>60325</xdr:colOff>
      <xdr:row>77</xdr:row>
      <xdr:rowOff>21589</xdr:rowOff>
    </xdr:to>
    <xdr:sp macro="" textlink="">
      <xdr:nvSpPr>
        <xdr:cNvPr id="380" name="フローチャート: 判断 379"/>
        <xdr:cNvSpPr/>
      </xdr:nvSpPr>
      <xdr:spPr>
        <a:xfrm>
          <a:off x="2159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81" name="テキスト ボックス 380"/>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2" name="フローチャート: 判断 38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83" name="テキスト ボックス 38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9" name="楕円 388"/>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90" name="公債費該当値テキスト"/>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91" name="楕円 390"/>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92" name="テキスト ボックス 391"/>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3" name="楕円 392"/>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94" name="テキスト ボックス 393"/>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95" name="楕円 394"/>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96" name="テキスト ボックス 395"/>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97" name="楕円 396"/>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98" name="テキスト ボックス 397"/>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的多い税収により類似団体を上回る状況が続いているが、今後は、扶助費や施設維持管理費の増加による比率悪化が懸念される。外郭団体に対する人件費相当の補助金の見直しや公共施設見直し指針に基づく施設維持費、施設改修費の適正化などに取り組む。</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120142</xdr:rowOff>
    </xdr:to>
    <xdr:cxnSp macro="">
      <xdr:nvCxnSpPr>
        <xdr:cNvPr id="429" name="直線コネクタ 428"/>
        <xdr:cNvCxnSpPr/>
      </xdr:nvCxnSpPr>
      <xdr:spPr>
        <a:xfrm>
          <a:off x="15671800" y="1286002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104140</xdr:rowOff>
    </xdr:from>
    <xdr:to>
      <xdr:col>78</xdr:col>
      <xdr:colOff>69850</xdr:colOff>
      <xdr:row>75</xdr:row>
      <xdr:rowOff>1270</xdr:rowOff>
    </xdr:to>
    <xdr:cxnSp macro="">
      <xdr:nvCxnSpPr>
        <xdr:cNvPr id="432" name="直線コネクタ 431"/>
        <xdr:cNvCxnSpPr/>
      </xdr:nvCxnSpPr>
      <xdr:spPr>
        <a:xfrm>
          <a:off x="14782800" y="12791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165862</xdr:rowOff>
    </xdr:from>
    <xdr:to>
      <xdr:col>73</xdr:col>
      <xdr:colOff>180975</xdr:colOff>
      <xdr:row>74</xdr:row>
      <xdr:rowOff>104140</xdr:rowOff>
    </xdr:to>
    <xdr:cxnSp macro="">
      <xdr:nvCxnSpPr>
        <xdr:cNvPr id="435" name="直線コネクタ 434"/>
        <xdr:cNvCxnSpPr/>
      </xdr:nvCxnSpPr>
      <xdr:spPr>
        <a:xfrm>
          <a:off x="13893800" y="126817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165862</xdr:rowOff>
    </xdr:from>
    <xdr:to>
      <xdr:col>69</xdr:col>
      <xdr:colOff>92075</xdr:colOff>
      <xdr:row>74</xdr:row>
      <xdr:rowOff>67564</xdr:rowOff>
    </xdr:to>
    <xdr:cxnSp macro="">
      <xdr:nvCxnSpPr>
        <xdr:cNvPr id="438" name="直線コネクタ 437"/>
        <xdr:cNvCxnSpPr/>
      </xdr:nvCxnSpPr>
      <xdr:spPr>
        <a:xfrm flipV="1">
          <a:off x="13004800" y="126817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39" name="フローチャート: 判断 438"/>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40" name="テキスト ボックス 439"/>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48" name="楕円 447"/>
        <xdr:cNvSpPr/>
      </xdr:nvSpPr>
      <xdr:spPr>
        <a:xfrm>
          <a:off x="16459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85869</xdr:rowOff>
    </xdr:from>
    <xdr:ext cx="762000" cy="259045"/>
    <xdr:sp macro="" textlink="">
      <xdr:nvSpPr>
        <xdr:cNvPr id="449" name="公債費以外該当値テキスト"/>
        <xdr:cNvSpPr txBox="1"/>
      </xdr:nvSpPr>
      <xdr:spPr>
        <a:xfrm>
          <a:off x="16598900" y="1277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50" name="楕円 449"/>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51" name="テキスト ボックス 450"/>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53340</xdr:rowOff>
    </xdr:from>
    <xdr:to>
      <xdr:col>74</xdr:col>
      <xdr:colOff>31750</xdr:colOff>
      <xdr:row>74</xdr:row>
      <xdr:rowOff>154940</xdr:rowOff>
    </xdr:to>
    <xdr:sp macro="" textlink="">
      <xdr:nvSpPr>
        <xdr:cNvPr id="452" name="楕円 451"/>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53" name="テキスト ボックス 452"/>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115062</xdr:rowOff>
    </xdr:from>
    <xdr:to>
      <xdr:col>69</xdr:col>
      <xdr:colOff>142875</xdr:colOff>
      <xdr:row>74</xdr:row>
      <xdr:rowOff>45212</xdr:rowOff>
    </xdr:to>
    <xdr:sp macro="" textlink="">
      <xdr:nvSpPr>
        <xdr:cNvPr id="454" name="楕円 453"/>
        <xdr:cNvSpPr/>
      </xdr:nvSpPr>
      <xdr:spPr>
        <a:xfrm>
          <a:off x="13843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55389</xdr:rowOff>
    </xdr:from>
    <xdr:ext cx="762000" cy="259045"/>
    <xdr:sp macro="" textlink="">
      <xdr:nvSpPr>
        <xdr:cNvPr id="455" name="テキスト ボックス 454"/>
        <xdr:cNvSpPr txBox="1"/>
      </xdr:nvSpPr>
      <xdr:spPr>
        <a:xfrm>
          <a:off x="13512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xdr:rowOff>
    </xdr:from>
    <xdr:to>
      <xdr:col>65</xdr:col>
      <xdr:colOff>53975</xdr:colOff>
      <xdr:row>74</xdr:row>
      <xdr:rowOff>118364</xdr:rowOff>
    </xdr:to>
    <xdr:sp macro="" textlink="">
      <xdr:nvSpPr>
        <xdr:cNvPr id="456" name="楕円 455"/>
        <xdr:cNvSpPr/>
      </xdr:nvSpPr>
      <xdr:spPr>
        <a:xfrm>
          <a:off x="12954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128541</xdr:rowOff>
    </xdr:from>
    <xdr:ext cx="762000" cy="259045"/>
    <xdr:sp macro="" textlink="">
      <xdr:nvSpPr>
        <xdr:cNvPr id="457" name="テキスト ボックス 456"/>
        <xdr:cNvSpPr txBox="1"/>
      </xdr:nvSpPr>
      <xdr:spPr>
        <a:xfrm>
          <a:off x="12623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112217</xdr:rowOff>
    </xdr:from>
    <xdr:to>
      <xdr:col>29</xdr:col>
      <xdr:colOff>127000</xdr:colOff>
      <xdr:row>15</xdr:row>
      <xdr:rowOff>141173</xdr:rowOff>
    </xdr:to>
    <xdr:cxnSp macro="">
      <xdr:nvCxnSpPr>
        <xdr:cNvPr id="50" name="直線コネクタ 49"/>
        <xdr:cNvCxnSpPr/>
      </xdr:nvCxnSpPr>
      <xdr:spPr bwMode="auto">
        <a:xfrm flipV="1">
          <a:off x="5003800" y="2731592"/>
          <a:ext cx="647700" cy="28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117456</xdr:rowOff>
    </xdr:from>
    <xdr:to>
      <xdr:col>26</xdr:col>
      <xdr:colOff>50800</xdr:colOff>
      <xdr:row>15</xdr:row>
      <xdr:rowOff>141173</xdr:rowOff>
    </xdr:to>
    <xdr:cxnSp macro="">
      <xdr:nvCxnSpPr>
        <xdr:cNvPr id="53" name="直線コネクタ 52"/>
        <xdr:cNvCxnSpPr/>
      </xdr:nvCxnSpPr>
      <xdr:spPr bwMode="auto">
        <a:xfrm>
          <a:off x="4305300" y="2736831"/>
          <a:ext cx="698500" cy="23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95987</xdr:rowOff>
    </xdr:from>
    <xdr:to>
      <xdr:col>22</xdr:col>
      <xdr:colOff>114300</xdr:colOff>
      <xdr:row>15</xdr:row>
      <xdr:rowOff>117456</xdr:rowOff>
    </xdr:to>
    <xdr:cxnSp macro="">
      <xdr:nvCxnSpPr>
        <xdr:cNvPr id="56" name="直線コネクタ 55"/>
        <xdr:cNvCxnSpPr/>
      </xdr:nvCxnSpPr>
      <xdr:spPr bwMode="auto">
        <a:xfrm>
          <a:off x="3606800" y="2715362"/>
          <a:ext cx="698500" cy="2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95987</xdr:rowOff>
    </xdr:from>
    <xdr:to>
      <xdr:col>18</xdr:col>
      <xdr:colOff>177800</xdr:colOff>
      <xdr:row>16</xdr:row>
      <xdr:rowOff>35103</xdr:rowOff>
    </xdr:to>
    <xdr:cxnSp macro="">
      <xdr:nvCxnSpPr>
        <xdr:cNvPr id="59" name="直線コネクタ 58"/>
        <xdr:cNvCxnSpPr/>
      </xdr:nvCxnSpPr>
      <xdr:spPr bwMode="auto">
        <a:xfrm flipV="1">
          <a:off x="2908300" y="2715362"/>
          <a:ext cx="698500" cy="110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6039</xdr:rowOff>
    </xdr:from>
    <xdr:to>
      <xdr:col>19</xdr:col>
      <xdr:colOff>38100</xdr:colOff>
      <xdr:row>16</xdr:row>
      <xdr:rowOff>107639</xdr:rowOff>
    </xdr:to>
    <xdr:sp macro="" textlink="">
      <xdr:nvSpPr>
        <xdr:cNvPr id="60" name="フローチャート: 判断 59"/>
        <xdr:cNvSpPr/>
      </xdr:nvSpPr>
      <xdr:spPr bwMode="auto">
        <a:xfrm>
          <a:off x="3556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92416</xdr:rowOff>
    </xdr:from>
    <xdr:ext cx="762000" cy="259045"/>
    <xdr:sp macro="" textlink="">
      <xdr:nvSpPr>
        <xdr:cNvPr id="61" name="テキスト ボックス 60"/>
        <xdr:cNvSpPr txBox="1"/>
      </xdr:nvSpPr>
      <xdr:spPr>
        <a:xfrm>
          <a:off x="3225800" y="288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34690</xdr:rowOff>
    </xdr:from>
    <xdr:to>
      <xdr:col>15</xdr:col>
      <xdr:colOff>101600</xdr:colOff>
      <xdr:row>16</xdr:row>
      <xdr:rowOff>136290</xdr:rowOff>
    </xdr:to>
    <xdr:sp macro="" textlink="">
      <xdr:nvSpPr>
        <xdr:cNvPr id="62" name="フローチャート: 判断 61"/>
        <xdr:cNvSpPr/>
      </xdr:nvSpPr>
      <xdr:spPr bwMode="auto">
        <a:xfrm>
          <a:off x="2857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121067</xdr:rowOff>
    </xdr:from>
    <xdr:ext cx="762000" cy="259045"/>
    <xdr:sp macro="" textlink="">
      <xdr:nvSpPr>
        <xdr:cNvPr id="63" name="テキスト ボックス 62"/>
        <xdr:cNvSpPr txBox="1"/>
      </xdr:nvSpPr>
      <xdr:spPr>
        <a:xfrm>
          <a:off x="2527300" y="29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61417</xdr:rowOff>
    </xdr:from>
    <xdr:to>
      <xdr:col>29</xdr:col>
      <xdr:colOff>177800</xdr:colOff>
      <xdr:row>15</xdr:row>
      <xdr:rowOff>163017</xdr:rowOff>
    </xdr:to>
    <xdr:sp macro="" textlink="">
      <xdr:nvSpPr>
        <xdr:cNvPr id="69" name="楕円 68"/>
        <xdr:cNvSpPr/>
      </xdr:nvSpPr>
      <xdr:spPr bwMode="auto">
        <a:xfrm>
          <a:off x="5600700" y="268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33494</xdr:rowOff>
    </xdr:from>
    <xdr:ext cx="762000" cy="259045"/>
    <xdr:sp macro="" textlink="">
      <xdr:nvSpPr>
        <xdr:cNvPr id="70" name="人口1人当たり決算額の推移該当値テキスト130"/>
        <xdr:cNvSpPr txBox="1"/>
      </xdr:nvSpPr>
      <xdr:spPr>
        <a:xfrm>
          <a:off x="5740400" y="265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90373</xdr:rowOff>
    </xdr:from>
    <xdr:to>
      <xdr:col>26</xdr:col>
      <xdr:colOff>101600</xdr:colOff>
      <xdr:row>16</xdr:row>
      <xdr:rowOff>20523</xdr:rowOff>
    </xdr:to>
    <xdr:sp macro="" textlink="">
      <xdr:nvSpPr>
        <xdr:cNvPr id="71" name="楕円 70"/>
        <xdr:cNvSpPr/>
      </xdr:nvSpPr>
      <xdr:spPr bwMode="auto">
        <a:xfrm>
          <a:off x="4953000" y="2709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5300</xdr:rowOff>
    </xdr:from>
    <xdr:ext cx="736600" cy="259045"/>
    <xdr:sp macro="" textlink="">
      <xdr:nvSpPr>
        <xdr:cNvPr id="72" name="テキスト ボックス 71"/>
        <xdr:cNvSpPr txBox="1"/>
      </xdr:nvSpPr>
      <xdr:spPr>
        <a:xfrm>
          <a:off x="4622800" y="279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66656</xdr:rowOff>
    </xdr:from>
    <xdr:to>
      <xdr:col>22</xdr:col>
      <xdr:colOff>165100</xdr:colOff>
      <xdr:row>15</xdr:row>
      <xdr:rowOff>168256</xdr:rowOff>
    </xdr:to>
    <xdr:sp macro="" textlink="">
      <xdr:nvSpPr>
        <xdr:cNvPr id="73" name="楕円 72"/>
        <xdr:cNvSpPr/>
      </xdr:nvSpPr>
      <xdr:spPr bwMode="auto">
        <a:xfrm>
          <a:off x="4254500" y="268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153033</xdr:rowOff>
    </xdr:from>
    <xdr:ext cx="762000" cy="259045"/>
    <xdr:sp macro="" textlink="">
      <xdr:nvSpPr>
        <xdr:cNvPr id="74" name="テキスト ボックス 73"/>
        <xdr:cNvSpPr txBox="1"/>
      </xdr:nvSpPr>
      <xdr:spPr>
        <a:xfrm>
          <a:off x="3924300" y="277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45187</xdr:rowOff>
    </xdr:from>
    <xdr:to>
      <xdr:col>19</xdr:col>
      <xdr:colOff>38100</xdr:colOff>
      <xdr:row>15</xdr:row>
      <xdr:rowOff>146787</xdr:rowOff>
    </xdr:to>
    <xdr:sp macro="" textlink="">
      <xdr:nvSpPr>
        <xdr:cNvPr id="75" name="楕円 74"/>
        <xdr:cNvSpPr/>
      </xdr:nvSpPr>
      <xdr:spPr bwMode="auto">
        <a:xfrm>
          <a:off x="3556000" y="266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156964</xdr:rowOff>
    </xdr:from>
    <xdr:ext cx="762000" cy="259045"/>
    <xdr:sp macro="" textlink="">
      <xdr:nvSpPr>
        <xdr:cNvPr id="76" name="テキスト ボックス 75"/>
        <xdr:cNvSpPr txBox="1"/>
      </xdr:nvSpPr>
      <xdr:spPr>
        <a:xfrm>
          <a:off x="3225800" y="243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155753</xdr:rowOff>
    </xdr:from>
    <xdr:to>
      <xdr:col>15</xdr:col>
      <xdr:colOff>101600</xdr:colOff>
      <xdr:row>16</xdr:row>
      <xdr:rowOff>85903</xdr:rowOff>
    </xdr:to>
    <xdr:sp macro="" textlink="">
      <xdr:nvSpPr>
        <xdr:cNvPr id="77" name="楕円 76"/>
        <xdr:cNvSpPr/>
      </xdr:nvSpPr>
      <xdr:spPr bwMode="auto">
        <a:xfrm>
          <a:off x="2857500" y="277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96080</xdr:rowOff>
    </xdr:from>
    <xdr:ext cx="762000" cy="259045"/>
    <xdr:sp macro="" textlink="">
      <xdr:nvSpPr>
        <xdr:cNvPr id="78" name="テキスト ボックス 77"/>
        <xdr:cNvSpPr txBox="1"/>
      </xdr:nvSpPr>
      <xdr:spPr>
        <a:xfrm>
          <a:off x="2527300" y="25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210965</xdr:rowOff>
    </xdr:from>
    <xdr:to>
      <xdr:col>29</xdr:col>
      <xdr:colOff>127000</xdr:colOff>
      <xdr:row>35</xdr:row>
      <xdr:rowOff>257028</xdr:rowOff>
    </xdr:to>
    <xdr:cxnSp macro="">
      <xdr:nvCxnSpPr>
        <xdr:cNvPr id="110" name="直線コネクタ 109"/>
        <xdr:cNvCxnSpPr/>
      </xdr:nvCxnSpPr>
      <xdr:spPr bwMode="auto">
        <a:xfrm>
          <a:off x="5003800" y="6821315"/>
          <a:ext cx="6477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292490</xdr:rowOff>
    </xdr:from>
    <xdr:ext cx="762000" cy="259045"/>
    <xdr:sp macro="" textlink="">
      <xdr:nvSpPr>
        <xdr:cNvPr id="111" name="人口1人当たり決算額の推移平均値テキスト445"/>
        <xdr:cNvSpPr txBox="1"/>
      </xdr:nvSpPr>
      <xdr:spPr>
        <a:xfrm>
          <a:off x="5740400" y="6902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142316</xdr:rowOff>
    </xdr:from>
    <xdr:to>
      <xdr:col>26</xdr:col>
      <xdr:colOff>50800</xdr:colOff>
      <xdr:row>35</xdr:row>
      <xdr:rowOff>210965</xdr:rowOff>
    </xdr:to>
    <xdr:cxnSp macro="">
      <xdr:nvCxnSpPr>
        <xdr:cNvPr id="113" name="直線コネクタ 112"/>
        <xdr:cNvCxnSpPr/>
      </xdr:nvCxnSpPr>
      <xdr:spPr bwMode="auto">
        <a:xfrm>
          <a:off x="4305300" y="6752666"/>
          <a:ext cx="698500" cy="6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42516</xdr:rowOff>
    </xdr:from>
    <xdr:ext cx="736600" cy="259045"/>
    <xdr:sp macro="" textlink="">
      <xdr:nvSpPr>
        <xdr:cNvPr id="115" name="テキスト ボックス 114"/>
        <xdr:cNvSpPr txBox="1"/>
      </xdr:nvSpPr>
      <xdr:spPr>
        <a:xfrm>
          <a:off x="4622800" y="699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46716</xdr:rowOff>
    </xdr:from>
    <xdr:to>
      <xdr:col>22</xdr:col>
      <xdr:colOff>114300</xdr:colOff>
      <xdr:row>35</xdr:row>
      <xdr:rowOff>142316</xdr:rowOff>
    </xdr:to>
    <xdr:cxnSp macro="">
      <xdr:nvCxnSpPr>
        <xdr:cNvPr id="116" name="直線コネクタ 115"/>
        <xdr:cNvCxnSpPr/>
      </xdr:nvCxnSpPr>
      <xdr:spPr bwMode="auto">
        <a:xfrm>
          <a:off x="3606800" y="6657066"/>
          <a:ext cx="698500" cy="95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327276</xdr:rowOff>
    </xdr:from>
    <xdr:to>
      <xdr:col>18</xdr:col>
      <xdr:colOff>177800</xdr:colOff>
      <xdr:row>35</xdr:row>
      <xdr:rowOff>46716</xdr:rowOff>
    </xdr:to>
    <xdr:cxnSp macro="">
      <xdr:nvCxnSpPr>
        <xdr:cNvPr id="119" name="直線コネクタ 118"/>
        <xdr:cNvCxnSpPr/>
      </xdr:nvCxnSpPr>
      <xdr:spPr bwMode="auto">
        <a:xfrm>
          <a:off x="2908300" y="6594726"/>
          <a:ext cx="698500" cy="62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247628</xdr:rowOff>
    </xdr:from>
    <xdr:to>
      <xdr:col>19</xdr:col>
      <xdr:colOff>38100</xdr:colOff>
      <xdr:row>36</xdr:row>
      <xdr:rowOff>6328</xdr:rowOff>
    </xdr:to>
    <xdr:sp macro="" textlink="">
      <xdr:nvSpPr>
        <xdr:cNvPr id="120" name="フローチャート: 判断 119"/>
        <xdr:cNvSpPr/>
      </xdr:nvSpPr>
      <xdr:spPr bwMode="auto">
        <a:xfrm>
          <a:off x="35560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334005</xdr:rowOff>
    </xdr:from>
    <xdr:ext cx="762000" cy="259045"/>
    <xdr:sp macro="" textlink="">
      <xdr:nvSpPr>
        <xdr:cNvPr id="121" name="テキスト ボックス 120"/>
        <xdr:cNvSpPr txBox="1"/>
      </xdr:nvSpPr>
      <xdr:spPr>
        <a:xfrm>
          <a:off x="32258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205885</xdr:rowOff>
    </xdr:from>
    <xdr:to>
      <xdr:col>15</xdr:col>
      <xdr:colOff>101600</xdr:colOff>
      <xdr:row>35</xdr:row>
      <xdr:rowOff>307485</xdr:rowOff>
    </xdr:to>
    <xdr:sp macro="" textlink="">
      <xdr:nvSpPr>
        <xdr:cNvPr id="122" name="フローチャート: 判断 121"/>
        <xdr:cNvSpPr/>
      </xdr:nvSpPr>
      <xdr:spPr bwMode="auto">
        <a:xfrm>
          <a:off x="28575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292262</xdr:rowOff>
    </xdr:from>
    <xdr:ext cx="762000" cy="259045"/>
    <xdr:sp macro="" textlink="">
      <xdr:nvSpPr>
        <xdr:cNvPr id="123" name="テキスト ボックス 122"/>
        <xdr:cNvSpPr txBox="1"/>
      </xdr:nvSpPr>
      <xdr:spPr>
        <a:xfrm>
          <a:off x="2527300" y="69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206228</xdr:rowOff>
    </xdr:from>
    <xdr:to>
      <xdr:col>29</xdr:col>
      <xdr:colOff>177800</xdr:colOff>
      <xdr:row>35</xdr:row>
      <xdr:rowOff>307828</xdr:rowOff>
    </xdr:to>
    <xdr:sp macro="" textlink="">
      <xdr:nvSpPr>
        <xdr:cNvPr id="129" name="楕円 128"/>
        <xdr:cNvSpPr/>
      </xdr:nvSpPr>
      <xdr:spPr bwMode="auto">
        <a:xfrm>
          <a:off x="5600700" y="681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51305</xdr:rowOff>
    </xdr:from>
    <xdr:ext cx="762000" cy="259045"/>
    <xdr:sp macro="" textlink="">
      <xdr:nvSpPr>
        <xdr:cNvPr id="130" name="人口1人当たり決算額の推移該当値テキスト445"/>
        <xdr:cNvSpPr txBox="1"/>
      </xdr:nvSpPr>
      <xdr:spPr>
        <a:xfrm>
          <a:off x="5740400" y="666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160165</xdr:rowOff>
    </xdr:from>
    <xdr:to>
      <xdr:col>26</xdr:col>
      <xdr:colOff>101600</xdr:colOff>
      <xdr:row>35</xdr:row>
      <xdr:rowOff>261765</xdr:rowOff>
    </xdr:to>
    <xdr:sp macro="" textlink="">
      <xdr:nvSpPr>
        <xdr:cNvPr id="131" name="楕円 130"/>
        <xdr:cNvSpPr/>
      </xdr:nvSpPr>
      <xdr:spPr bwMode="auto">
        <a:xfrm>
          <a:off x="4953000" y="677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271942</xdr:rowOff>
    </xdr:from>
    <xdr:ext cx="736600" cy="259045"/>
    <xdr:sp macro="" textlink="">
      <xdr:nvSpPr>
        <xdr:cNvPr id="132" name="テキスト ボックス 131"/>
        <xdr:cNvSpPr txBox="1"/>
      </xdr:nvSpPr>
      <xdr:spPr>
        <a:xfrm>
          <a:off x="4622800" y="653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91516</xdr:rowOff>
    </xdr:from>
    <xdr:to>
      <xdr:col>22</xdr:col>
      <xdr:colOff>165100</xdr:colOff>
      <xdr:row>35</xdr:row>
      <xdr:rowOff>193116</xdr:rowOff>
    </xdr:to>
    <xdr:sp macro="" textlink="">
      <xdr:nvSpPr>
        <xdr:cNvPr id="133" name="楕円 132"/>
        <xdr:cNvSpPr/>
      </xdr:nvSpPr>
      <xdr:spPr bwMode="auto">
        <a:xfrm>
          <a:off x="4254500" y="670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203293</xdr:rowOff>
    </xdr:from>
    <xdr:ext cx="762000" cy="259045"/>
    <xdr:sp macro="" textlink="">
      <xdr:nvSpPr>
        <xdr:cNvPr id="134" name="テキスト ボックス 133"/>
        <xdr:cNvSpPr txBox="1"/>
      </xdr:nvSpPr>
      <xdr:spPr>
        <a:xfrm>
          <a:off x="3924300" y="647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338816</xdr:rowOff>
    </xdr:from>
    <xdr:to>
      <xdr:col>19</xdr:col>
      <xdr:colOff>38100</xdr:colOff>
      <xdr:row>35</xdr:row>
      <xdr:rowOff>97516</xdr:rowOff>
    </xdr:to>
    <xdr:sp macro="" textlink="">
      <xdr:nvSpPr>
        <xdr:cNvPr id="135" name="楕円 134"/>
        <xdr:cNvSpPr/>
      </xdr:nvSpPr>
      <xdr:spPr bwMode="auto">
        <a:xfrm>
          <a:off x="3556000" y="6606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107693</xdr:rowOff>
    </xdr:from>
    <xdr:ext cx="762000" cy="259045"/>
    <xdr:sp macro="" textlink="">
      <xdr:nvSpPr>
        <xdr:cNvPr id="136" name="テキスト ボックス 135"/>
        <xdr:cNvSpPr txBox="1"/>
      </xdr:nvSpPr>
      <xdr:spPr>
        <a:xfrm>
          <a:off x="3225800" y="6375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276476</xdr:rowOff>
    </xdr:from>
    <xdr:to>
      <xdr:col>15</xdr:col>
      <xdr:colOff>101600</xdr:colOff>
      <xdr:row>35</xdr:row>
      <xdr:rowOff>35176</xdr:rowOff>
    </xdr:to>
    <xdr:sp macro="" textlink="">
      <xdr:nvSpPr>
        <xdr:cNvPr id="137" name="楕円 136"/>
        <xdr:cNvSpPr/>
      </xdr:nvSpPr>
      <xdr:spPr bwMode="auto">
        <a:xfrm>
          <a:off x="2857500" y="654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45354</xdr:rowOff>
    </xdr:from>
    <xdr:ext cx="762000" cy="259045"/>
    <xdr:sp macro="" textlink="">
      <xdr:nvSpPr>
        <xdr:cNvPr id="138" name="テキスト ボックス 137"/>
        <xdr:cNvSpPr txBox="1"/>
      </xdr:nvSpPr>
      <xdr:spPr>
        <a:xfrm>
          <a:off x="2527300" y="63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41,680
41,317
426.31
21,648,262
20,918,576
559,013
12,487,836
30,438,317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122593</xdr:rowOff>
    </xdr:from>
    <xdr:to>
      <xdr:col>24</xdr:col>
      <xdr:colOff>63500</xdr:colOff>
      <xdr:row>36</xdr:row>
      <xdr:rowOff>127394</xdr:rowOff>
    </xdr:to>
    <xdr:cxnSp macro="">
      <xdr:nvCxnSpPr>
        <xdr:cNvPr id="61" name="直線コネクタ 60"/>
        <xdr:cNvCxnSpPr/>
      </xdr:nvCxnSpPr>
      <xdr:spPr>
        <a:xfrm flipV="1">
          <a:off x="3797300" y="6294793"/>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92437</xdr:rowOff>
    </xdr:from>
    <xdr:to>
      <xdr:col>19</xdr:col>
      <xdr:colOff>177800</xdr:colOff>
      <xdr:row>36</xdr:row>
      <xdr:rowOff>127394</xdr:rowOff>
    </xdr:to>
    <xdr:cxnSp macro="">
      <xdr:nvCxnSpPr>
        <xdr:cNvPr id="64" name="直線コネクタ 63"/>
        <xdr:cNvCxnSpPr/>
      </xdr:nvCxnSpPr>
      <xdr:spPr>
        <a:xfrm>
          <a:off x="2908300" y="6264637"/>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73482</xdr:rowOff>
    </xdr:from>
    <xdr:to>
      <xdr:col>15</xdr:col>
      <xdr:colOff>50800</xdr:colOff>
      <xdr:row>36</xdr:row>
      <xdr:rowOff>92437</xdr:rowOff>
    </xdr:to>
    <xdr:cxnSp macro="">
      <xdr:nvCxnSpPr>
        <xdr:cNvPr id="67" name="直線コネクタ 66"/>
        <xdr:cNvCxnSpPr/>
      </xdr:nvCxnSpPr>
      <xdr:spPr>
        <a:xfrm>
          <a:off x="2019300" y="6245682"/>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73482</xdr:rowOff>
    </xdr:from>
    <xdr:to>
      <xdr:col>10</xdr:col>
      <xdr:colOff>114300</xdr:colOff>
      <xdr:row>36</xdr:row>
      <xdr:rowOff>112344</xdr:rowOff>
    </xdr:to>
    <xdr:cxnSp macro="">
      <xdr:nvCxnSpPr>
        <xdr:cNvPr id="70" name="直線コネクタ 69"/>
        <xdr:cNvCxnSpPr/>
      </xdr:nvCxnSpPr>
      <xdr:spPr>
        <a:xfrm flipV="1">
          <a:off x="1130300" y="62456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158623</xdr:rowOff>
    </xdr:from>
    <xdr:to>
      <xdr:col>10</xdr:col>
      <xdr:colOff>165100</xdr:colOff>
      <xdr:row>36</xdr:row>
      <xdr:rowOff>88773</xdr:rowOff>
    </xdr:to>
    <xdr:sp macro="" textlink="">
      <xdr:nvSpPr>
        <xdr:cNvPr id="71" name="フローチャート: 判断 70"/>
        <xdr:cNvSpPr/>
      </xdr:nvSpPr>
      <xdr:spPr>
        <a:xfrm>
          <a:off x="1968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105300</xdr:rowOff>
    </xdr:from>
    <xdr:ext cx="534377" cy="259045"/>
    <xdr:sp macro="" textlink="">
      <xdr:nvSpPr>
        <xdr:cNvPr id="72" name="テキスト ボックス 71"/>
        <xdr:cNvSpPr txBox="1"/>
      </xdr:nvSpPr>
      <xdr:spPr>
        <a:xfrm>
          <a:off x="1752111" y="59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14586</xdr:rowOff>
    </xdr:from>
    <xdr:to>
      <xdr:col>6</xdr:col>
      <xdr:colOff>38100</xdr:colOff>
      <xdr:row>36</xdr:row>
      <xdr:rowOff>116186</xdr:rowOff>
    </xdr:to>
    <xdr:sp macro="" textlink="">
      <xdr:nvSpPr>
        <xdr:cNvPr id="73" name="フローチャート: 判断 72"/>
        <xdr:cNvSpPr/>
      </xdr:nvSpPr>
      <xdr:spPr>
        <a:xfrm>
          <a:off x="1079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132713</xdr:rowOff>
    </xdr:from>
    <xdr:ext cx="534377" cy="259045"/>
    <xdr:sp macro="" textlink="">
      <xdr:nvSpPr>
        <xdr:cNvPr id="74" name="テキスト ボックス 73"/>
        <xdr:cNvSpPr txBox="1"/>
      </xdr:nvSpPr>
      <xdr:spPr>
        <a:xfrm>
          <a:off x="863111" y="59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71793</xdr:rowOff>
    </xdr:from>
    <xdr:to>
      <xdr:col>24</xdr:col>
      <xdr:colOff>114300</xdr:colOff>
      <xdr:row>37</xdr:row>
      <xdr:rowOff>1943</xdr:rowOff>
    </xdr:to>
    <xdr:sp macro="" textlink="">
      <xdr:nvSpPr>
        <xdr:cNvPr id="80" name="楕円 79"/>
        <xdr:cNvSpPr/>
      </xdr:nvSpPr>
      <xdr:spPr>
        <a:xfrm>
          <a:off x="4584700" y="624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50220</xdr:rowOff>
    </xdr:from>
    <xdr:ext cx="534377" cy="259045"/>
    <xdr:sp macro="" textlink="">
      <xdr:nvSpPr>
        <xdr:cNvPr id="81" name="人件費該当値テキスト"/>
        <xdr:cNvSpPr txBox="1"/>
      </xdr:nvSpPr>
      <xdr:spPr>
        <a:xfrm>
          <a:off x="4686300" y="622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76594</xdr:rowOff>
    </xdr:from>
    <xdr:to>
      <xdr:col>20</xdr:col>
      <xdr:colOff>38100</xdr:colOff>
      <xdr:row>37</xdr:row>
      <xdr:rowOff>6744</xdr:rowOff>
    </xdr:to>
    <xdr:sp macro="" textlink="">
      <xdr:nvSpPr>
        <xdr:cNvPr id="82" name="楕円 81"/>
        <xdr:cNvSpPr/>
      </xdr:nvSpPr>
      <xdr:spPr>
        <a:xfrm>
          <a:off x="3746500" y="624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169321</xdr:rowOff>
    </xdr:from>
    <xdr:ext cx="534377" cy="259045"/>
    <xdr:sp macro="" textlink="">
      <xdr:nvSpPr>
        <xdr:cNvPr id="83" name="テキスト ボックス 82"/>
        <xdr:cNvSpPr txBox="1"/>
      </xdr:nvSpPr>
      <xdr:spPr>
        <a:xfrm>
          <a:off x="3530111" y="63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41637</xdr:rowOff>
    </xdr:from>
    <xdr:to>
      <xdr:col>15</xdr:col>
      <xdr:colOff>101600</xdr:colOff>
      <xdr:row>36</xdr:row>
      <xdr:rowOff>143237</xdr:rowOff>
    </xdr:to>
    <xdr:sp macro="" textlink="">
      <xdr:nvSpPr>
        <xdr:cNvPr id="84" name="楕円 83"/>
        <xdr:cNvSpPr/>
      </xdr:nvSpPr>
      <xdr:spPr>
        <a:xfrm>
          <a:off x="2857500" y="621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134364</xdr:rowOff>
    </xdr:from>
    <xdr:ext cx="534377" cy="259045"/>
    <xdr:sp macro="" textlink="">
      <xdr:nvSpPr>
        <xdr:cNvPr id="85" name="テキスト ボックス 84"/>
        <xdr:cNvSpPr txBox="1"/>
      </xdr:nvSpPr>
      <xdr:spPr>
        <a:xfrm>
          <a:off x="2641111" y="63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22682</xdr:rowOff>
    </xdr:from>
    <xdr:to>
      <xdr:col>10</xdr:col>
      <xdr:colOff>165100</xdr:colOff>
      <xdr:row>36</xdr:row>
      <xdr:rowOff>124282</xdr:rowOff>
    </xdr:to>
    <xdr:sp macro="" textlink="">
      <xdr:nvSpPr>
        <xdr:cNvPr id="86" name="楕円 85"/>
        <xdr:cNvSpPr/>
      </xdr:nvSpPr>
      <xdr:spPr>
        <a:xfrm>
          <a:off x="1968500" y="619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115409</xdr:rowOff>
    </xdr:from>
    <xdr:ext cx="534377" cy="259045"/>
    <xdr:sp macro="" textlink="">
      <xdr:nvSpPr>
        <xdr:cNvPr id="87" name="テキスト ボックス 86"/>
        <xdr:cNvSpPr txBox="1"/>
      </xdr:nvSpPr>
      <xdr:spPr>
        <a:xfrm>
          <a:off x="1752111" y="628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61544</xdr:rowOff>
    </xdr:from>
    <xdr:to>
      <xdr:col>6</xdr:col>
      <xdr:colOff>38100</xdr:colOff>
      <xdr:row>36</xdr:row>
      <xdr:rowOff>163144</xdr:rowOff>
    </xdr:to>
    <xdr:sp macro="" textlink="">
      <xdr:nvSpPr>
        <xdr:cNvPr id="88" name="楕円 87"/>
        <xdr:cNvSpPr/>
      </xdr:nvSpPr>
      <xdr:spPr>
        <a:xfrm>
          <a:off x="1079500" y="62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154271</xdr:rowOff>
    </xdr:from>
    <xdr:ext cx="534377" cy="259045"/>
    <xdr:sp macro="" textlink="">
      <xdr:nvSpPr>
        <xdr:cNvPr id="89" name="テキスト ボックス 88"/>
        <xdr:cNvSpPr txBox="1"/>
      </xdr:nvSpPr>
      <xdr:spPr>
        <a:xfrm>
          <a:off x="863111" y="63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166801</xdr:rowOff>
    </xdr:from>
    <xdr:to>
      <xdr:col>24</xdr:col>
      <xdr:colOff>63500</xdr:colOff>
      <xdr:row>58</xdr:row>
      <xdr:rowOff>1546</xdr:rowOff>
    </xdr:to>
    <xdr:cxnSp macro="">
      <xdr:nvCxnSpPr>
        <xdr:cNvPr id="118" name="直線コネクタ 117"/>
        <xdr:cNvCxnSpPr/>
      </xdr:nvCxnSpPr>
      <xdr:spPr>
        <a:xfrm>
          <a:off x="3797300" y="9939451"/>
          <a:ext cx="8382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166801</xdr:rowOff>
    </xdr:from>
    <xdr:to>
      <xdr:col>19</xdr:col>
      <xdr:colOff>177800</xdr:colOff>
      <xdr:row>57</xdr:row>
      <xdr:rowOff>171434</xdr:rowOff>
    </xdr:to>
    <xdr:cxnSp macro="">
      <xdr:nvCxnSpPr>
        <xdr:cNvPr id="121" name="直線コネクタ 120"/>
        <xdr:cNvCxnSpPr/>
      </xdr:nvCxnSpPr>
      <xdr:spPr>
        <a:xfrm flipV="1">
          <a:off x="2908300" y="9939451"/>
          <a:ext cx="889000" cy="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171434</xdr:rowOff>
    </xdr:from>
    <xdr:to>
      <xdr:col>15</xdr:col>
      <xdr:colOff>50800</xdr:colOff>
      <xdr:row>58</xdr:row>
      <xdr:rowOff>15776</xdr:rowOff>
    </xdr:to>
    <xdr:cxnSp macro="">
      <xdr:nvCxnSpPr>
        <xdr:cNvPr id="124" name="直線コネクタ 123"/>
        <xdr:cNvCxnSpPr/>
      </xdr:nvCxnSpPr>
      <xdr:spPr>
        <a:xfrm flipV="1">
          <a:off x="2019300" y="9944084"/>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15776</xdr:rowOff>
    </xdr:from>
    <xdr:to>
      <xdr:col>10</xdr:col>
      <xdr:colOff>114300</xdr:colOff>
      <xdr:row>58</xdr:row>
      <xdr:rowOff>21723</xdr:rowOff>
    </xdr:to>
    <xdr:cxnSp macro="">
      <xdr:nvCxnSpPr>
        <xdr:cNvPr id="127" name="直線コネクタ 126"/>
        <xdr:cNvCxnSpPr/>
      </xdr:nvCxnSpPr>
      <xdr:spPr>
        <a:xfrm flipV="1">
          <a:off x="1130300" y="9959876"/>
          <a:ext cx="8890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116854</xdr:rowOff>
    </xdr:from>
    <xdr:to>
      <xdr:col>10</xdr:col>
      <xdr:colOff>165100</xdr:colOff>
      <xdr:row>58</xdr:row>
      <xdr:rowOff>47004</xdr:rowOff>
    </xdr:to>
    <xdr:sp macro="" textlink="">
      <xdr:nvSpPr>
        <xdr:cNvPr id="128" name="フローチャート: 判断 127"/>
        <xdr:cNvSpPr/>
      </xdr:nvSpPr>
      <xdr:spPr>
        <a:xfrm>
          <a:off x="1968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63531</xdr:rowOff>
    </xdr:from>
    <xdr:ext cx="534377" cy="259045"/>
    <xdr:sp macro="" textlink="">
      <xdr:nvSpPr>
        <xdr:cNvPr id="129" name="テキスト ボックス 128"/>
        <xdr:cNvSpPr txBox="1"/>
      </xdr:nvSpPr>
      <xdr:spPr>
        <a:xfrm>
          <a:off x="1752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130159</xdr:rowOff>
    </xdr:from>
    <xdr:to>
      <xdr:col>6</xdr:col>
      <xdr:colOff>38100</xdr:colOff>
      <xdr:row>58</xdr:row>
      <xdr:rowOff>60309</xdr:rowOff>
    </xdr:to>
    <xdr:sp macro="" textlink="">
      <xdr:nvSpPr>
        <xdr:cNvPr id="130" name="フローチャート: 判断 129"/>
        <xdr:cNvSpPr/>
      </xdr:nvSpPr>
      <xdr:spPr>
        <a:xfrm>
          <a:off x="1079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76836</xdr:rowOff>
    </xdr:from>
    <xdr:ext cx="534377" cy="259045"/>
    <xdr:sp macro="" textlink="">
      <xdr:nvSpPr>
        <xdr:cNvPr id="131" name="テキスト ボックス 130"/>
        <xdr:cNvSpPr txBox="1"/>
      </xdr:nvSpPr>
      <xdr:spPr>
        <a:xfrm>
          <a:off x="863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122196</xdr:rowOff>
    </xdr:from>
    <xdr:to>
      <xdr:col>24</xdr:col>
      <xdr:colOff>114300</xdr:colOff>
      <xdr:row>58</xdr:row>
      <xdr:rowOff>52346</xdr:rowOff>
    </xdr:to>
    <xdr:sp macro="" textlink="">
      <xdr:nvSpPr>
        <xdr:cNvPr id="137" name="楕円 136"/>
        <xdr:cNvSpPr/>
      </xdr:nvSpPr>
      <xdr:spPr>
        <a:xfrm>
          <a:off x="4584700" y="989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116001</xdr:rowOff>
    </xdr:from>
    <xdr:to>
      <xdr:col>20</xdr:col>
      <xdr:colOff>38100</xdr:colOff>
      <xdr:row>58</xdr:row>
      <xdr:rowOff>46151</xdr:rowOff>
    </xdr:to>
    <xdr:sp macro="" textlink="">
      <xdr:nvSpPr>
        <xdr:cNvPr id="139" name="楕円 138"/>
        <xdr:cNvSpPr/>
      </xdr:nvSpPr>
      <xdr:spPr>
        <a:xfrm>
          <a:off x="3746500" y="98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37278</xdr:rowOff>
    </xdr:from>
    <xdr:ext cx="534377" cy="259045"/>
    <xdr:sp macro="" textlink="">
      <xdr:nvSpPr>
        <xdr:cNvPr id="140" name="テキスト ボックス 139"/>
        <xdr:cNvSpPr txBox="1"/>
      </xdr:nvSpPr>
      <xdr:spPr>
        <a:xfrm>
          <a:off x="3530111" y="99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120634</xdr:rowOff>
    </xdr:from>
    <xdr:to>
      <xdr:col>15</xdr:col>
      <xdr:colOff>101600</xdr:colOff>
      <xdr:row>58</xdr:row>
      <xdr:rowOff>50784</xdr:rowOff>
    </xdr:to>
    <xdr:sp macro="" textlink="">
      <xdr:nvSpPr>
        <xdr:cNvPr id="141" name="楕円 140"/>
        <xdr:cNvSpPr/>
      </xdr:nvSpPr>
      <xdr:spPr>
        <a:xfrm>
          <a:off x="2857500" y="989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41911</xdr:rowOff>
    </xdr:from>
    <xdr:ext cx="534377" cy="259045"/>
    <xdr:sp macro="" textlink="">
      <xdr:nvSpPr>
        <xdr:cNvPr id="142" name="テキスト ボックス 141"/>
        <xdr:cNvSpPr txBox="1"/>
      </xdr:nvSpPr>
      <xdr:spPr>
        <a:xfrm>
          <a:off x="2641111" y="998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136426</xdr:rowOff>
    </xdr:from>
    <xdr:to>
      <xdr:col>10</xdr:col>
      <xdr:colOff>165100</xdr:colOff>
      <xdr:row>58</xdr:row>
      <xdr:rowOff>66576</xdr:rowOff>
    </xdr:to>
    <xdr:sp macro="" textlink="">
      <xdr:nvSpPr>
        <xdr:cNvPr id="143" name="楕円 142"/>
        <xdr:cNvSpPr/>
      </xdr:nvSpPr>
      <xdr:spPr>
        <a:xfrm>
          <a:off x="1968500" y="99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57703</xdr:rowOff>
    </xdr:from>
    <xdr:ext cx="534377" cy="259045"/>
    <xdr:sp macro="" textlink="">
      <xdr:nvSpPr>
        <xdr:cNvPr id="144" name="テキスト ボックス 143"/>
        <xdr:cNvSpPr txBox="1"/>
      </xdr:nvSpPr>
      <xdr:spPr>
        <a:xfrm>
          <a:off x="1752111" y="100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142373</xdr:rowOff>
    </xdr:from>
    <xdr:to>
      <xdr:col>6</xdr:col>
      <xdr:colOff>38100</xdr:colOff>
      <xdr:row>58</xdr:row>
      <xdr:rowOff>72523</xdr:rowOff>
    </xdr:to>
    <xdr:sp macro="" textlink="">
      <xdr:nvSpPr>
        <xdr:cNvPr id="145" name="楕円 144"/>
        <xdr:cNvSpPr/>
      </xdr:nvSpPr>
      <xdr:spPr>
        <a:xfrm>
          <a:off x="1079500" y="99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63650</xdr:rowOff>
    </xdr:from>
    <xdr:ext cx="534377" cy="259045"/>
    <xdr:sp macro="" textlink="">
      <xdr:nvSpPr>
        <xdr:cNvPr id="146" name="テキスト ボックス 145"/>
        <xdr:cNvSpPr txBox="1"/>
      </xdr:nvSpPr>
      <xdr:spPr>
        <a:xfrm>
          <a:off x="863111" y="100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xdr:rowOff>
    </xdr:from>
    <xdr:to>
      <xdr:col>24</xdr:col>
      <xdr:colOff>63500</xdr:colOff>
      <xdr:row>77</xdr:row>
      <xdr:rowOff>170332</xdr:rowOff>
    </xdr:to>
    <xdr:cxnSp macro="">
      <xdr:nvCxnSpPr>
        <xdr:cNvPr id="177" name="直線コネクタ 176"/>
        <xdr:cNvCxnSpPr/>
      </xdr:nvCxnSpPr>
      <xdr:spPr>
        <a:xfrm flipV="1">
          <a:off x="3797300" y="13201774"/>
          <a:ext cx="838200" cy="17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134013</xdr:rowOff>
    </xdr:from>
    <xdr:ext cx="469744" cy="259045"/>
    <xdr:sp macro="" textlink="">
      <xdr:nvSpPr>
        <xdr:cNvPr id="178"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154787</xdr:rowOff>
    </xdr:from>
    <xdr:to>
      <xdr:col>19</xdr:col>
      <xdr:colOff>177800</xdr:colOff>
      <xdr:row>77</xdr:row>
      <xdr:rowOff>170332</xdr:rowOff>
    </xdr:to>
    <xdr:cxnSp macro="">
      <xdr:nvCxnSpPr>
        <xdr:cNvPr id="180" name="直線コネクタ 179"/>
        <xdr:cNvCxnSpPr/>
      </xdr:nvCxnSpPr>
      <xdr:spPr>
        <a:xfrm>
          <a:off x="2908300" y="1335643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104626</xdr:rowOff>
    </xdr:from>
    <xdr:to>
      <xdr:col>15</xdr:col>
      <xdr:colOff>50800</xdr:colOff>
      <xdr:row>77</xdr:row>
      <xdr:rowOff>154787</xdr:rowOff>
    </xdr:to>
    <xdr:cxnSp macro="">
      <xdr:nvCxnSpPr>
        <xdr:cNvPr id="183" name="直線コネクタ 182"/>
        <xdr:cNvCxnSpPr/>
      </xdr:nvCxnSpPr>
      <xdr:spPr>
        <a:xfrm>
          <a:off x="2019300" y="13306276"/>
          <a:ext cx="8890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130258</xdr:rowOff>
    </xdr:from>
    <xdr:ext cx="469744" cy="259045"/>
    <xdr:sp macro="" textlink="">
      <xdr:nvSpPr>
        <xdr:cNvPr id="185" name="テキスト ボックス 184"/>
        <xdr:cNvSpPr txBox="1"/>
      </xdr:nvSpPr>
      <xdr:spPr>
        <a:xfrm>
          <a:off x="2673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104626</xdr:rowOff>
    </xdr:from>
    <xdr:to>
      <xdr:col>10</xdr:col>
      <xdr:colOff>114300</xdr:colOff>
      <xdr:row>78</xdr:row>
      <xdr:rowOff>13252</xdr:rowOff>
    </xdr:to>
    <xdr:cxnSp macro="">
      <xdr:nvCxnSpPr>
        <xdr:cNvPr id="186" name="直線コネクタ 185"/>
        <xdr:cNvCxnSpPr/>
      </xdr:nvCxnSpPr>
      <xdr:spPr>
        <a:xfrm flipV="1">
          <a:off x="1130300" y="13306276"/>
          <a:ext cx="889000" cy="8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50495</xdr:rowOff>
    </xdr:from>
    <xdr:to>
      <xdr:col>10</xdr:col>
      <xdr:colOff>165100</xdr:colOff>
      <xdr:row>78</xdr:row>
      <xdr:rowOff>152095</xdr:rowOff>
    </xdr:to>
    <xdr:sp macro="" textlink="">
      <xdr:nvSpPr>
        <xdr:cNvPr id="187" name="フローチャート: 判断 186"/>
        <xdr:cNvSpPr/>
      </xdr:nvSpPr>
      <xdr:spPr>
        <a:xfrm>
          <a:off x="1968500" y="134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143222</xdr:rowOff>
    </xdr:from>
    <xdr:ext cx="469744" cy="259045"/>
    <xdr:sp macro="" textlink="">
      <xdr:nvSpPr>
        <xdr:cNvPr id="188" name="テキスト ボックス 187"/>
        <xdr:cNvSpPr txBox="1"/>
      </xdr:nvSpPr>
      <xdr:spPr>
        <a:xfrm>
          <a:off x="1784428" y="1351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38804</xdr:rowOff>
    </xdr:from>
    <xdr:to>
      <xdr:col>6</xdr:col>
      <xdr:colOff>38100</xdr:colOff>
      <xdr:row>78</xdr:row>
      <xdr:rowOff>140404</xdr:rowOff>
    </xdr:to>
    <xdr:sp macro="" textlink="">
      <xdr:nvSpPr>
        <xdr:cNvPr id="189" name="フローチャート: 判断 188"/>
        <xdr:cNvSpPr/>
      </xdr:nvSpPr>
      <xdr:spPr>
        <a:xfrm>
          <a:off x="1079500" y="134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131531</xdr:rowOff>
    </xdr:from>
    <xdr:ext cx="469744" cy="259045"/>
    <xdr:sp macro="" textlink="">
      <xdr:nvSpPr>
        <xdr:cNvPr id="190" name="テキスト ボックス 189"/>
        <xdr:cNvSpPr txBox="1"/>
      </xdr:nvSpPr>
      <xdr:spPr>
        <a:xfrm>
          <a:off x="895428" y="1350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120774</xdr:rowOff>
    </xdr:from>
    <xdr:to>
      <xdr:col>24</xdr:col>
      <xdr:colOff>114300</xdr:colOff>
      <xdr:row>77</xdr:row>
      <xdr:rowOff>50924</xdr:rowOff>
    </xdr:to>
    <xdr:sp macro="" textlink="">
      <xdr:nvSpPr>
        <xdr:cNvPr id="196" name="楕円 195"/>
        <xdr:cNvSpPr/>
      </xdr:nvSpPr>
      <xdr:spPr>
        <a:xfrm>
          <a:off x="4584700" y="1315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143651</xdr:rowOff>
    </xdr:from>
    <xdr:ext cx="534377" cy="259045"/>
    <xdr:sp macro="" textlink="">
      <xdr:nvSpPr>
        <xdr:cNvPr id="197" name="維持補修費該当値テキスト"/>
        <xdr:cNvSpPr txBox="1"/>
      </xdr:nvSpPr>
      <xdr:spPr>
        <a:xfrm>
          <a:off x="4686300" y="1300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119532</xdr:rowOff>
    </xdr:from>
    <xdr:to>
      <xdr:col>20</xdr:col>
      <xdr:colOff>38100</xdr:colOff>
      <xdr:row>78</xdr:row>
      <xdr:rowOff>49682</xdr:rowOff>
    </xdr:to>
    <xdr:sp macro="" textlink="">
      <xdr:nvSpPr>
        <xdr:cNvPr id="198" name="楕円 197"/>
        <xdr:cNvSpPr/>
      </xdr:nvSpPr>
      <xdr:spPr>
        <a:xfrm>
          <a:off x="3746500" y="133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66209</xdr:rowOff>
    </xdr:from>
    <xdr:ext cx="469744" cy="259045"/>
    <xdr:sp macro="" textlink="">
      <xdr:nvSpPr>
        <xdr:cNvPr id="199" name="テキスト ボックス 198"/>
        <xdr:cNvSpPr txBox="1"/>
      </xdr:nvSpPr>
      <xdr:spPr>
        <a:xfrm>
          <a:off x="3562428" y="1309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103987</xdr:rowOff>
    </xdr:from>
    <xdr:to>
      <xdr:col>15</xdr:col>
      <xdr:colOff>101600</xdr:colOff>
      <xdr:row>78</xdr:row>
      <xdr:rowOff>34137</xdr:rowOff>
    </xdr:to>
    <xdr:sp macro="" textlink="">
      <xdr:nvSpPr>
        <xdr:cNvPr id="200" name="楕円 199"/>
        <xdr:cNvSpPr/>
      </xdr:nvSpPr>
      <xdr:spPr>
        <a:xfrm>
          <a:off x="2857500" y="133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50664</xdr:rowOff>
    </xdr:from>
    <xdr:ext cx="469744" cy="259045"/>
    <xdr:sp macro="" textlink="">
      <xdr:nvSpPr>
        <xdr:cNvPr id="201" name="テキスト ボックス 200"/>
        <xdr:cNvSpPr txBox="1"/>
      </xdr:nvSpPr>
      <xdr:spPr>
        <a:xfrm>
          <a:off x="2673428" y="130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53826</xdr:rowOff>
    </xdr:from>
    <xdr:to>
      <xdr:col>10</xdr:col>
      <xdr:colOff>165100</xdr:colOff>
      <xdr:row>77</xdr:row>
      <xdr:rowOff>155426</xdr:rowOff>
    </xdr:to>
    <xdr:sp macro="" textlink="">
      <xdr:nvSpPr>
        <xdr:cNvPr id="202" name="楕円 201"/>
        <xdr:cNvSpPr/>
      </xdr:nvSpPr>
      <xdr:spPr>
        <a:xfrm>
          <a:off x="1968500" y="1325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503</xdr:rowOff>
    </xdr:from>
    <xdr:ext cx="534377" cy="259045"/>
    <xdr:sp macro="" textlink="">
      <xdr:nvSpPr>
        <xdr:cNvPr id="203" name="テキスト ボックス 202"/>
        <xdr:cNvSpPr txBox="1"/>
      </xdr:nvSpPr>
      <xdr:spPr>
        <a:xfrm>
          <a:off x="1752111" y="1303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133902</xdr:rowOff>
    </xdr:from>
    <xdr:to>
      <xdr:col>6</xdr:col>
      <xdr:colOff>38100</xdr:colOff>
      <xdr:row>78</xdr:row>
      <xdr:rowOff>64052</xdr:rowOff>
    </xdr:to>
    <xdr:sp macro="" textlink="">
      <xdr:nvSpPr>
        <xdr:cNvPr id="204" name="楕円 203"/>
        <xdr:cNvSpPr/>
      </xdr:nvSpPr>
      <xdr:spPr>
        <a:xfrm>
          <a:off x="1079500" y="13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80579</xdr:rowOff>
    </xdr:from>
    <xdr:ext cx="469744" cy="259045"/>
    <xdr:sp macro="" textlink="">
      <xdr:nvSpPr>
        <xdr:cNvPr id="205" name="テキスト ボックス 204"/>
        <xdr:cNvSpPr txBox="1"/>
      </xdr:nvSpPr>
      <xdr:spPr>
        <a:xfrm>
          <a:off x="895428" y="1311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155854</xdr:rowOff>
    </xdr:from>
    <xdr:to>
      <xdr:col>24</xdr:col>
      <xdr:colOff>63500</xdr:colOff>
      <xdr:row>95</xdr:row>
      <xdr:rowOff>162998</xdr:rowOff>
    </xdr:to>
    <xdr:cxnSp macro="">
      <xdr:nvCxnSpPr>
        <xdr:cNvPr id="235" name="直線コネクタ 234"/>
        <xdr:cNvCxnSpPr/>
      </xdr:nvCxnSpPr>
      <xdr:spPr>
        <a:xfrm flipV="1">
          <a:off x="3797300" y="16443604"/>
          <a:ext cx="8382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162998</xdr:rowOff>
    </xdr:from>
    <xdr:to>
      <xdr:col>19</xdr:col>
      <xdr:colOff>177800</xdr:colOff>
      <xdr:row>96</xdr:row>
      <xdr:rowOff>49785</xdr:rowOff>
    </xdr:to>
    <xdr:cxnSp macro="">
      <xdr:nvCxnSpPr>
        <xdr:cNvPr id="238" name="直線コネクタ 237"/>
        <xdr:cNvCxnSpPr/>
      </xdr:nvCxnSpPr>
      <xdr:spPr>
        <a:xfrm flipV="1">
          <a:off x="2908300" y="16450748"/>
          <a:ext cx="889000" cy="5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49785</xdr:rowOff>
    </xdr:from>
    <xdr:to>
      <xdr:col>15</xdr:col>
      <xdr:colOff>50800</xdr:colOff>
      <xdr:row>96</xdr:row>
      <xdr:rowOff>67614</xdr:rowOff>
    </xdr:to>
    <xdr:cxnSp macro="">
      <xdr:nvCxnSpPr>
        <xdr:cNvPr id="241" name="直線コネクタ 240"/>
        <xdr:cNvCxnSpPr/>
      </xdr:nvCxnSpPr>
      <xdr:spPr>
        <a:xfrm flipV="1">
          <a:off x="2019300" y="16508985"/>
          <a:ext cx="889000" cy="1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67614</xdr:rowOff>
    </xdr:from>
    <xdr:to>
      <xdr:col>10</xdr:col>
      <xdr:colOff>114300</xdr:colOff>
      <xdr:row>97</xdr:row>
      <xdr:rowOff>102</xdr:rowOff>
    </xdr:to>
    <xdr:cxnSp macro="">
      <xdr:nvCxnSpPr>
        <xdr:cNvPr id="244" name="直線コネクタ 243"/>
        <xdr:cNvCxnSpPr/>
      </xdr:nvCxnSpPr>
      <xdr:spPr>
        <a:xfrm flipV="1">
          <a:off x="1130300" y="16526814"/>
          <a:ext cx="889000" cy="10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169920</xdr:rowOff>
    </xdr:from>
    <xdr:to>
      <xdr:col>10</xdr:col>
      <xdr:colOff>165100</xdr:colOff>
      <xdr:row>96</xdr:row>
      <xdr:rowOff>100070</xdr:rowOff>
    </xdr:to>
    <xdr:sp macro="" textlink="">
      <xdr:nvSpPr>
        <xdr:cNvPr id="245" name="フローチャート: 判断 244"/>
        <xdr:cNvSpPr/>
      </xdr:nvSpPr>
      <xdr:spPr>
        <a:xfrm>
          <a:off x="1968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116597</xdr:rowOff>
    </xdr:from>
    <xdr:ext cx="534377" cy="259045"/>
    <xdr:sp macro="" textlink="">
      <xdr:nvSpPr>
        <xdr:cNvPr id="246" name="テキスト ボックス 245"/>
        <xdr:cNvSpPr txBox="1"/>
      </xdr:nvSpPr>
      <xdr:spPr>
        <a:xfrm>
          <a:off x="1752111" y="162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76536</xdr:rowOff>
    </xdr:from>
    <xdr:to>
      <xdr:col>6</xdr:col>
      <xdr:colOff>38100</xdr:colOff>
      <xdr:row>97</xdr:row>
      <xdr:rowOff>6686</xdr:rowOff>
    </xdr:to>
    <xdr:sp macro="" textlink="">
      <xdr:nvSpPr>
        <xdr:cNvPr id="247" name="フローチャート: 判断 246"/>
        <xdr:cNvSpPr/>
      </xdr:nvSpPr>
      <xdr:spPr>
        <a:xfrm>
          <a:off x="1079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23213</xdr:rowOff>
    </xdr:from>
    <xdr:ext cx="534377" cy="259045"/>
    <xdr:sp macro="" textlink="">
      <xdr:nvSpPr>
        <xdr:cNvPr id="248" name="テキスト ボックス 247"/>
        <xdr:cNvSpPr txBox="1"/>
      </xdr:nvSpPr>
      <xdr:spPr>
        <a:xfrm>
          <a:off x="863111" y="16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105054</xdr:rowOff>
    </xdr:from>
    <xdr:to>
      <xdr:col>24</xdr:col>
      <xdr:colOff>114300</xdr:colOff>
      <xdr:row>96</xdr:row>
      <xdr:rowOff>35204</xdr:rowOff>
    </xdr:to>
    <xdr:sp macro="" textlink="">
      <xdr:nvSpPr>
        <xdr:cNvPr id="254" name="楕円 253"/>
        <xdr:cNvSpPr/>
      </xdr:nvSpPr>
      <xdr:spPr>
        <a:xfrm>
          <a:off x="4584700" y="163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83481</xdr:rowOff>
    </xdr:from>
    <xdr:ext cx="534377" cy="259045"/>
    <xdr:sp macro="" textlink="">
      <xdr:nvSpPr>
        <xdr:cNvPr id="255" name="扶助費該当値テキスト"/>
        <xdr:cNvSpPr txBox="1"/>
      </xdr:nvSpPr>
      <xdr:spPr>
        <a:xfrm>
          <a:off x="4686300" y="1637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112198</xdr:rowOff>
    </xdr:from>
    <xdr:to>
      <xdr:col>20</xdr:col>
      <xdr:colOff>38100</xdr:colOff>
      <xdr:row>96</xdr:row>
      <xdr:rowOff>42348</xdr:rowOff>
    </xdr:to>
    <xdr:sp macro="" textlink="">
      <xdr:nvSpPr>
        <xdr:cNvPr id="256" name="楕円 255"/>
        <xdr:cNvSpPr/>
      </xdr:nvSpPr>
      <xdr:spPr>
        <a:xfrm>
          <a:off x="3746500" y="163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33475</xdr:rowOff>
    </xdr:from>
    <xdr:ext cx="534377" cy="259045"/>
    <xdr:sp macro="" textlink="">
      <xdr:nvSpPr>
        <xdr:cNvPr id="257" name="テキスト ボックス 256"/>
        <xdr:cNvSpPr txBox="1"/>
      </xdr:nvSpPr>
      <xdr:spPr>
        <a:xfrm>
          <a:off x="3530111" y="164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170435</xdr:rowOff>
    </xdr:from>
    <xdr:to>
      <xdr:col>15</xdr:col>
      <xdr:colOff>101600</xdr:colOff>
      <xdr:row>96</xdr:row>
      <xdr:rowOff>100585</xdr:rowOff>
    </xdr:to>
    <xdr:sp macro="" textlink="">
      <xdr:nvSpPr>
        <xdr:cNvPr id="258" name="楕円 257"/>
        <xdr:cNvSpPr/>
      </xdr:nvSpPr>
      <xdr:spPr>
        <a:xfrm>
          <a:off x="2857500" y="164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91712</xdr:rowOff>
    </xdr:from>
    <xdr:ext cx="534377" cy="259045"/>
    <xdr:sp macro="" textlink="">
      <xdr:nvSpPr>
        <xdr:cNvPr id="259" name="テキスト ボックス 258"/>
        <xdr:cNvSpPr txBox="1"/>
      </xdr:nvSpPr>
      <xdr:spPr>
        <a:xfrm>
          <a:off x="2641111" y="1655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16814</xdr:rowOff>
    </xdr:from>
    <xdr:to>
      <xdr:col>10</xdr:col>
      <xdr:colOff>165100</xdr:colOff>
      <xdr:row>96</xdr:row>
      <xdr:rowOff>118414</xdr:rowOff>
    </xdr:to>
    <xdr:sp macro="" textlink="">
      <xdr:nvSpPr>
        <xdr:cNvPr id="260" name="楕円 259"/>
        <xdr:cNvSpPr/>
      </xdr:nvSpPr>
      <xdr:spPr>
        <a:xfrm>
          <a:off x="1968500" y="1647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109541</xdr:rowOff>
    </xdr:from>
    <xdr:ext cx="534377" cy="259045"/>
    <xdr:sp macro="" textlink="">
      <xdr:nvSpPr>
        <xdr:cNvPr id="261" name="テキスト ボックス 260"/>
        <xdr:cNvSpPr txBox="1"/>
      </xdr:nvSpPr>
      <xdr:spPr>
        <a:xfrm>
          <a:off x="1752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120752</xdr:rowOff>
    </xdr:from>
    <xdr:to>
      <xdr:col>6</xdr:col>
      <xdr:colOff>38100</xdr:colOff>
      <xdr:row>97</xdr:row>
      <xdr:rowOff>50902</xdr:rowOff>
    </xdr:to>
    <xdr:sp macro="" textlink="">
      <xdr:nvSpPr>
        <xdr:cNvPr id="262" name="楕円 261"/>
        <xdr:cNvSpPr/>
      </xdr:nvSpPr>
      <xdr:spPr>
        <a:xfrm>
          <a:off x="1079500" y="165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42029</xdr:rowOff>
    </xdr:from>
    <xdr:ext cx="534377" cy="259045"/>
    <xdr:sp macro="" textlink="">
      <xdr:nvSpPr>
        <xdr:cNvPr id="263" name="テキスト ボックス 262"/>
        <xdr:cNvSpPr txBox="1"/>
      </xdr:nvSpPr>
      <xdr:spPr>
        <a:xfrm>
          <a:off x="863111" y="166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36251</xdr:rowOff>
    </xdr:from>
    <xdr:to>
      <xdr:col>55</xdr:col>
      <xdr:colOff>0</xdr:colOff>
      <xdr:row>35</xdr:row>
      <xdr:rowOff>80881</xdr:rowOff>
    </xdr:to>
    <xdr:cxnSp macro="">
      <xdr:nvCxnSpPr>
        <xdr:cNvPr id="292" name="直線コネクタ 291"/>
        <xdr:cNvCxnSpPr/>
      </xdr:nvCxnSpPr>
      <xdr:spPr>
        <a:xfrm flipV="1">
          <a:off x="9639300" y="6037001"/>
          <a:ext cx="838200" cy="4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37327</xdr:rowOff>
    </xdr:from>
    <xdr:ext cx="534377" cy="259045"/>
    <xdr:sp macro="" textlink="">
      <xdr:nvSpPr>
        <xdr:cNvPr id="293" name="補助費等平均値テキスト"/>
        <xdr:cNvSpPr txBox="1"/>
      </xdr:nvSpPr>
      <xdr:spPr>
        <a:xfrm>
          <a:off x="10528300" y="6209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80881</xdr:rowOff>
    </xdr:from>
    <xdr:to>
      <xdr:col>50</xdr:col>
      <xdr:colOff>114300</xdr:colOff>
      <xdr:row>35</xdr:row>
      <xdr:rowOff>105478</xdr:rowOff>
    </xdr:to>
    <xdr:cxnSp macro="">
      <xdr:nvCxnSpPr>
        <xdr:cNvPr id="295" name="直線コネクタ 294"/>
        <xdr:cNvCxnSpPr/>
      </xdr:nvCxnSpPr>
      <xdr:spPr>
        <a:xfrm flipV="1">
          <a:off x="8750300" y="6081631"/>
          <a:ext cx="889000" cy="2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158508</xdr:rowOff>
    </xdr:from>
    <xdr:ext cx="534377" cy="259045"/>
    <xdr:sp macro="" textlink="">
      <xdr:nvSpPr>
        <xdr:cNvPr id="297" name="テキスト ボックス 296"/>
        <xdr:cNvSpPr txBox="1"/>
      </xdr:nvSpPr>
      <xdr:spPr>
        <a:xfrm>
          <a:off x="9372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105478</xdr:rowOff>
    </xdr:from>
    <xdr:to>
      <xdr:col>45</xdr:col>
      <xdr:colOff>177800</xdr:colOff>
      <xdr:row>35</xdr:row>
      <xdr:rowOff>113289</xdr:rowOff>
    </xdr:to>
    <xdr:cxnSp macro="">
      <xdr:nvCxnSpPr>
        <xdr:cNvPr id="298" name="直線コネクタ 297"/>
        <xdr:cNvCxnSpPr/>
      </xdr:nvCxnSpPr>
      <xdr:spPr>
        <a:xfrm flipV="1">
          <a:off x="7861300" y="6106228"/>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68689</xdr:rowOff>
    </xdr:from>
    <xdr:to>
      <xdr:col>41</xdr:col>
      <xdr:colOff>50800</xdr:colOff>
      <xdr:row>35</xdr:row>
      <xdr:rowOff>113289</xdr:rowOff>
    </xdr:to>
    <xdr:cxnSp macro="">
      <xdr:nvCxnSpPr>
        <xdr:cNvPr id="301" name="直線コネクタ 300"/>
        <xdr:cNvCxnSpPr/>
      </xdr:nvCxnSpPr>
      <xdr:spPr>
        <a:xfrm>
          <a:off x="6972300" y="6069439"/>
          <a:ext cx="889000" cy="4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135885</xdr:rowOff>
    </xdr:from>
    <xdr:to>
      <xdr:col>41</xdr:col>
      <xdr:colOff>101600</xdr:colOff>
      <xdr:row>37</xdr:row>
      <xdr:rowOff>66035</xdr:rowOff>
    </xdr:to>
    <xdr:sp macro="" textlink="">
      <xdr:nvSpPr>
        <xdr:cNvPr id="302" name="フローチャート: 判断 301"/>
        <xdr:cNvSpPr/>
      </xdr:nvSpPr>
      <xdr:spPr>
        <a:xfrm>
          <a:off x="7810500" y="630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57162</xdr:rowOff>
    </xdr:from>
    <xdr:ext cx="534377" cy="259045"/>
    <xdr:sp macro="" textlink="">
      <xdr:nvSpPr>
        <xdr:cNvPr id="303" name="テキスト ボックス 302"/>
        <xdr:cNvSpPr txBox="1"/>
      </xdr:nvSpPr>
      <xdr:spPr>
        <a:xfrm>
          <a:off x="7594111" y="640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115379</xdr:rowOff>
    </xdr:from>
    <xdr:to>
      <xdr:col>36</xdr:col>
      <xdr:colOff>165100</xdr:colOff>
      <xdr:row>36</xdr:row>
      <xdr:rowOff>45529</xdr:rowOff>
    </xdr:to>
    <xdr:sp macro="" textlink="">
      <xdr:nvSpPr>
        <xdr:cNvPr id="304" name="フローチャート: 判断 303"/>
        <xdr:cNvSpPr/>
      </xdr:nvSpPr>
      <xdr:spPr>
        <a:xfrm>
          <a:off x="6921500" y="61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36656</xdr:rowOff>
    </xdr:from>
    <xdr:ext cx="534377" cy="259045"/>
    <xdr:sp macro="" textlink="">
      <xdr:nvSpPr>
        <xdr:cNvPr id="305" name="テキスト ボックス 304"/>
        <xdr:cNvSpPr txBox="1"/>
      </xdr:nvSpPr>
      <xdr:spPr>
        <a:xfrm>
          <a:off x="6705111" y="620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156901</xdr:rowOff>
    </xdr:from>
    <xdr:to>
      <xdr:col>55</xdr:col>
      <xdr:colOff>50800</xdr:colOff>
      <xdr:row>35</xdr:row>
      <xdr:rowOff>87051</xdr:rowOff>
    </xdr:to>
    <xdr:sp macro="" textlink="">
      <xdr:nvSpPr>
        <xdr:cNvPr id="311" name="楕円 310"/>
        <xdr:cNvSpPr/>
      </xdr:nvSpPr>
      <xdr:spPr>
        <a:xfrm>
          <a:off x="10426700" y="598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8328</xdr:rowOff>
    </xdr:from>
    <xdr:ext cx="534377" cy="259045"/>
    <xdr:sp macro="" textlink="">
      <xdr:nvSpPr>
        <xdr:cNvPr id="312" name="補助費等該当値テキスト"/>
        <xdr:cNvSpPr txBox="1"/>
      </xdr:nvSpPr>
      <xdr:spPr>
        <a:xfrm>
          <a:off x="10528300" y="583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30081</xdr:rowOff>
    </xdr:from>
    <xdr:to>
      <xdr:col>50</xdr:col>
      <xdr:colOff>165100</xdr:colOff>
      <xdr:row>35</xdr:row>
      <xdr:rowOff>131681</xdr:rowOff>
    </xdr:to>
    <xdr:sp macro="" textlink="">
      <xdr:nvSpPr>
        <xdr:cNvPr id="313" name="楕円 312"/>
        <xdr:cNvSpPr/>
      </xdr:nvSpPr>
      <xdr:spPr>
        <a:xfrm>
          <a:off x="9588500" y="60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148208</xdr:rowOff>
    </xdr:from>
    <xdr:ext cx="534377" cy="259045"/>
    <xdr:sp macro="" textlink="">
      <xdr:nvSpPr>
        <xdr:cNvPr id="314" name="テキスト ボックス 313"/>
        <xdr:cNvSpPr txBox="1"/>
      </xdr:nvSpPr>
      <xdr:spPr>
        <a:xfrm>
          <a:off x="9372111" y="580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54678</xdr:rowOff>
    </xdr:from>
    <xdr:to>
      <xdr:col>46</xdr:col>
      <xdr:colOff>38100</xdr:colOff>
      <xdr:row>35</xdr:row>
      <xdr:rowOff>156278</xdr:rowOff>
    </xdr:to>
    <xdr:sp macro="" textlink="">
      <xdr:nvSpPr>
        <xdr:cNvPr id="315" name="楕円 314"/>
        <xdr:cNvSpPr/>
      </xdr:nvSpPr>
      <xdr:spPr>
        <a:xfrm>
          <a:off x="8699500" y="60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1355</xdr:rowOff>
    </xdr:from>
    <xdr:ext cx="534377" cy="259045"/>
    <xdr:sp macro="" textlink="">
      <xdr:nvSpPr>
        <xdr:cNvPr id="316" name="テキスト ボックス 315"/>
        <xdr:cNvSpPr txBox="1"/>
      </xdr:nvSpPr>
      <xdr:spPr>
        <a:xfrm>
          <a:off x="8483111" y="583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62489</xdr:rowOff>
    </xdr:from>
    <xdr:to>
      <xdr:col>41</xdr:col>
      <xdr:colOff>101600</xdr:colOff>
      <xdr:row>35</xdr:row>
      <xdr:rowOff>164089</xdr:rowOff>
    </xdr:to>
    <xdr:sp macro="" textlink="">
      <xdr:nvSpPr>
        <xdr:cNvPr id="317" name="楕円 316"/>
        <xdr:cNvSpPr/>
      </xdr:nvSpPr>
      <xdr:spPr>
        <a:xfrm>
          <a:off x="7810500" y="60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9166</xdr:rowOff>
    </xdr:from>
    <xdr:ext cx="534377" cy="259045"/>
    <xdr:sp macro="" textlink="">
      <xdr:nvSpPr>
        <xdr:cNvPr id="318" name="テキスト ボックス 317"/>
        <xdr:cNvSpPr txBox="1"/>
      </xdr:nvSpPr>
      <xdr:spPr>
        <a:xfrm>
          <a:off x="7594111" y="583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17889</xdr:rowOff>
    </xdr:from>
    <xdr:to>
      <xdr:col>36</xdr:col>
      <xdr:colOff>165100</xdr:colOff>
      <xdr:row>35</xdr:row>
      <xdr:rowOff>119489</xdr:rowOff>
    </xdr:to>
    <xdr:sp macro="" textlink="">
      <xdr:nvSpPr>
        <xdr:cNvPr id="319" name="楕円 318"/>
        <xdr:cNvSpPr/>
      </xdr:nvSpPr>
      <xdr:spPr>
        <a:xfrm>
          <a:off x="6921500" y="60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136016</xdr:rowOff>
    </xdr:from>
    <xdr:ext cx="534377" cy="259045"/>
    <xdr:sp macro="" textlink="">
      <xdr:nvSpPr>
        <xdr:cNvPr id="320" name="テキスト ボックス 319"/>
        <xdr:cNvSpPr txBox="1"/>
      </xdr:nvSpPr>
      <xdr:spPr>
        <a:xfrm>
          <a:off x="6705111" y="579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109348</xdr:rowOff>
    </xdr:from>
    <xdr:to>
      <xdr:col>55</xdr:col>
      <xdr:colOff>0</xdr:colOff>
      <xdr:row>58</xdr:row>
      <xdr:rowOff>143053</xdr:rowOff>
    </xdr:to>
    <xdr:cxnSp macro="">
      <xdr:nvCxnSpPr>
        <xdr:cNvPr id="351" name="直線コネクタ 350"/>
        <xdr:cNvCxnSpPr/>
      </xdr:nvCxnSpPr>
      <xdr:spPr>
        <a:xfrm flipV="1">
          <a:off x="9639300" y="10053448"/>
          <a:ext cx="838200" cy="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28561</xdr:rowOff>
    </xdr:from>
    <xdr:to>
      <xdr:col>50</xdr:col>
      <xdr:colOff>114300</xdr:colOff>
      <xdr:row>58</xdr:row>
      <xdr:rowOff>143053</xdr:rowOff>
    </xdr:to>
    <xdr:cxnSp macro="">
      <xdr:nvCxnSpPr>
        <xdr:cNvPr id="354" name="直線コネクタ 353"/>
        <xdr:cNvCxnSpPr/>
      </xdr:nvCxnSpPr>
      <xdr:spPr>
        <a:xfrm>
          <a:off x="8750300" y="9972661"/>
          <a:ext cx="889000" cy="1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10825</xdr:rowOff>
    </xdr:from>
    <xdr:to>
      <xdr:col>45</xdr:col>
      <xdr:colOff>177800</xdr:colOff>
      <xdr:row>58</xdr:row>
      <xdr:rowOff>28561</xdr:rowOff>
    </xdr:to>
    <xdr:cxnSp macro="">
      <xdr:nvCxnSpPr>
        <xdr:cNvPr id="357" name="直線コネクタ 356"/>
        <xdr:cNvCxnSpPr/>
      </xdr:nvCxnSpPr>
      <xdr:spPr>
        <a:xfrm>
          <a:off x="7861300" y="9954925"/>
          <a:ext cx="889000" cy="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10825</xdr:rowOff>
    </xdr:from>
    <xdr:to>
      <xdr:col>41</xdr:col>
      <xdr:colOff>50800</xdr:colOff>
      <xdr:row>58</xdr:row>
      <xdr:rowOff>78669</xdr:rowOff>
    </xdr:to>
    <xdr:cxnSp macro="">
      <xdr:nvCxnSpPr>
        <xdr:cNvPr id="360" name="直線コネクタ 359"/>
        <xdr:cNvCxnSpPr/>
      </xdr:nvCxnSpPr>
      <xdr:spPr>
        <a:xfrm flipV="1">
          <a:off x="6972300" y="9954925"/>
          <a:ext cx="889000" cy="6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86769</xdr:rowOff>
    </xdr:from>
    <xdr:to>
      <xdr:col>41</xdr:col>
      <xdr:colOff>101600</xdr:colOff>
      <xdr:row>59</xdr:row>
      <xdr:rowOff>16919</xdr:rowOff>
    </xdr:to>
    <xdr:sp macro="" textlink="">
      <xdr:nvSpPr>
        <xdr:cNvPr id="361" name="フローチャート: 判断 360"/>
        <xdr:cNvSpPr/>
      </xdr:nvSpPr>
      <xdr:spPr>
        <a:xfrm>
          <a:off x="7810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8046</xdr:rowOff>
    </xdr:from>
    <xdr:ext cx="534377" cy="259045"/>
    <xdr:sp macro="" textlink="">
      <xdr:nvSpPr>
        <xdr:cNvPr id="362" name="テキスト ボックス 361"/>
        <xdr:cNvSpPr txBox="1"/>
      </xdr:nvSpPr>
      <xdr:spPr>
        <a:xfrm>
          <a:off x="7594111" y="101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107864</xdr:rowOff>
    </xdr:from>
    <xdr:to>
      <xdr:col>36</xdr:col>
      <xdr:colOff>165100</xdr:colOff>
      <xdr:row>59</xdr:row>
      <xdr:rowOff>38014</xdr:rowOff>
    </xdr:to>
    <xdr:sp macro="" textlink="">
      <xdr:nvSpPr>
        <xdr:cNvPr id="363" name="フローチャート: 判断 362"/>
        <xdr:cNvSpPr/>
      </xdr:nvSpPr>
      <xdr:spPr>
        <a:xfrm>
          <a:off x="6921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29141</xdr:rowOff>
    </xdr:from>
    <xdr:ext cx="534377" cy="259045"/>
    <xdr:sp macro="" textlink="">
      <xdr:nvSpPr>
        <xdr:cNvPr id="364" name="テキスト ボックス 363"/>
        <xdr:cNvSpPr txBox="1"/>
      </xdr:nvSpPr>
      <xdr:spPr>
        <a:xfrm>
          <a:off x="6705111" y="10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58548</xdr:rowOff>
    </xdr:from>
    <xdr:to>
      <xdr:col>55</xdr:col>
      <xdr:colOff>50800</xdr:colOff>
      <xdr:row>58</xdr:row>
      <xdr:rowOff>160148</xdr:rowOff>
    </xdr:to>
    <xdr:sp macro="" textlink="">
      <xdr:nvSpPr>
        <xdr:cNvPr id="370" name="楕円 369"/>
        <xdr:cNvSpPr/>
      </xdr:nvSpPr>
      <xdr:spPr>
        <a:xfrm>
          <a:off x="10426700" y="100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81425</xdr:rowOff>
    </xdr:from>
    <xdr:ext cx="534377" cy="259045"/>
    <xdr:sp macro="" textlink="">
      <xdr:nvSpPr>
        <xdr:cNvPr id="371" name="普通建設事業費該当値テキスト"/>
        <xdr:cNvSpPr txBox="1"/>
      </xdr:nvSpPr>
      <xdr:spPr>
        <a:xfrm>
          <a:off x="10528300" y="985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92253</xdr:rowOff>
    </xdr:from>
    <xdr:to>
      <xdr:col>50</xdr:col>
      <xdr:colOff>165100</xdr:colOff>
      <xdr:row>59</xdr:row>
      <xdr:rowOff>22403</xdr:rowOff>
    </xdr:to>
    <xdr:sp macro="" textlink="">
      <xdr:nvSpPr>
        <xdr:cNvPr id="372" name="楕円 371"/>
        <xdr:cNvSpPr/>
      </xdr:nvSpPr>
      <xdr:spPr>
        <a:xfrm>
          <a:off x="9588500" y="100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38930</xdr:rowOff>
    </xdr:from>
    <xdr:ext cx="534377" cy="259045"/>
    <xdr:sp macro="" textlink="">
      <xdr:nvSpPr>
        <xdr:cNvPr id="373" name="テキスト ボックス 372"/>
        <xdr:cNvSpPr txBox="1"/>
      </xdr:nvSpPr>
      <xdr:spPr>
        <a:xfrm>
          <a:off x="9372111" y="98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149211</xdr:rowOff>
    </xdr:from>
    <xdr:to>
      <xdr:col>46</xdr:col>
      <xdr:colOff>38100</xdr:colOff>
      <xdr:row>58</xdr:row>
      <xdr:rowOff>79361</xdr:rowOff>
    </xdr:to>
    <xdr:sp macro="" textlink="">
      <xdr:nvSpPr>
        <xdr:cNvPr id="374" name="楕円 373"/>
        <xdr:cNvSpPr/>
      </xdr:nvSpPr>
      <xdr:spPr>
        <a:xfrm>
          <a:off x="8699500" y="99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95888</xdr:rowOff>
    </xdr:from>
    <xdr:ext cx="599010" cy="259045"/>
    <xdr:sp macro="" textlink="">
      <xdr:nvSpPr>
        <xdr:cNvPr id="375" name="テキスト ボックス 374"/>
        <xdr:cNvSpPr txBox="1"/>
      </xdr:nvSpPr>
      <xdr:spPr>
        <a:xfrm>
          <a:off x="8450795" y="969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131475</xdr:rowOff>
    </xdr:from>
    <xdr:to>
      <xdr:col>41</xdr:col>
      <xdr:colOff>101600</xdr:colOff>
      <xdr:row>58</xdr:row>
      <xdr:rowOff>61625</xdr:rowOff>
    </xdr:to>
    <xdr:sp macro="" textlink="">
      <xdr:nvSpPr>
        <xdr:cNvPr id="376" name="楕円 375"/>
        <xdr:cNvSpPr/>
      </xdr:nvSpPr>
      <xdr:spPr>
        <a:xfrm>
          <a:off x="7810500" y="990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78152</xdr:rowOff>
    </xdr:from>
    <xdr:ext cx="599010" cy="259045"/>
    <xdr:sp macro="" textlink="">
      <xdr:nvSpPr>
        <xdr:cNvPr id="377" name="テキスト ボックス 376"/>
        <xdr:cNvSpPr txBox="1"/>
      </xdr:nvSpPr>
      <xdr:spPr>
        <a:xfrm>
          <a:off x="7561795" y="967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27869</xdr:rowOff>
    </xdr:from>
    <xdr:to>
      <xdr:col>36</xdr:col>
      <xdr:colOff>165100</xdr:colOff>
      <xdr:row>58</xdr:row>
      <xdr:rowOff>129469</xdr:rowOff>
    </xdr:to>
    <xdr:sp macro="" textlink="">
      <xdr:nvSpPr>
        <xdr:cNvPr id="378" name="楕円 377"/>
        <xdr:cNvSpPr/>
      </xdr:nvSpPr>
      <xdr:spPr>
        <a:xfrm>
          <a:off x="6921500" y="99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145996</xdr:rowOff>
    </xdr:from>
    <xdr:ext cx="599010" cy="259045"/>
    <xdr:sp macro="" textlink="">
      <xdr:nvSpPr>
        <xdr:cNvPr id="379" name="テキスト ボックス 378"/>
        <xdr:cNvSpPr txBox="1"/>
      </xdr:nvSpPr>
      <xdr:spPr>
        <a:xfrm>
          <a:off x="6672795" y="974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73303</xdr:rowOff>
    </xdr:from>
    <xdr:to>
      <xdr:col>55</xdr:col>
      <xdr:colOff>0</xdr:colOff>
      <xdr:row>78</xdr:row>
      <xdr:rowOff>123462</xdr:rowOff>
    </xdr:to>
    <xdr:cxnSp macro="">
      <xdr:nvCxnSpPr>
        <xdr:cNvPr id="408" name="直線コネクタ 407"/>
        <xdr:cNvCxnSpPr/>
      </xdr:nvCxnSpPr>
      <xdr:spPr>
        <a:xfrm flipV="1">
          <a:off x="9639300" y="13446403"/>
          <a:ext cx="838200" cy="5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108347</xdr:rowOff>
    </xdr:from>
    <xdr:to>
      <xdr:col>50</xdr:col>
      <xdr:colOff>114300</xdr:colOff>
      <xdr:row>78</xdr:row>
      <xdr:rowOff>123462</xdr:rowOff>
    </xdr:to>
    <xdr:cxnSp macro="">
      <xdr:nvCxnSpPr>
        <xdr:cNvPr id="411" name="直線コネクタ 410"/>
        <xdr:cNvCxnSpPr/>
      </xdr:nvCxnSpPr>
      <xdr:spPr>
        <a:xfrm>
          <a:off x="8750300" y="13481447"/>
          <a:ext cx="889000" cy="1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45012</xdr:rowOff>
    </xdr:from>
    <xdr:ext cx="534377" cy="259045"/>
    <xdr:sp macro="" textlink="">
      <xdr:nvSpPr>
        <xdr:cNvPr id="413" name="テキスト ボックス 412"/>
        <xdr:cNvSpPr txBox="1"/>
      </xdr:nvSpPr>
      <xdr:spPr>
        <a:xfrm>
          <a:off x="9372111" y="13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75834</xdr:rowOff>
    </xdr:from>
    <xdr:to>
      <xdr:col>45</xdr:col>
      <xdr:colOff>177800</xdr:colOff>
      <xdr:row>78</xdr:row>
      <xdr:rowOff>108347</xdr:rowOff>
    </xdr:to>
    <xdr:cxnSp macro="">
      <xdr:nvCxnSpPr>
        <xdr:cNvPr id="414" name="直線コネクタ 413"/>
        <xdr:cNvCxnSpPr/>
      </xdr:nvCxnSpPr>
      <xdr:spPr>
        <a:xfrm>
          <a:off x="7861300" y="13448934"/>
          <a:ext cx="889000" cy="3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94672</xdr:rowOff>
    </xdr:from>
    <xdr:to>
      <xdr:col>41</xdr:col>
      <xdr:colOff>101600</xdr:colOff>
      <xdr:row>79</xdr:row>
      <xdr:rowOff>24822</xdr:rowOff>
    </xdr:to>
    <xdr:sp macro="" textlink="">
      <xdr:nvSpPr>
        <xdr:cNvPr id="417" name="フローチャート: 判断 416"/>
        <xdr:cNvSpPr/>
      </xdr:nvSpPr>
      <xdr:spPr>
        <a:xfrm>
          <a:off x="7810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15949</xdr:rowOff>
    </xdr:from>
    <xdr:ext cx="534377" cy="259045"/>
    <xdr:sp macro="" textlink="">
      <xdr:nvSpPr>
        <xdr:cNvPr id="418" name="テキスト ボックス 417"/>
        <xdr:cNvSpPr txBox="1"/>
      </xdr:nvSpPr>
      <xdr:spPr>
        <a:xfrm>
          <a:off x="7594111" y="1356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22503</xdr:rowOff>
    </xdr:from>
    <xdr:to>
      <xdr:col>55</xdr:col>
      <xdr:colOff>50800</xdr:colOff>
      <xdr:row>78</xdr:row>
      <xdr:rowOff>124103</xdr:rowOff>
    </xdr:to>
    <xdr:sp macro="" textlink="">
      <xdr:nvSpPr>
        <xdr:cNvPr id="424" name="楕円 423"/>
        <xdr:cNvSpPr/>
      </xdr:nvSpPr>
      <xdr:spPr>
        <a:xfrm>
          <a:off x="10426700" y="1339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45380</xdr:rowOff>
    </xdr:from>
    <xdr:ext cx="534377" cy="259045"/>
    <xdr:sp macro="" textlink="">
      <xdr:nvSpPr>
        <xdr:cNvPr id="425" name="普通建設事業費 （ うち新規整備　）該当値テキスト"/>
        <xdr:cNvSpPr txBox="1"/>
      </xdr:nvSpPr>
      <xdr:spPr>
        <a:xfrm>
          <a:off x="10528300" y="1324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72662</xdr:rowOff>
    </xdr:from>
    <xdr:to>
      <xdr:col>50</xdr:col>
      <xdr:colOff>165100</xdr:colOff>
      <xdr:row>79</xdr:row>
      <xdr:rowOff>2812</xdr:rowOff>
    </xdr:to>
    <xdr:sp macro="" textlink="">
      <xdr:nvSpPr>
        <xdr:cNvPr id="426" name="楕円 425"/>
        <xdr:cNvSpPr/>
      </xdr:nvSpPr>
      <xdr:spPr>
        <a:xfrm>
          <a:off x="9588500" y="134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19339</xdr:rowOff>
    </xdr:from>
    <xdr:ext cx="534377" cy="259045"/>
    <xdr:sp macro="" textlink="">
      <xdr:nvSpPr>
        <xdr:cNvPr id="427" name="テキスト ボックス 426"/>
        <xdr:cNvSpPr txBox="1"/>
      </xdr:nvSpPr>
      <xdr:spPr>
        <a:xfrm>
          <a:off x="9372111" y="1322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57547</xdr:rowOff>
    </xdr:from>
    <xdr:to>
      <xdr:col>46</xdr:col>
      <xdr:colOff>38100</xdr:colOff>
      <xdr:row>78</xdr:row>
      <xdr:rowOff>159147</xdr:rowOff>
    </xdr:to>
    <xdr:sp macro="" textlink="">
      <xdr:nvSpPr>
        <xdr:cNvPr id="428" name="楕円 427"/>
        <xdr:cNvSpPr/>
      </xdr:nvSpPr>
      <xdr:spPr>
        <a:xfrm>
          <a:off x="8699500" y="134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4224</xdr:rowOff>
    </xdr:from>
    <xdr:ext cx="534377" cy="259045"/>
    <xdr:sp macro="" textlink="">
      <xdr:nvSpPr>
        <xdr:cNvPr id="429" name="テキスト ボックス 428"/>
        <xdr:cNvSpPr txBox="1"/>
      </xdr:nvSpPr>
      <xdr:spPr>
        <a:xfrm>
          <a:off x="8483111" y="132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25034</xdr:rowOff>
    </xdr:from>
    <xdr:to>
      <xdr:col>41</xdr:col>
      <xdr:colOff>101600</xdr:colOff>
      <xdr:row>78</xdr:row>
      <xdr:rowOff>126634</xdr:rowOff>
    </xdr:to>
    <xdr:sp macro="" textlink="">
      <xdr:nvSpPr>
        <xdr:cNvPr id="430" name="楕円 429"/>
        <xdr:cNvSpPr/>
      </xdr:nvSpPr>
      <xdr:spPr>
        <a:xfrm>
          <a:off x="7810500" y="133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143161</xdr:rowOff>
    </xdr:from>
    <xdr:ext cx="534377" cy="259045"/>
    <xdr:sp macro="" textlink="">
      <xdr:nvSpPr>
        <xdr:cNvPr id="431" name="テキスト ボックス 430"/>
        <xdr:cNvSpPr txBox="1"/>
      </xdr:nvSpPr>
      <xdr:spPr>
        <a:xfrm>
          <a:off x="7594111" y="131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140919</xdr:rowOff>
    </xdr:from>
    <xdr:to>
      <xdr:col>55</xdr:col>
      <xdr:colOff>0</xdr:colOff>
      <xdr:row>98</xdr:row>
      <xdr:rowOff>30429</xdr:rowOff>
    </xdr:to>
    <xdr:cxnSp macro="">
      <xdr:nvCxnSpPr>
        <xdr:cNvPr id="460" name="直線コネクタ 459"/>
        <xdr:cNvCxnSpPr/>
      </xdr:nvCxnSpPr>
      <xdr:spPr>
        <a:xfrm>
          <a:off x="9639300" y="16771569"/>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13055</xdr:rowOff>
    </xdr:from>
    <xdr:to>
      <xdr:col>50</xdr:col>
      <xdr:colOff>114300</xdr:colOff>
      <xdr:row>97</xdr:row>
      <xdr:rowOff>140919</xdr:rowOff>
    </xdr:to>
    <xdr:cxnSp macro="">
      <xdr:nvCxnSpPr>
        <xdr:cNvPr id="463" name="直線コネクタ 462"/>
        <xdr:cNvCxnSpPr/>
      </xdr:nvCxnSpPr>
      <xdr:spPr>
        <a:xfrm>
          <a:off x="8750300" y="15957905"/>
          <a:ext cx="889000" cy="8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13055</xdr:rowOff>
    </xdr:from>
    <xdr:to>
      <xdr:col>45</xdr:col>
      <xdr:colOff>177800</xdr:colOff>
      <xdr:row>94</xdr:row>
      <xdr:rowOff>137337</xdr:rowOff>
    </xdr:to>
    <xdr:cxnSp macro="">
      <xdr:nvCxnSpPr>
        <xdr:cNvPr id="466" name="直線コネクタ 465"/>
        <xdr:cNvCxnSpPr/>
      </xdr:nvCxnSpPr>
      <xdr:spPr>
        <a:xfrm flipV="1">
          <a:off x="7861300" y="15957905"/>
          <a:ext cx="889000" cy="2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157442</xdr:rowOff>
    </xdr:from>
    <xdr:to>
      <xdr:col>41</xdr:col>
      <xdr:colOff>101600</xdr:colOff>
      <xdr:row>97</xdr:row>
      <xdr:rowOff>87592</xdr:rowOff>
    </xdr:to>
    <xdr:sp macro="" textlink="">
      <xdr:nvSpPr>
        <xdr:cNvPr id="469" name="フローチャート: 判断 468"/>
        <xdr:cNvSpPr/>
      </xdr:nvSpPr>
      <xdr:spPr>
        <a:xfrm>
          <a:off x="7810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78719</xdr:rowOff>
    </xdr:from>
    <xdr:ext cx="534377" cy="259045"/>
    <xdr:sp macro="" textlink="">
      <xdr:nvSpPr>
        <xdr:cNvPr id="470" name="テキスト ボックス 469"/>
        <xdr:cNvSpPr txBox="1"/>
      </xdr:nvSpPr>
      <xdr:spPr>
        <a:xfrm>
          <a:off x="7594111" y="1670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151079</xdr:rowOff>
    </xdr:from>
    <xdr:to>
      <xdr:col>55</xdr:col>
      <xdr:colOff>50800</xdr:colOff>
      <xdr:row>98</xdr:row>
      <xdr:rowOff>81229</xdr:rowOff>
    </xdr:to>
    <xdr:sp macro="" textlink="">
      <xdr:nvSpPr>
        <xdr:cNvPr id="476" name="楕円 475"/>
        <xdr:cNvSpPr/>
      </xdr:nvSpPr>
      <xdr:spPr>
        <a:xfrm>
          <a:off x="10426700" y="1678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66006</xdr:rowOff>
    </xdr:from>
    <xdr:ext cx="534377" cy="259045"/>
    <xdr:sp macro="" textlink="">
      <xdr:nvSpPr>
        <xdr:cNvPr id="477" name="普通建設事業費 （ うち更新整備　）該当値テキスト"/>
        <xdr:cNvSpPr txBox="1"/>
      </xdr:nvSpPr>
      <xdr:spPr>
        <a:xfrm>
          <a:off x="10528300" y="166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90119</xdr:rowOff>
    </xdr:from>
    <xdr:to>
      <xdr:col>50</xdr:col>
      <xdr:colOff>165100</xdr:colOff>
      <xdr:row>98</xdr:row>
      <xdr:rowOff>20269</xdr:rowOff>
    </xdr:to>
    <xdr:sp macro="" textlink="">
      <xdr:nvSpPr>
        <xdr:cNvPr id="478" name="楕円 477"/>
        <xdr:cNvSpPr/>
      </xdr:nvSpPr>
      <xdr:spPr>
        <a:xfrm>
          <a:off x="9588500" y="167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11396</xdr:rowOff>
    </xdr:from>
    <xdr:ext cx="534377" cy="259045"/>
    <xdr:sp macro="" textlink="">
      <xdr:nvSpPr>
        <xdr:cNvPr id="479" name="テキスト ボックス 478"/>
        <xdr:cNvSpPr txBox="1"/>
      </xdr:nvSpPr>
      <xdr:spPr>
        <a:xfrm>
          <a:off x="9372111" y="168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133705</xdr:rowOff>
    </xdr:from>
    <xdr:to>
      <xdr:col>46</xdr:col>
      <xdr:colOff>38100</xdr:colOff>
      <xdr:row>93</xdr:row>
      <xdr:rowOff>63855</xdr:rowOff>
    </xdr:to>
    <xdr:sp macro="" textlink="">
      <xdr:nvSpPr>
        <xdr:cNvPr id="480" name="楕円 479"/>
        <xdr:cNvSpPr/>
      </xdr:nvSpPr>
      <xdr:spPr>
        <a:xfrm>
          <a:off x="8699500" y="159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80382</xdr:rowOff>
    </xdr:from>
    <xdr:ext cx="534377" cy="259045"/>
    <xdr:sp macro="" textlink="">
      <xdr:nvSpPr>
        <xdr:cNvPr id="481" name="テキスト ボックス 480"/>
        <xdr:cNvSpPr txBox="1"/>
      </xdr:nvSpPr>
      <xdr:spPr>
        <a:xfrm>
          <a:off x="8483111" y="1568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86537</xdr:rowOff>
    </xdr:from>
    <xdr:to>
      <xdr:col>41</xdr:col>
      <xdr:colOff>101600</xdr:colOff>
      <xdr:row>95</xdr:row>
      <xdr:rowOff>16687</xdr:rowOff>
    </xdr:to>
    <xdr:sp macro="" textlink="">
      <xdr:nvSpPr>
        <xdr:cNvPr id="482" name="楕円 481"/>
        <xdr:cNvSpPr/>
      </xdr:nvSpPr>
      <xdr:spPr>
        <a:xfrm>
          <a:off x="7810500" y="162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33214</xdr:rowOff>
    </xdr:from>
    <xdr:ext cx="534377" cy="259045"/>
    <xdr:sp macro="" textlink="">
      <xdr:nvSpPr>
        <xdr:cNvPr id="483" name="テキスト ボックス 482"/>
        <xdr:cNvSpPr txBox="1"/>
      </xdr:nvSpPr>
      <xdr:spPr>
        <a:xfrm>
          <a:off x="7594111" y="159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19376</xdr:rowOff>
    </xdr:from>
    <xdr:to>
      <xdr:col>85</xdr:col>
      <xdr:colOff>127000</xdr:colOff>
      <xdr:row>38</xdr:row>
      <xdr:rowOff>24160</xdr:rowOff>
    </xdr:to>
    <xdr:cxnSp macro="">
      <xdr:nvCxnSpPr>
        <xdr:cNvPr id="508" name="直線コネクタ 507"/>
        <xdr:cNvCxnSpPr/>
      </xdr:nvCxnSpPr>
      <xdr:spPr>
        <a:xfrm flipV="1">
          <a:off x="15481300" y="6534476"/>
          <a:ext cx="8382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23457</xdr:rowOff>
    </xdr:from>
    <xdr:to>
      <xdr:col>81</xdr:col>
      <xdr:colOff>50800</xdr:colOff>
      <xdr:row>38</xdr:row>
      <xdr:rowOff>24160</xdr:rowOff>
    </xdr:to>
    <xdr:cxnSp macro="">
      <xdr:nvCxnSpPr>
        <xdr:cNvPr id="511" name="直線コネクタ 510"/>
        <xdr:cNvCxnSpPr/>
      </xdr:nvCxnSpPr>
      <xdr:spPr>
        <a:xfrm>
          <a:off x="14592300" y="6538557"/>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12724</xdr:rowOff>
    </xdr:from>
    <xdr:to>
      <xdr:col>76</xdr:col>
      <xdr:colOff>114300</xdr:colOff>
      <xdr:row>38</xdr:row>
      <xdr:rowOff>23457</xdr:rowOff>
    </xdr:to>
    <xdr:cxnSp macro="">
      <xdr:nvCxnSpPr>
        <xdr:cNvPr id="514" name="直線コネクタ 513"/>
        <xdr:cNvCxnSpPr/>
      </xdr:nvCxnSpPr>
      <xdr:spPr>
        <a:xfrm>
          <a:off x="13703300" y="6527824"/>
          <a:ext cx="889000" cy="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12724</xdr:rowOff>
    </xdr:from>
    <xdr:to>
      <xdr:col>71</xdr:col>
      <xdr:colOff>177800</xdr:colOff>
      <xdr:row>38</xdr:row>
      <xdr:rowOff>21611</xdr:rowOff>
    </xdr:to>
    <xdr:cxnSp macro="">
      <xdr:nvCxnSpPr>
        <xdr:cNvPr id="517" name="直線コネクタ 516"/>
        <xdr:cNvCxnSpPr/>
      </xdr:nvCxnSpPr>
      <xdr:spPr>
        <a:xfrm flipV="1">
          <a:off x="12814300" y="6527824"/>
          <a:ext cx="889000" cy="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139158</xdr:rowOff>
    </xdr:from>
    <xdr:to>
      <xdr:col>72</xdr:col>
      <xdr:colOff>38100</xdr:colOff>
      <xdr:row>38</xdr:row>
      <xdr:rowOff>69307</xdr:rowOff>
    </xdr:to>
    <xdr:sp macro="" textlink="">
      <xdr:nvSpPr>
        <xdr:cNvPr id="518" name="フローチャート: 判断 517"/>
        <xdr:cNvSpPr/>
      </xdr:nvSpPr>
      <xdr:spPr>
        <a:xfrm>
          <a:off x="13652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60434</xdr:rowOff>
    </xdr:from>
    <xdr:ext cx="469744" cy="259045"/>
    <xdr:sp macro="" textlink="">
      <xdr:nvSpPr>
        <xdr:cNvPr id="519" name="テキスト ボックス 518"/>
        <xdr:cNvSpPr txBox="1"/>
      </xdr:nvSpPr>
      <xdr:spPr>
        <a:xfrm>
          <a:off x="13468428" y="657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143775</xdr:rowOff>
    </xdr:from>
    <xdr:to>
      <xdr:col>67</xdr:col>
      <xdr:colOff>101600</xdr:colOff>
      <xdr:row>38</xdr:row>
      <xdr:rowOff>73926</xdr:rowOff>
    </xdr:to>
    <xdr:sp macro="" textlink="">
      <xdr:nvSpPr>
        <xdr:cNvPr id="520" name="フローチャート: 判断 519"/>
        <xdr:cNvSpPr/>
      </xdr:nvSpPr>
      <xdr:spPr>
        <a:xfrm>
          <a:off x="12763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65053</xdr:rowOff>
    </xdr:from>
    <xdr:ext cx="378565" cy="259045"/>
    <xdr:sp macro="" textlink="">
      <xdr:nvSpPr>
        <xdr:cNvPr id="521" name="テキスト ボックス 520"/>
        <xdr:cNvSpPr txBox="1"/>
      </xdr:nvSpPr>
      <xdr:spPr>
        <a:xfrm>
          <a:off x="12625017" y="6580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140026</xdr:rowOff>
    </xdr:from>
    <xdr:to>
      <xdr:col>85</xdr:col>
      <xdr:colOff>177800</xdr:colOff>
      <xdr:row>38</xdr:row>
      <xdr:rowOff>70176</xdr:rowOff>
    </xdr:to>
    <xdr:sp macro="" textlink="">
      <xdr:nvSpPr>
        <xdr:cNvPr id="527" name="楕円 526"/>
        <xdr:cNvSpPr/>
      </xdr:nvSpPr>
      <xdr:spPr>
        <a:xfrm>
          <a:off x="16268700" y="648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469744" cy="259045"/>
    <xdr:sp macro="" textlink="">
      <xdr:nvSpPr>
        <xdr:cNvPr id="528" name="災害復旧事業費該当値テキスト"/>
        <xdr:cNvSpPr txBox="1"/>
      </xdr:nvSpPr>
      <xdr:spPr>
        <a:xfrm>
          <a:off x="16370300" y="64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144810</xdr:rowOff>
    </xdr:from>
    <xdr:to>
      <xdr:col>81</xdr:col>
      <xdr:colOff>101600</xdr:colOff>
      <xdr:row>38</xdr:row>
      <xdr:rowOff>74960</xdr:rowOff>
    </xdr:to>
    <xdr:sp macro="" textlink="">
      <xdr:nvSpPr>
        <xdr:cNvPr id="529" name="楕円 528"/>
        <xdr:cNvSpPr/>
      </xdr:nvSpPr>
      <xdr:spPr>
        <a:xfrm>
          <a:off x="15430500" y="64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66087</xdr:rowOff>
    </xdr:from>
    <xdr:ext cx="378565" cy="259045"/>
    <xdr:sp macro="" textlink="">
      <xdr:nvSpPr>
        <xdr:cNvPr id="530" name="テキスト ボックス 529"/>
        <xdr:cNvSpPr txBox="1"/>
      </xdr:nvSpPr>
      <xdr:spPr>
        <a:xfrm>
          <a:off x="15292017" y="6581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144107</xdr:rowOff>
    </xdr:from>
    <xdr:to>
      <xdr:col>76</xdr:col>
      <xdr:colOff>165100</xdr:colOff>
      <xdr:row>38</xdr:row>
      <xdr:rowOff>74257</xdr:rowOff>
    </xdr:to>
    <xdr:sp macro="" textlink="">
      <xdr:nvSpPr>
        <xdr:cNvPr id="531" name="楕円 530"/>
        <xdr:cNvSpPr/>
      </xdr:nvSpPr>
      <xdr:spPr>
        <a:xfrm>
          <a:off x="14541500" y="64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65384</xdr:rowOff>
    </xdr:from>
    <xdr:ext cx="378565" cy="259045"/>
    <xdr:sp macro="" textlink="">
      <xdr:nvSpPr>
        <xdr:cNvPr id="532" name="テキスト ボックス 531"/>
        <xdr:cNvSpPr txBox="1"/>
      </xdr:nvSpPr>
      <xdr:spPr>
        <a:xfrm>
          <a:off x="14403017" y="6580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133374</xdr:rowOff>
    </xdr:from>
    <xdr:to>
      <xdr:col>72</xdr:col>
      <xdr:colOff>38100</xdr:colOff>
      <xdr:row>38</xdr:row>
      <xdr:rowOff>63524</xdr:rowOff>
    </xdr:to>
    <xdr:sp macro="" textlink="">
      <xdr:nvSpPr>
        <xdr:cNvPr id="533" name="楕円 532"/>
        <xdr:cNvSpPr/>
      </xdr:nvSpPr>
      <xdr:spPr>
        <a:xfrm>
          <a:off x="13652500" y="64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80051</xdr:rowOff>
    </xdr:from>
    <xdr:ext cx="469744" cy="259045"/>
    <xdr:sp macro="" textlink="">
      <xdr:nvSpPr>
        <xdr:cNvPr id="534" name="テキスト ボックス 533"/>
        <xdr:cNvSpPr txBox="1"/>
      </xdr:nvSpPr>
      <xdr:spPr>
        <a:xfrm>
          <a:off x="13468428" y="625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142261</xdr:rowOff>
    </xdr:from>
    <xdr:to>
      <xdr:col>67</xdr:col>
      <xdr:colOff>101600</xdr:colOff>
      <xdr:row>38</xdr:row>
      <xdr:rowOff>72411</xdr:rowOff>
    </xdr:to>
    <xdr:sp macro="" textlink="">
      <xdr:nvSpPr>
        <xdr:cNvPr id="535" name="楕円 534"/>
        <xdr:cNvSpPr/>
      </xdr:nvSpPr>
      <xdr:spPr>
        <a:xfrm>
          <a:off x="12763500" y="648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88938</xdr:rowOff>
    </xdr:from>
    <xdr:ext cx="378565" cy="259045"/>
    <xdr:sp macro="" textlink="">
      <xdr:nvSpPr>
        <xdr:cNvPr id="536" name="テキスト ボックス 535"/>
        <xdr:cNvSpPr txBox="1"/>
      </xdr:nvSpPr>
      <xdr:spPr>
        <a:xfrm>
          <a:off x="12625017" y="6261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154394</xdr:rowOff>
    </xdr:from>
    <xdr:to>
      <xdr:col>85</xdr:col>
      <xdr:colOff>127000</xdr:colOff>
      <xdr:row>75</xdr:row>
      <xdr:rowOff>34316</xdr:rowOff>
    </xdr:to>
    <xdr:cxnSp macro="">
      <xdr:nvCxnSpPr>
        <xdr:cNvPr id="614" name="直線コネクタ 613"/>
        <xdr:cNvCxnSpPr/>
      </xdr:nvCxnSpPr>
      <xdr:spPr>
        <a:xfrm>
          <a:off x="15481300" y="12841694"/>
          <a:ext cx="838200" cy="5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11168</xdr:rowOff>
    </xdr:from>
    <xdr:ext cx="534377" cy="259045"/>
    <xdr:sp macro="" textlink="">
      <xdr:nvSpPr>
        <xdr:cNvPr id="615" name="公債費平均値テキスト"/>
        <xdr:cNvSpPr txBox="1"/>
      </xdr:nvSpPr>
      <xdr:spPr>
        <a:xfrm>
          <a:off x="16370300" y="128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138214</xdr:rowOff>
    </xdr:from>
    <xdr:to>
      <xdr:col>81</xdr:col>
      <xdr:colOff>50800</xdr:colOff>
      <xdr:row>74</xdr:row>
      <xdr:rowOff>154394</xdr:rowOff>
    </xdr:to>
    <xdr:cxnSp macro="">
      <xdr:nvCxnSpPr>
        <xdr:cNvPr id="617" name="直線コネクタ 616"/>
        <xdr:cNvCxnSpPr/>
      </xdr:nvCxnSpPr>
      <xdr:spPr>
        <a:xfrm>
          <a:off x="14592300" y="12825514"/>
          <a:ext cx="889000" cy="1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103802</xdr:rowOff>
    </xdr:from>
    <xdr:ext cx="534377" cy="259045"/>
    <xdr:sp macro="" textlink="">
      <xdr:nvSpPr>
        <xdr:cNvPr id="619" name="テキスト ボックス 618"/>
        <xdr:cNvSpPr txBox="1"/>
      </xdr:nvSpPr>
      <xdr:spPr>
        <a:xfrm>
          <a:off x="15214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135369</xdr:rowOff>
    </xdr:from>
    <xdr:to>
      <xdr:col>76</xdr:col>
      <xdr:colOff>114300</xdr:colOff>
      <xdr:row>74</xdr:row>
      <xdr:rowOff>138214</xdr:rowOff>
    </xdr:to>
    <xdr:cxnSp macro="">
      <xdr:nvCxnSpPr>
        <xdr:cNvPr id="620" name="直線コネクタ 619"/>
        <xdr:cNvCxnSpPr/>
      </xdr:nvCxnSpPr>
      <xdr:spPr>
        <a:xfrm>
          <a:off x="13703300" y="12822669"/>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72267</xdr:rowOff>
    </xdr:from>
    <xdr:ext cx="534377" cy="259045"/>
    <xdr:sp macro="" textlink="">
      <xdr:nvSpPr>
        <xdr:cNvPr id="622" name="テキスト ボックス 621"/>
        <xdr:cNvSpPr txBox="1"/>
      </xdr:nvSpPr>
      <xdr:spPr>
        <a:xfrm>
          <a:off x="14325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135369</xdr:rowOff>
    </xdr:from>
    <xdr:to>
      <xdr:col>71</xdr:col>
      <xdr:colOff>177800</xdr:colOff>
      <xdr:row>74</xdr:row>
      <xdr:rowOff>163741</xdr:rowOff>
    </xdr:to>
    <xdr:cxnSp macro="">
      <xdr:nvCxnSpPr>
        <xdr:cNvPr id="623" name="直線コネクタ 622"/>
        <xdr:cNvCxnSpPr/>
      </xdr:nvCxnSpPr>
      <xdr:spPr>
        <a:xfrm flipV="1">
          <a:off x="12814300" y="12822669"/>
          <a:ext cx="8890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13436</xdr:rowOff>
    </xdr:from>
    <xdr:to>
      <xdr:col>72</xdr:col>
      <xdr:colOff>38100</xdr:colOff>
      <xdr:row>75</xdr:row>
      <xdr:rowOff>115036</xdr:rowOff>
    </xdr:to>
    <xdr:sp macro="" textlink="">
      <xdr:nvSpPr>
        <xdr:cNvPr id="624" name="フローチャート: 判断 623"/>
        <xdr:cNvSpPr/>
      </xdr:nvSpPr>
      <xdr:spPr>
        <a:xfrm>
          <a:off x="13652500" y="128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106163</xdr:rowOff>
    </xdr:from>
    <xdr:ext cx="534377" cy="259045"/>
    <xdr:sp macro="" textlink="">
      <xdr:nvSpPr>
        <xdr:cNvPr id="625" name="テキスト ボックス 624"/>
        <xdr:cNvSpPr txBox="1"/>
      </xdr:nvSpPr>
      <xdr:spPr>
        <a:xfrm>
          <a:off x="13436111" y="1296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12700</xdr:rowOff>
    </xdr:from>
    <xdr:to>
      <xdr:col>67</xdr:col>
      <xdr:colOff>101600</xdr:colOff>
      <xdr:row>75</xdr:row>
      <xdr:rowOff>114300</xdr:rowOff>
    </xdr:to>
    <xdr:sp macro="" textlink="">
      <xdr:nvSpPr>
        <xdr:cNvPr id="626" name="フローチャート: 判断 625"/>
        <xdr:cNvSpPr/>
      </xdr:nvSpPr>
      <xdr:spPr>
        <a:xfrm>
          <a:off x="12763500" y="1287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105427</xdr:rowOff>
    </xdr:from>
    <xdr:ext cx="534377" cy="259045"/>
    <xdr:sp macro="" textlink="">
      <xdr:nvSpPr>
        <xdr:cNvPr id="627" name="テキスト ボックス 626"/>
        <xdr:cNvSpPr txBox="1"/>
      </xdr:nvSpPr>
      <xdr:spPr>
        <a:xfrm>
          <a:off x="12547111" y="129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154966</xdr:rowOff>
    </xdr:from>
    <xdr:to>
      <xdr:col>85</xdr:col>
      <xdr:colOff>177800</xdr:colOff>
      <xdr:row>75</xdr:row>
      <xdr:rowOff>85116</xdr:rowOff>
    </xdr:to>
    <xdr:sp macro="" textlink="">
      <xdr:nvSpPr>
        <xdr:cNvPr id="633" name="楕円 632"/>
        <xdr:cNvSpPr/>
      </xdr:nvSpPr>
      <xdr:spPr>
        <a:xfrm>
          <a:off x="16268700" y="128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6393</xdr:rowOff>
    </xdr:from>
    <xdr:ext cx="534377" cy="259045"/>
    <xdr:sp macro="" textlink="">
      <xdr:nvSpPr>
        <xdr:cNvPr id="634" name="公債費該当値テキスト"/>
        <xdr:cNvSpPr txBox="1"/>
      </xdr:nvSpPr>
      <xdr:spPr>
        <a:xfrm>
          <a:off x="16370300" y="1269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103594</xdr:rowOff>
    </xdr:from>
    <xdr:to>
      <xdr:col>81</xdr:col>
      <xdr:colOff>101600</xdr:colOff>
      <xdr:row>75</xdr:row>
      <xdr:rowOff>33744</xdr:rowOff>
    </xdr:to>
    <xdr:sp macro="" textlink="">
      <xdr:nvSpPr>
        <xdr:cNvPr id="635" name="楕円 634"/>
        <xdr:cNvSpPr/>
      </xdr:nvSpPr>
      <xdr:spPr>
        <a:xfrm>
          <a:off x="15430500" y="127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50271</xdr:rowOff>
    </xdr:from>
    <xdr:ext cx="534377" cy="259045"/>
    <xdr:sp macro="" textlink="">
      <xdr:nvSpPr>
        <xdr:cNvPr id="636" name="テキスト ボックス 635"/>
        <xdr:cNvSpPr txBox="1"/>
      </xdr:nvSpPr>
      <xdr:spPr>
        <a:xfrm>
          <a:off x="15214111" y="1256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87414</xdr:rowOff>
    </xdr:from>
    <xdr:to>
      <xdr:col>76</xdr:col>
      <xdr:colOff>165100</xdr:colOff>
      <xdr:row>75</xdr:row>
      <xdr:rowOff>17564</xdr:rowOff>
    </xdr:to>
    <xdr:sp macro="" textlink="">
      <xdr:nvSpPr>
        <xdr:cNvPr id="637" name="楕円 636"/>
        <xdr:cNvSpPr/>
      </xdr:nvSpPr>
      <xdr:spPr>
        <a:xfrm>
          <a:off x="14541500" y="127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34091</xdr:rowOff>
    </xdr:from>
    <xdr:ext cx="534377" cy="259045"/>
    <xdr:sp macro="" textlink="">
      <xdr:nvSpPr>
        <xdr:cNvPr id="638" name="テキスト ボックス 637"/>
        <xdr:cNvSpPr txBox="1"/>
      </xdr:nvSpPr>
      <xdr:spPr>
        <a:xfrm>
          <a:off x="14325111" y="125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84569</xdr:rowOff>
    </xdr:from>
    <xdr:to>
      <xdr:col>72</xdr:col>
      <xdr:colOff>38100</xdr:colOff>
      <xdr:row>75</xdr:row>
      <xdr:rowOff>14719</xdr:rowOff>
    </xdr:to>
    <xdr:sp macro="" textlink="">
      <xdr:nvSpPr>
        <xdr:cNvPr id="639" name="楕円 638"/>
        <xdr:cNvSpPr/>
      </xdr:nvSpPr>
      <xdr:spPr>
        <a:xfrm>
          <a:off x="13652500" y="127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31246</xdr:rowOff>
    </xdr:from>
    <xdr:ext cx="534377" cy="259045"/>
    <xdr:sp macro="" textlink="">
      <xdr:nvSpPr>
        <xdr:cNvPr id="640" name="テキスト ボックス 639"/>
        <xdr:cNvSpPr txBox="1"/>
      </xdr:nvSpPr>
      <xdr:spPr>
        <a:xfrm>
          <a:off x="13436111" y="125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112941</xdr:rowOff>
    </xdr:from>
    <xdr:to>
      <xdr:col>67</xdr:col>
      <xdr:colOff>101600</xdr:colOff>
      <xdr:row>75</xdr:row>
      <xdr:rowOff>43091</xdr:rowOff>
    </xdr:to>
    <xdr:sp macro="" textlink="">
      <xdr:nvSpPr>
        <xdr:cNvPr id="641" name="楕円 640"/>
        <xdr:cNvSpPr/>
      </xdr:nvSpPr>
      <xdr:spPr>
        <a:xfrm>
          <a:off x="12763500" y="128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59618</xdr:rowOff>
    </xdr:from>
    <xdr:ext cx="534377" cy="259045"/>
    <xdr:sp macro="" textlink="">
      <xdr:nvSpPr>
        <xdr:cNvPr id="642" name="テキスト ボックス 641"/>
        <xdr:cNvSpPr txBox="1"/>
      </xdr:nvSpPr>
      <xdr:spPr>
        <a:xfrm>
          <a:off x="12547111" y="1257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8172</xdr:rowOff>
    </xdr:from>
    <xdr:to>
      <xdr:col>85</xdr:col>
      <xdr:colOff>127000</xdr:colOff>
      <xdr:row>99</xdr:row>
      <xdr:rowOff>35420</xdr:rowOff>
    </xdr:to>
    <xdr:cxnSp macro="">
      <xdr:nvCxnSpPr>
        <xdr:cNvPr id="671" name="直線コネクタ 670"/>
        <xdr:cNvCxnSpPr/>
      </xdr:nvCxnSpPr>
      <xdr:spPr>
        <a:xfrm>
          <a:off x="15481300" y="16981722"/>
          <a:ext cx="8382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2"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170081</xdr:rowOff>
    </xdr:from>
    <xdr:to>
      <xdr:col>81</xdr:col>
      <xdr:colOff>50800</xdr:colOff>
      <xdr:row>99</xdr:row>
      <xdr:rowOff>8172</xdr:rowOff>
    </xdr:to>
    <xdr:cxnSp macro="">
      <xdr:nvCxnSpPr>
        <xdr:cNvPr id="674" name="直線コネクタ 673"/>
        <xdr:cNvCxnSpPr/>
      </xdr:nvCxnSpPr>
      <xdr:spPr>
        <a:xfrm>
          <a:off x="14592300" y="16972181"/>
          <a:ext cx="889000" cy="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76" name="テキスト ボックス 675"/>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86078</xdr:rowOff>
    </xdr:from>
    <xdr:to>
      <xdr:col>76</xdr:col>
      <xdr:colOff>114300</xdr:colOff>
      <xdr:row>98</xdr:row>
      <xdr:rowOff>170081</xdr:rowOff>
    </xdr:to>
    <xdr:cxnSp macro="">
      <xdr:nvCxnSpPr>
        <xdr:cNvPr id="677" name="直線コネクタ 676"/>
        <xdr:cNvCxnSpPr/>
      </xdr:nvCxnSpPr>
      <xdr:spPr>
        <a:xfrm>
          <a:off x="13703300" y="16888178"/>
          <a:ext cx="889000" cy="8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79" name="テキスト ボックス 678"/>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6517</xdr:rowOff>
    </xdr:from>
    <xdr:to>
      <xdr:col>71</xdr:col>
      <xdr:colOff>177800</xdr:colOff>
      <xdr:row>98</xdr:row>
      <xdr:rowOff>86078</xdr:rowOff>
    </xdr:to>
    <xdr:cxnSp macro="">
      <xdr:nvCxnSpPr>
        <xdr:cNvPr id="680" name="直線コネクタ 679"/>
        <xdr:cNvCxnSpPr/>
      </xdr:nvCxnSpPr>
      <xdr:spPr>
        <a:xfrm>
          <a:off x="12814300" y="16808617"/>
          <a:ext cx="889000" cy="7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57651</xdr:rowOff>
    </xdr:from>
    <xdr:to>
      <xdr:col>72</xdr:col>
      <xdr:colOff>38100</xdr:colOff>
      <xdr:row>98</xdr:row>
      <xdr:rowOff>159251</xdr:rowOff>
    </xdr:to>
    <xdr:sp macro="" textlink="">
      <xdr:nvSpPr>
        <xdr:cNvPr id="681" name="フローチャート: 判断 680"/>
        <xdr:cNvSpPr/>
      </xdr:nvSpPr>
      <xdr:spPr>
        <a:xfrm>
          <a:off x="13652500" y="168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150378</xdr:rowOff>
    </xdr:from>
    <xdr:ext cx="534377" cy="259045"/>
    <xdr:sp macro="" textlink="">
      <xdr:nvSpPr>
        <xdr:cNvPr id="682" name="テキスト ボックス 681"/>
        <xdr:cNvSpPr txBox="1"/>
      </xdr:nvSpPr>
      <xdr:spPr>
        <a:xfrm>
          <a:off x="13436111" y="169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16357</xdr:rowOff>
    </xdr:from>
    <xdr:to>
      <xdr:col>67</xdr:col>
      <xdr:colOff>101600</xdr:colOff>
      <xdr:row>98</xdr:row>
      <xdr:rowOff>117957</xdr:rowOff>
    </xdr:to>
    <xdr:sp macro="" textlink="">
      <xdr:nvSpPr>
        <xdr:cNvPr id="683" name="フローチャート: 判断 682"/>
        <xdr:cNvSpPr/>
      </xdr:nvSpPr>
      <xdr:spPr>
        <a:xfrm>
          <a:off x="12763500" y="1681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109084</xdr:rowOff>
    </xdr:from>
    <xdr:ext cx="534377" cy="259045"/>
    <xdr:sp macro="" textlink="">
      <xdr:nvSpPr>
        <xdr:cNvPr id="684" name="テキスト ボックス 683"/>
        <xdr:cNvSpPr txBox="1"/>
      </xdr:nvSpPr>
      <xdr:spPr>
        <a:xfrm>
          <a:off x="12547111" y="1691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156070</xdr:rowOff>
    </xdr:from>
    <xdr:to>
      <xdr:col>85</xdr:col>
      <xdr:colOff>177800</xdr:colOff>
      <xdr:row>99</xdr:row>
      <xdr:rowOff>86220</xdr:rowOff>
    </xdr:to>
    <xdr:sp macro="" textlink="">
      <xdr:nvSpPr>
        <xdr:cNvPr id="690" name="楕円 689"/>
        <xdr:cNvSpPr/>
      </xdr:nvSpPr>
      <xdr:spPr>
        <a:xfrm>
          <a:off x="16268700" y="169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70997</xdr:rowOff>
    </xdr:from>
    <xdr:ext cx="469744" cy="259045"/>
    <xdr:sp macro="" textlink="">
      <xdr:nvSpPr>
        <xdr:cNvPr id="691" name="積立金該当値テキスト"/>
        <xdr:cNvSpPr txBox="1"/>
      </xdr:nvSpPr>
      <xdr:spPr>
        <a:xfrm>
          <a:off x="16370300" y="168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128822</xdr:rowOff>
    </xdr:from>
    <xdr:to>
      <xdr:col>81</xdr:col>
      <xdr:colOff>101600</xdr:colOff>
      <xdr:row>99</xdr:row>
      <xdr:rowOff>58972</xdr:rowOff>
    </xdr:to>
    <xdr:sp macro="" textlink="">
      <xdr:nvSpPr>
        <xdr:cNvPr id="692" name="楕円 691"/>
        <xdr:cNvSpPr/>
      </xdr:nvSpPr>
      <xdr:spPr>
        <a:xfrm>
          <a:off x="15430500" y="1693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50099</xdr:rowOff>
    </xdr:from>
    <xdr:ext cx="469744" cy="259045"/>
    <xdr:sp macro="" textlink="">
      <xdr:nvSpPr>
        <xdr:cNvPr id="693" name="テキスト ボックス 692"/>
        <xdr:cNvSpPr txBox="1"/>
      </xdr:nvSpPr>
      <xdr:spPr>
        <a:xfrm>
          <a:off x="15246428" y="1702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119281</xdr:rowOff>
    </xdr:from>
    <xdr:to>
      <xdr:col>76</xdr:col>
      <xdr:colOff>165100</xdr:colOff>
      <xdr:row>99</xdr:row>
      <xdr:rowOff>49431</xdr:rowOff>
    </xdr:to>
    <xdr:sp macro="" textlink="">
      <xdr:nvSpPr>
        <xdr:cNvPr id="694" name="楕円 693"/>
        <xdr:cNvSpPr/>
      </xdr:nvSpPr>
      <xdr:spPr>
        <a:xfrm>
          <a:off x="14541500" y="1692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40558</xdr:rowOff>
    </xdr:from>
    <xdr:ext cx="469744" cy="259045"/>
    <xdr:sp macro="" textlink="">
      <xdr:nvSpPr>
        <xdr:cNvPr id="695" name="テキスト ボックス 694"/>
        <xdr:cNvSpPr txBox="1"/>
      </xdr:nvSpPr>
      <xdr:spPr>
        <a:xfrm>
          <a:off x="14357428" y="1701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35278</xdr:rowOff>
    </xdr:from>
    <xdr:to>
      <xdr:col>72</xdr:col>
      <xdr:colOff>38100</xdr:colOff>
      <xdr:row>98</xdr:row>
      <xdr:rowOff>136878</xdr:rowOff>
    </xdr:to>
    <xdr:sp macro="" textlink="">
      <xdr:nvSpPr>
        <xdr:cNvPr id="696" name="楕円 695"/>
        <xdr:cNvSpPr/>
      </xdr:nvSpPr>
      <xdr:spPr>
        <a:xfrm>
          <a:off x="13652500" y="168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153405</xdr:rowOff>
    </xdr:from>
    <xdr:ext cx="534377" cy="259045"/>
    <xdr:sp macro="" textlink="">
      <xdr:nvSpPr>
        <xdr:cNvPr id="697" name="テキスト ボックス 696"/>
        <xdr:cNvSpPr txBox="1"/>
      </xdr:nvSpPr>
      <xdr:spPr>
        <a:xfrm>
          <a:off x="13436111" y="1661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127167</xdr:rowOff>
    </xdr:from>
    <xdr:to>
      <xdr:col>67</xdr:col>
      <xdr:colOff>101600</xdr:colOff>
      <xdr:row>98</xdr:row>
      <xdr:rowOff>57317</xdr:rowOff>
    </xdr:to>
    <xdr:sp macro="" textlink="">
      <xdr:nvSpPr>
        <xdr:cNvPr id="698" name="楕円 697"/>
        <xdr:cNvSpPr/>
      </xdr:nvSpPr>
      <xdr:spPr>
        <a:xfrm>
          <a:off x="12763500" y="1675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73844</xdr:rowOff>
    </xdr:from>
    <xdr:ext cx="534377" cy="259045"/>
    <xdr:sp macro="" textlink="">
      <xdr:nvSpPr>
        <xdr:cNvPr id="699" name="テキスト ボックス 698"/>
        <xdr:cNvSpPr txBox="1"/>
      </xdr:nvSpPr>
      <xdr:spPr>
        <a:xfrm>
          <a:off x="12547111" y="1653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79056</xdr:rowOff>
    </xdr:from>
    <xdr:to>
      <xdr:col>116</xdr:col>
      <xdr:colOff>63500</xdr:colOff>
      <xdr:row>37</xdr:row>
      <xdr:rowOff>130687</xdr:rowOff>
    </xdr:to>
    <xdr:cxnSp macro="">
      <xdr:nvCxnSpPr>
        <xdr:cNvPr id="730" name="直線コネクタ 729"/>
        <xdr:cNvCxnSpPr/>
      </xdr:nvCxnSpPr>
      <xdr:spPr>
        <a:xfrm flipV="1">
          <a:off x="21323300" y="6422706"/>
          <a:ext cx="8382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118370</xdr:rowOff>
    </xdr:from>
    <xdr:ext cx="469744" cy="259045"/>
    <xdr:sp macro="" textlink="">
      <xdr:nvSpPr>
        <xdr:cNvPr id="731" name="投資及び出資金平均値テキスト"/>
        <xdr:cNvSpPr txBox="1"/>
      </xdr:nvSpPr>
      <xdr:spPr>
        <a:xfrm>
          <a:off x="22212300" y="663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77880</xdr:rowOff>
    </xdr:from>
    <xdr:to>
      <xdr:col>111</xdr:col>
      <xdr:colOff>177800</xdr:colOff>
      <xdr:row>37</xdr:row>
      <xdr:rowOff>130687</xdr:rowOff>
    </xdr:to>
    <xdr:cxnSp macro="">
      <xdr:nvCxnSpPr>
        <xdr:cNvPr id="733" name="直線コネクタ 732"/>
        <xdr:cNvCxnSpPr/>
      </xdr:nvCxnSpPr>
      <xdr:spPr>
        <a:xfrm>
          <a:off x="20434300" y="6421530"/>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54297</xdr:rowOff>
    </xdr:from>
    <xdr:ext cx="469744" cy="259045"/>
    <xdr:sp macro="" textlink="">
      <xdr:nvSpPr>
        <xdr:cNvPr id="735" name="テキスト ボックス 734"/>
        <xdr:cNvSpPr txBox="1"/>
      </xdr:nvSpPr>
      <xdr:spPr>
        <a:xfrm>
          <a:off x="21088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77880</xdr:rowOff>
    </xdr:from>
    <xdr:to>
      <xdr:col>107</xdr:col>
      <xdr:colOff>50800</xdr:colOff>
      <xdr:row>37</xdr:row>
      <xdr:rowOff>105835</xdr:rowOff>
    </xdr:to>
    <xdr:cxnSp macro="">
      <xdr:nvCxnSpPr>
        <xdr:cNvPr id="736" name="直線コネクタ 735"/>
        <xdr:cNvCxnSpPr/>
      </xdr:nvCxnSpPr>
      <xdr:spPr>
        <a:xfrm flipV="1">
          <a:off x="19545300" y="6421530"/>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70429</xdr:rowOff>
    </xdr:from>
    <xdr:ext cx="469744" cy="259045"/>
    <xdr:sp macro="" textlink="">
      <xdr:nvSpPr>
        <xdr:cNvPr id="738" name="テキスト ボックス 737"/>
        <xdr:cNvSpPr txBox="1"/>
      </xdr:nvSpPr>
      <xdr:spPr>
        <a:xfrm>
          <a:off x="20199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105835</xdr:rowOff>
    </xdr:from>
    <xdr:to>
      <xdr:col>102</xdr:col>
      <xdr:colOff>114300</xdr:colOff>
      <xdr:row>37</xdr:row>
      <xdr:rowOff>154069</xdr:rowOff>
    </xdr:to>
    <xdr:cxnSp macro="">
      <xdr:nvCxnSpPr>
        <xdr:cNvPr id="739" name="直線コネクタ 738"/>
        <xdr:cNvCxnSpPr/>
      </xdr:nvCxnSpPr>
      <xdr:spPr>
        <a:xfrm flipV="1">
          <a:off x="18656300" y="6449485"/>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158264</xdr:rowOff>
    </xdr:from>
    <xdr:to>
      <xdr:col>102</xdr:col>
      <xdr:colOff>165100</xdr:colOff>
      <xdr:row>39</xdr:row>
      <xdr:rowOff>88414</xdr:rowOff>
    </xdr:to>
    <xdr:sp macro="" textlink="">
      <xdr:nvSpPr>
        <xdr:cNvPr id="740" name="フローチャート: 判断 739"/>
        <xdr:cNvSpPr/>
      </xdr:nvSpPr>
      <xdr:spPr>
        <a:xfrm>
          <a:off x="19494500" y="667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79541</xdr:rowOff>
    </xdr:from>
    <xdr:ext cx="469744" cy="259045"/>
    <xdr:sp macro="" textlink="">
      <xdr:nvSpPr>
        <xdr:cNvPr id="741" name="テキスト ボックス 740"/>
        <xdr:cNvSpPr txBox="1"/>
      </xdr:nvSpPr>
      <xdr:spPr>
        <a:xfrm>
          <a:off x="19310428" y="676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7779</xdr:rowOff>
    </xdr:from>
    <xdr:to>
      <xdr:col>98</xdr:col>
      <xdr:colOff>38100</xdr:colOff>
      <xdr:row>39</xdr:row>
      <xdr:rowOff>109379</xdr:rowOff>
    </xdr:to>
    <xdr:sp macro="" textlink="">
      <xdr:nvSpPr>
        <xdr:cNvPr id="742" name="フローチャート: 判断 741"/>
        <xdr:cNvSpPr/>
      </xdr:nvSpPr>
      <xdr:spPr>
        <a:xfrm>
          <a:off x="18605500" y="669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100506</xdr:rowOff>
    </xdr:from>
    <xdr:ext cx="469744" cy="259045"/>
    <xdr:sp macro="" textlink="">
      <xdr:nvSpPr>
        <xdr:cNvPr id="743" name="テキスト ボックス 742"/>
        <xdr:cNvSpPr txBox="1"/>
      </xdr:nvSpPr>
      <xdr:spPr>
        <a:xfrm>
          <a:off x="18421428" y="678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28256</xdr:rowOff>
    </xdr:from>
    <xdr:to>
      <xdr:col>116</xdr:col>
      <xdr:colOff>114300</xdr:colOff>
      <xdr:row>37</xdr:row>
      <xdr:rowOff>129856</xdr:rowOff>
    </xdr:to>
    <xdr:sp macro="" textlink="">
      <xdr:nvSpPr>
        <xdr:cNvPr id="749" name="楕円 748"/>
        <xdr:cNvSpPr/>
      </xdr:nvSpPr>
      <xdr:spPr>
        <a:xfrm>
          <a:off x="22110700" y="63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51133</xdr:rowOff>
    </xdr:from>
    <xdr:ext cx="534377" cy="259045"/>
    <xdr:sp macro="" textlink="">
      <xdr:nvSpPr>
        <xdr:cNvPr id="750" name="投資及び出資金該当値テキスト"/>
        <xdr:cNvSpPr txBox="1"/>
      </xdr:nvSpPr>
      <xdr:spPr>
        <a:xfrm>
          <a:off x="22212300" y="622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79887</xdr:rowOff>
    </xdr:from>
    <xdr:to>
      <xdr:col>112</xdr:col>
      <xdr:colOff>38100</xdr:colOff>
      <xdr:row>38</xdr:row>
      <xdr:rowOff>10037</xdr:rowOff>
    </xdr:to>
    <xdr:sp macro="" textlink="">
      <xdr:nvSpPr>
        <xdr:cNvPr id="751" name="楕円 750"/>
        <xdr:cNvSpPr/>
      </xdr:nvSpPr>
      <xdr:spPr>
        <a:xfrm>
          <a:off x="21272500" y="64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26564</xdr:rowOff>
    </xdr:from>
    <xdr:ext cx="469744" cy="259045"/>
    <xdr:sp macro="" textlink="">
      <xdr:nvSpPr>
        <xdr:cNvPr id="752" name="テキスト ボックス 751"/>
        <xdr:cNvSpPr txBox="1"/>
      </xdr:nvSpPr>
      <xdr:spPr>
        <a:xfrm>
          <a:off x="21088428" y="61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27080</xdr:rowOff>
    </xdr:from>
    <xdr:to>
      <xdr:col>107</xdr:col>
      <xdr:colOff>101600</xdr:colOff>
      <xdr:row>37</xdr:row>
      <xdr:rowOff>128680</xdr:rowOff>
    </xdr:to>
    <xdr:sp macro="" textlink="">
      <xdr:nvSpPr>
        <xdr:cNvPr id="753" name="楕円 752"/>
        <xdr:cNvSpPr/>
      </xdr:nvSpPr>
      <xdr:spPr>
        <a:xfrm>
          <a:off x="20383500" y="637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145207</xdr:rowOff>
    </xdr:from>
    <xdr:ext cx="534377" cy="259045"/>
    <xdr:sp macro="" textlink="">
      <xdr:nvSpPr>
        <xdr:cNvPr id="754" name="テキスト ボックス 753"/>
        <xdr:cNvSpPr txBox="1"/>
      </xdr:nvSpPr>
      <xdr:spPr>
        <a:xfrm>
          <a:off x="20167111" y="614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55035</xdr:rowOff>
    </xdr:from>
    <xdr:to>
      <xdr:col>102</xdr:col>
      <xdr:colOff>165100</xdr:colOff>
      <xdr:row>37</xdr:row>
      <xdr:rowOff>156635</xdr:rowOff>
    </xdr:to>
    <xdr:sp macro="" textlink="">
      <xdr:nvSpPr>
        <xdr:cNvPr id="755" name="楕円 754"/>
        <xdr:cNvSpPr/>
      </xdr:nvSpPr>
      <xdr:spPr>
        <a:xfrm>
          <a:off x="19494500" y="63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1712</xdr:rowOff>
    </xdr:from>
    <xdr:ext cx="534377" cy="259045"/>
    <xdr:sp macro="" textlink="">
      <xdr:nvSpPr>
        <xdr:cNvPr id="756" name="テキスト ボックス 755"/>
        <xdr:cNvSpPr txBox="1"/>
      </xdr:nvSpPr>
      <xdr:spPr>
        <a:xfrm>
          <a:off x="19278111" y="617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103269</xdr:rowOff>
    </xdr:from>
    <xdr:to>
      <xdr:col>98</xdr:col>
      <xdr:colOff>38100</xdr:colOff>
      <xdr:row>38</xdr:row>
      <xdr:rowOff>33420</xdr:rowOff>
    </xdr:to>
    <xdr:sp macro="" textlink="">
      <xdr:nvSpPr>
        <xdr:cNvPr id="757" name="楕円 756"/>
        <xdr:cNvSpPr/>
      </xdr:nvSpPr>
      <xdr:spPr>
        <a:xfrm>
          <a:off x="18605500" y="6446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49946</xdr:rowOff>
    </xdr:from>
    <xdr:ext cx="469744" cy="259045"/>
    <xdr:sp macro="" textlink="">
      <xdr:nvSpPr>
        <xdr:cNvPr id="758" name="テキスト ボックス 757"/>
        <xdr:cNvSpPr txBox="1"/>
      </xdr:nvSpPr>
      <xdr:spPr>
        <a:xfrm>
          <a:off x="18421428" y="622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72720</xdr:rowOff>
    </xdr:from>
    <xdr:to>
      <xdr:col>116</xdr:col>
      <xdr:colOff>63500</xdr:colOff>
      <xdr:row>56</xdr:row>
      <xdr:rowOff>76469</xdr:rowOff>
    </xdr:to>
    <xdr:cxnSp macro="">
      <xdr:nvCxnSpPr>
        <xdr:cNvPr id="785" name="直線コネクタ 784"/>
        <xdr:cNvCxnSpPr/>
      </xdr:nvCxnSpPr>
      <xdr:spPr>
        <a:xfrm flipV="1">
          <a:off x="21323300" y="9673920"/>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86"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75143</xdr:rowOff>
    </xdr:from>
    <xdr:to>
      <xdr:col>111</xdr:col>
      <xdr:colOff>177800</xdr:colOff>
      <xdr:row>56</xdr:row>
      <xdr:rowOff>76469</xdr:rowOff>
    </xdr:to>
    <xdr:cxnSp macro="">
      <xdr:nvCxnSpPr>
        <xdr:cNvPr id="788" name="直線コネクタ 787"/>
        <xdr:cNvCxnSpPr/>
      </xdr:nvCxnSpPr>
      <xdr:spPr>
        <a:xfrm>
          <a:off x="20434300" y="967634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0" name="テキスト ボックス 789"/>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74137</xdr:rowOff>
    </xdr:from>
    <xdr:to>
      <xdr:col>107</xdr:col>
      <xdr:colOff>50800</xdr:colOff>
      <xdr:row>56</xdr:row>
      <xdr:rowOff>75143</xdr:rowOff>
    </xdr:to>
    <xdr:cxnSp macro="">
      <xdr:nvCxnSpPr>
        <xdr:cNvPr id="791" name="直線コネクタ 790"/>
        <xdr:cNvCxnSpPr/>
      </xdr:nvCxnSpPr>
      <xdr:spPr>
        <a:xfrm>
          <a:off x="19545300" y="967533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3" name="テキスト ボックス 792"/>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88494</xdr:rowOff>
    </xdr:from>
    <xdr:to>
      <xdr:col>102</xdr:col>
      <xdr:colOff>114300</xdr:colOff>
      <xdr:row>56</xdr:row>
      <xdr:rowOff>74137</xdr:rowOff>
    </xdr:to>
    <xdr:cxnSp macro="">
      <xdr:nvCxnSpPr>
        <xdr:cNvPr id="794" name="直線コネクタ 793"/>
        <xdr:cNvCxnSpPr/>
      </xdr:nvCxnSpPr>
      <xdr:spPr>
        <a:xfrm>
          <a:off x="18656300" y="9518244"/>
          <a:ext cx="889000" cy="15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81722</xdr:rowOff>
    </xdr:from>
    <xdr:to>
      <xdr:col>102</xdr:col>
      <xdr:colOff>165100</xdr:colOff>
      <xdr:row>58</xdr:row>
      <xdr:rowOff>11872</xdr:rowOff>
    </xdr:to>
    <xdr:sp macro="" textlink="">
      <xdr:nvSpPr>
        <xdr:cNvPr id="795" name="フローチャート: 判断 794"/>
        <xdr:cNvSpPr/>
      </xdr:nvSpPr>
      <xdr:spPr>
        <a:xfrm>
          <a:off x="19494500" y="98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2999</xdr:rowOff>
    </xdr:from>
    <xdr:ext cx="469744" cy="259045"/>
    <xdr:sp macro="" textlink="">
      <xdr:nvSpPr>
        <xdr:cNvPr id="796" name="テキスト ボックス 795"/>
        <xdr:cNvSpPr txBox="1"/>
      </xdr:nvSpPr>
      <xdr:spPr>
        <a:xfrm>
          <a:off x="19310428" y="994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72303</xdr:rowOff>
    </xdr:from>
    <xdr:to>
      <xdr:col>98</xdr:col>
      <xdr:colOff>38100</xdr:colOff>
      <xdr:row>58</xdr:row>
      <xdr:rowOff>2453</xdr:rowOff>
    </xdr:to>
    <xdr:sp macro="" textlink="">
      <xdr:nvSpPr>
        <xdr:cNvPr id="797" name="フローチャート: 判断 796"/>
        <xdr:cNvSpPr/>
      </xdr:nvSpPr>
      <xdr:spPr>
        <a:xfrm>
          <a:off x="18605500" y="98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165030</xdr:rowOff>
    </xdr:from>
    <xdr:ext cx="469744" cy="259045"/>
    <xdr:sp macro="" textlink="">
      <xdr:nvSpPr>
        <xdr:cNvPr id="798" name="テキスト ボックス 797"/>
        <xdr:cNvSpPr txBox="1"/>
      </xdr:nvSpPr>
      <xdr:spPr>
        <a:xfrm>
          <a:off x="18421428" y="993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21920</xdr:rowOff>
    </xdr:from>
    <xdr:to>
      <xdr:col>116</xdr:col>
      <xdr:colOff>114300</xdr:colOff>
      <xdr:row>56</xdr:row>
      <xdr:rowOff>123520</xdr:rowOff>
    </xdr:to>
    <xdr:sp macro="" textlink="">
      <xdr:nvSpPr>
        <xdr:cNvPr id="804" name="楕円 803"/>
        <xdr:cNvSpPr/>
      </xdr:nvSpPr>
      <xdr:spPr>
        <a:xfrm>
          <a:off x="22110700" y="96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44797</xdr:rowOff>
    </xdr:from>
    <xdr:ext cx="469744" cy="259045"/>
    <xdr:sp macro="" textlink="">
      <xdr:nvSpPr>
        <xdr:cNvPr id="805" name="貸付金該当値テキスト"/>
        <xdr:cNvSpPr txBox="1"/>
      </xdr:nvSpPr>
      <xdr:spPr>
        <a:xfrm>
          <a:off x="22212300" y="947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25669</xdr:rowOff>
    </xdr:from>
    <xdr:to>
      <xdr:col>112</xdr:col>
      <xdr:colOff>38100</xdr:colOff>
      <xdr:row>56</xdr:row>
      <xdr:rowOff>127269</xdr:rowOff>
    </xdr:to>
    <xdr:sp macro="" textlink="">
      <xdr:nvSpPr>
        <xdr:cNvPr id="806" name="楕円 805"/>
        <xdr:cNvSpPr/>
      </xdr:nvSpPr>
      <xdr:spPr>
        <a:xfrm>
          <a:off x="21272500" y="96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143796</xdr:rowOff>
    </xdr:from>
    <xdr:ext cx="469744" cy="259045"/>
    <xdr:sp macro="" textlink="">
      <xdr:nvSpPr>
        <xdr:cNvPr id="807" name="テキスト ボックス 806"/>
        <xdr:cNvSpPr txBox="1"/>
      </xdr:nvSpPr>
      <xdr:spPr>
        <a:xfrm>
          <a:off x="21088428" y="940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24343</xdr:rowOff>
    </xdr:from>
    <xdr:to>
      <xdr:col>107</xdr:col>
      <xdr:colOff>101600</xdr:colOff>
      <xdr:row>56</xdr:row>
      <xdr:rowOff>125943</xdr:rowOff>
    </xdr:to>
    <xdr:sp macro="" textlink="">
      <xdr:nvSpPr>
        <xdr:cNvPr id="808" name="楕円 807"/>
        <xdr:cNvSpPr/>
      </xdr:nvSpPr>
      <xdr:spPr>
        <a:xfrm>
          <a:off x="20383500" y="96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142470</xdr:rowOff>
    </xdr:from>
    <xdr:ext cx="469744" cy="259045"/>
    <xdr:sp macro="" textlink="">
      <xdr:nvSpPr>
        <xdr:cNvPr id="809" name="テキスト ボックス 808"/>
        <xdr:cNvSpPr txBox="1"/>
      </xdr:nvSpPr>
      <xdr:spPr>
        <a:xfrm>
          <a:off x="20199428" y="940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23337</xdr:rowOff>
    </xdr:from>
    <xdr:to>
      <xdr:col>102</xdr:col>
      <xdr:colOff>165100</xdr:colOff>
      <xdr:row>56</xdr:row>
      <xdr:rowOff>124937</xdr:rowOff>
    </xdr:to>
    <xdr:sp macro="" textlink="">
      <xdr:nvSpPr>
        <xdr:cNvPr id="810" name="楕円 809"/>
        <xdr:cNvSpPr/>
      </xdr:nvSpPr>
      <xdr:spPr>
        <a:xfrm>
          <a:off x="19494500" y="96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141464</xdr:rowOff>
    </xdr:from>
    <xdr:ext cx="469744" cy="259045"/>
    <xdr:sp macro="" textlink="">
      <xdr:nvSpPr>
        <xdr:cNvPr id="811" name="テキスト ボックス 810"/>
        <xdr:cNvSpPr txBox="1"/>
      </xdr:nvSpPr>
      <xdr:spPr>
        <a:xfrm>
          <a:off x="19310428" y="939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37694</xdr:rowOff>
    </xdr:from>
    <xdr:to>
      <xdr:col>98</xdr:col>
      <xdr:colOff>38100</xdr:colOff>
      <xdr:row>55</xdr:row>
      <xdr:rowOff>139294</xdr:rowOff>
    </xdr:to>
    <xdr:sp macro="" textlink="">
      <xdr:nvSpPr>
        <xdr:cNvPr id="812" name="楕円 811"/>
        <xdr:cNvSpPr/>
      </xdr:nvSpPr>
      <xdr:spPr>
        <a:xfrm>
          <a:off x="18605500" y="946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155821</xdr:rowOff>
    </xdr:from>
    <xdr:ext cx="534377" cy="259045"/>
    <xdr:sp macro="" textlink="">
      <xdr:nvSpPr>
        <xdr:cNvPr id="813" name="テキスト ボックス 812"/>
        <xdr:cNvSpPr txBox="1"/>
      </xdr:nvSpPr>
      <xdr:spPr>
        <a:xfrm>
          <a:off x="18389111" y="924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150730</xdr:rowOff>
    </xdr:from>
    <xdr:to>
      <xdr:col>116</xdr:col>
      <xdr:colOff>63500</xdr:colOff>
      <xdr:row>77</xdr:row>
      <xdr:rowOff>153493</xdr:rowOff>
    </xdr:to>
    <xdr:cxnSp macro="">
      <xdr:nvCxnSpPr>
        <xdr:cNvPr id="843" name="直線コネクタ 842"/>
        <xdr:cNvCxnSpPr/>
      </xdr:nvCxnSpPr>
      <xdr:spPr>
        <a:xfrm>
          <a:off x="21323300" y="13352380"/>
          <a:ext cx="8382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44"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150730</xdr:rowOff>
    </xdr:from>
    <xdr:to>
      <xdr:col>111</xdr:col>
      <xdr:colOff>177800</xdr:colOff>
      <xdr:row>77</xdr:row>
      <xdr:rowOff>160369</xdr:rowOff>
    </xdr:to>
    <xdr:cxnSp macro="">
      <xdr:nvCxnSpPr>
        <xdr:cNvPr id="846" name="直線コネクタ 845"/>
        <xdr:cNvCxnSpPr/>
      </xdr:nvCxnSpPr>
      <xdr:spPr>
        <a:xfrm flipV="1">
          <a:off x="20434300" y="13352380"/>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48" name="テキスト ボックス 847"/>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160369</xdr:rowOff>
    </xdr:from>
    <xdr:to>
      <xdr:col>107</xdr:col>
      <xdr:colOff>50800</xdr:colOff>
      <xdr:row>77</xdr:row>
      <xdr:rowOff>162503</xdr:rowOff>
    </xdr:to>
    <xdr:cxnSp macro="">
      <xdr:nvCxnSpPr>
        <xdr:cNvPr id="849" name="直線コネクタ 848"/>
        <xdr:cNvCxnSpPr/>
      </xdr:nvCxnSpPr>
      <xdr:spPr>
        <a:xfrm flipV="1">
          <a:off x="19545300" y="13362019"/>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1" name="テキスト ボックス 850"/>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162503</xdr:rowOff>
    </xdr:from>
    <xdr:to>
      <xdr:col>102</xdr:col>
      <xdr:colOff>114300</xdr:colOff>
      <xdr:row>78</xdr:row>
      <xdr:rowOff>38315</xdr:rowOff>
    </xdr:to>
    <xdr:cxnSp macro="">
      <xdr:nvCxnSpPr>
        <xdr:cNvPr id="852" name="直線コネクタ 851"/>
        <xdr:cNvCxnSpPr/>
      </xdr:nvCxnSpPr>
      <xdr:spPr>
        <a:xfrm flipV="1">
          <a:off x="18656300" y="13364153"/>
          <a:ext cx="889000" cy="4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28435</xdr:rowOff>
    </xdr:from>
    <xdr:to>
      <xdr:col>102</xdr:col>
      <xdr:colOff>165100</xdr:colOff>
      <xdr:row>76</xdr:row>
      <xdr:rowOff>130035</xdr:rowOff>
    </xdr:to>
    <xdr:sp macro="" textlink="">
      <xdr:nvSpPr>
        <xdr:cNvPr id="853" name="フローチャート: 判断 852"/>
        <xdr:cNvSpPr/>
      </xdr:nvSpPr>
      <xdr:spPr>
        <a:xfrm>
          <a:off x="19494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146562</xdr:rowOff>
    </xdr:from>
    <xdr:ext cx="534377" cy="259045"/>
    <xdr:sp macro="" textlink="">
      <xdr:nvSpPr>
        <xdr:cNvPr id="854" name="テキスト ボックス 853"/>
        <xdr:cNvSpPr txBox="1"/>
      </xdr:nvSpPr>
      <xdr:spPr>
        <a:xfrm>
          <a:off x="19278111" y="1283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77260</xdr:rowOff>
    </xdr:from>
    <xdr:to>
      <xdr:col>98</xdr:col>
      <xdr:colOff>38100</xdr:colOff>
      <xdr:row>77</xdr:row>
      <xdr:rowOff>7410</xdr:rowOff>
    </xdr:to>
    <xdr:sp macro="" textlink="">
      <xdr:nvSpPr>
        <xdr:cNvPr id="855" name="フローチャート: 判断 854"/>
        <xdr:cNvSpPr/>
      </xdr:nvSpPr>
      <xdr:spPr>
        <a:xfrm>
          <a:off x="18605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23937</xdr:rowOff>
    </xdr:from>
    <xdr:ext cx="534377" cy="259045"/>
    <xdr:sp macro="" textlink="">
      <xdr:nvSpPr>
        <xdr:cNvPr id="856" name="テキスト ボックス 855"/>
        <xdr:cNvSpPr txBox="1"/>
      </xdr:nvSpPr>
      <xdr:spPr>
        <a:xfrm>
          <a:off x="18389111" y="1288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102693</xdr:rowOff>
    </xdr:from>
    <xdr:to>
      <xdr:col>116</xdr:col>
      <xdr:colOff>114300</xdr:colOff>
      <xdr:row>78</xdr:row>
      <xdr:rowOff>32843</xdr:rowOff>
    </xdr:to>
    <xdr:sp macro="" textlink="">
      <xdr:nvSpPr>
        <xdr:cNvPr id="862" name="楕円 861"/>
        <xdr:cNvSpPr/>
      </xdr:nvSpPr>
      <xdr:spPr>
        <a:xfrm>
          <a:off x="22110700" y="133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81120</xdr:rowOff>
    </xdr:from>
    <xdr:ext cx="534377" cy="259045"/>
    <xdr:sp macro="" textlink="">
      <xdr:nvSpPr>
        <xdr:cNvPr id="863" name="繰出金該当値テキスト"/>
        <xdr:cNvSpPr txBox="1"/>
      </xdr:nvSpPr>
      <xdr:spPr>
        <a:xfrm>
          <a:off x="22212300" y="132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99930</xdr:rowOff>
    </xdr:from>
    <xdr:to>
      <xdr:col>112</xdr:col>
      <xdr:colOff>38100</xdr:colOff>
      <xdr:row>78</xdr:row>
      <xdr:rowOff>30080</xdr:rowOff>
    </xdr:to>
    <xdr:sp macro="" textlink="">
      <xdr:nvSpPr>
        <xdr:cNvPr id="864" name="楕円 863"/>
        <xdr:cNvSpPr/>
      </xdr:nvSpPr>
      <xdr:spPr>
        <a:xfrm>
          <a:off x="21272500" y="133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21207</xdr:rowOff>
    </xdr:from>
    <xdr:ext cx="534377" cy="259045"/>
    <xdr:sp macro="" textlink="">
      <xdr:nvSpPr>
        <xdr:cNvPr id="865" name="テキスト ボックス 864"/>
        <xdr:cNvSpPr txBox="1"/>
      </xdr:nvSpPr>
      <xdr:spPr>
        <a:xfrm>
          <a:off x="21056111" y="133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109569</xdr:rowOff>
    </xdr:from>
    <xdr:to>
      <xdr:col>107</xdr:col>
      <xdr:colOff>101600</xdr:colOff>
      <xdr:row>78</xdr:row>
      <xdr:rowOff>39719</xdr:rowOff>
    </xdr:to>
    <xdr:sp macro="" textlink="">
      <xdr:nvSpPr>
        <xdr:cNvPr id="866" name="楕円 865"/>
        <xdr:cNvSpPr/>
      </xdr:nvSpPr>
      <xdr:spPr>
        <a:xfrm>
          <a:off x="20383500" y="133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30846</xdr:rowOff>
    </xdr:from>
    <xdr:ext cx="534377" cy="259045"/>
    <xdr:sp macro="" textlink="">
      <xdr:nvSpPr>
        <xdr:cNvPr id="867" name="テキスト ボックス 866"/>
        <xdr:cNvSpPr txBox="1"/>
      </xdr:nvSpPr>
      <xdr:spPr>
        <a:xfrm>
          <a:off x="20167111" y="1340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111703</xdr:rowOff>
    </xdr:from>
    <xdr:to>
      <xdr:col>102</xdr:col>
      <xdr:colOff>165100</xdr:colOff>
      <xdr:row>78</xdr:row>
      <xdr:rowOff>41853</xdr:rowOff>
    </xdr:to>
    <xdr:sp macro="" textlink="">
      <xdr:nvSpPr>
        <xdr:cNvPr id="868" name="楕円 867"/>
        <xdr:cNvSpPr/>
      </xdr:nvSpPr>
      <xdr:spPr>
        <a:xfrm>
          <a:off x="19494500" y="133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32980</xdr:rowOff>
    </xdr:from>
    <xdr:ext cx="534377" cy="259045"/>
    <xdr:sp macro="" textlink="">
      <xdr:nvSpPr>
        <xdr:cNvPr id="869" name="テキスト ボックス 868"/>
        <xdr:cNvSpPr txBox="1"/>
      </xdr:nvSpPr>
      <xdr:spPr>
        <a:xfrm>
          <a:off x="19278111" y="1340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158965</xdr:rowOff>
    </xdr:from>
    <xdr:to>
      <xdr:col>98</xdr:col>
      <xdr:colOff>38100</xdr:colOff>
      <xdr:row>78</xdr:row>
      <xdr:rowOff>89115</xdr:rowOff>
    </xdr:to>
    <xdr:sp macro="" textlink="">
      <xdr:nvSpPr>
        <xdr:cNvPr id="870" name="楕円 869"/>
        <xdr:cNvSpPr/>
      </xdr:nvSpPr>
      <xdr:spPr>
        <a:xfrm>
          <a:off x="18605500" y="1336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80242</xdr:rowOff>
    </xdr:from>
    <xdr:ext cx="534377" cy="259045"/>
    <xdr:sp macro="" textlink="">
      <xdr:nvSpPr>
        <xdr:cNvPr id="871" name="テキスト ボックス 870"/>
        <xdr:cNvSpPr txBox="1"/>
      </xdr:nvSpPr>
      <xdr:spPr>
        <a:xfrm>
          <a:off x="18389111" y="1345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502</a:t>
          </a:r>
          <a:r>
            <a:rPr kumimoji="1" lang="ja-JP" altLang="en-US" sz="1300">
              <a:latin typeface="ＭＳ Ｐゴシック" panose="020B0600070205080204" pitchFamily="50" charset="-128"/>
              <a:ea typeface="ＭＳ Ｐゴシック" panose="020B0600070205080204" pitchFamily="50" charset="-128"/>
            </a:rPr>
            <a:t>千円であり、前年度より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千円の増となっている。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主な要因として、性質別に分析すると維持補修費が住民一人当たり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千円と前年度より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千円増となっている。これは大雪による除雪対策維持補修費が増となったためである。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千円となっており、前年度より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千円の増となっている。これは新規整備として中学校建設事業や宇奈月消防庁舎建設事業により経費が増となったためである。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投資・出資金については、企業債元金償還金に対する下水道事業会計への繰出金増により、住民一人当たり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千円と、前年度より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千円増となっている。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41,680
41,317
426.31
21,648,262
20,918,576
559,013
12,487,836
30,438,317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118799</xdr:rowOff>
    </xdr:from>
    <xdr:to>
      <xdr:col>24</xdr:col>
      <xdr:colOff>63500</xdr:colOff>
      <xdr:row>35</xdr:row>
      <xdr:rowOff>141660</xdr:rowOff>
    </xdr:to>
    <xdr:cxnSp macro="">
      <xdr:nvCxnSpPr>
        <xdr:cNvPr id="63" name="直線コネクタ 62"/>
        <xdr:cNvCxnSpPr/>
      </xdr:nvCxnSpPr>
      <xdr:spPr>
        <a:xfrm>
          <a:off x="3797300" y="611954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12664</xdr:rowOff>
    </xdr:from>
    <xdr:to>
      <xdr:col>19</xdr:col>
      <xdr:colOff>177800</xdr:colOff>
      <xdr:row>35</xdr:row>
      <xdr:rowOff>118799</xdr:rowOff>
    </xdr:to>
    <xdr:cxnSp macro="">
      <xdr:nvCxnSpPr>
        <xdr:cNvPr id="66" name="直線コネクタ 65"/>
        <xdr:cNvCxnSpPr/>
      </xdr:nvCxnSpPr>
      <xdr:spPr>
        <a:xfrm>
          <a:off x="2908300" y="6013414"/>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12664</xdr:rowOff>
    </xdr:from>
    <xdr:to>
      <xdr:col>15</xdr:col>
      <xdr:colOff>50800</xdr:colOff>
      <xdr:row>35</xdr:row>
      <xdr:rowOff>13643</xdr:rowOff>
    </xdr:to>
    <xdr:cxnSp macro="">
      <xdr:nvCxnSpPr>
        <xdr:cNvPr id="69" name="直線コネクタ 68"/>
        <xdr:cNvCxnSpPr/>
      </xdr:nvCxnSpPr>
      <xdr:spPr>
        <a:xfrm flipV="1">
          <a:off x="2019300" y="6013414"/>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13643</xdr:rowOff>
    </xdr:from>
    <xdr:to>
      <xdr:col>10</xdr:col>
      <xdr:colOff>114300</xdr:colOff>
      <xdr:row>35</xdr:row>
      <xdr:rowOff>17562</xdr:rowOff>
    </xdr:to>
    <xdr:cxnSp macro="">
      <xdr:nvCxnSpPr>
        <xdr:cNvPr id="72" name="直線コネクタ 71"/>
        <xdr:cNvCxnSpPr/>
      </xdr:nvCxnSpPr>
      <xdr:spPr>
        <a:xfrm flipV="1">
          <a:off x="1130300" y="6014393"/>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7257</xdr:rowOff>
    </xdr:from>
    <xdr:to>
      <xdr:col>10</xdr:col>
      <xdr:colOff>165100</xdr:colOff>
      <xdr:row>35</xdr:row>
      <xdr:rowOff>108857</xdr:rowOff>
    </xdr:to>
    <xdr:sp macro="" textlink="">
      <xdr:nvSpPr>
        <xdr:cNvPr id="73" name="フローチャート: 判断 72"/>
        <xdr:cNvSpPr/>
      </xdr:nvSpPr>
      <xdr:spPr>
        <a:xfrm>
          <a:off x="1968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99984</xdr:rowOff>
    </xdr:from>
    <xdr:ext cx="469744" cy="259045"/>
    <xdr:sp macro="" textlink="">
      <xdr:nvSpPr>
        <xdr:cNvPr id="74" name="テキスト ボックス 73"/>
        <xdr:cNvSpPr txBox="1"/>
      </xdr:nvSpPr>
      <xdr:spPr>
        <a:xfrm>
          <a:off x="1784428"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48078</xdr:rowOff>
    </xdr:from>
    <xdr:to>
      <xdr:col>6</xdr:col>
      <xdr:colOff>38100</xdr:colOff>
      <xdr:row>35</xdr:row>
      <xdr:rowOff>149678</xdr:rowOff>
    </xdr:to>
    <xdr:sp macro="" textlink="">
      <xdr:nvSpPr>
        <xdr:cNvPr id="75" name="フローチャート: 判断 74"/>
        <xdr:cNvSpPr/>
      </xdr:nvSpPr>
      <xdr:spPr>
        <a:xfrm>
          <a:off x="1079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140805</xdr:rowOff>
    </xdr:from>
    <xdr:ext cx="469744" cy="259045"/>
    <xdr:sp macro="" textlink="">
      <xdr:nvSpPr>
        <xdr:cNvPr id="76" name="テキスト ボックス 75"/>
        <xdr:cNvSpPr txBox="1"/>
      </xdr:nvSpPr>
      <xdr:spPr>
        <a:xfrm>
          <a:off x="895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90860</xdr:rowOff>
    </xdr:from>
    <xdr:to>
      <xdr:col>24</xdr:col>
      <xdr:colOff>114300</xdr:colOff>
      <xdr:row>36</xdr:row>
      <xdr:rowOff>21010</xdr:rowOff>
    </xdr:to>
    <xdr:sp macro="" textlink="">
      <xdr:nvSpPr>
        <xdr:cNvPr id="82" name="楕円 81"/>
        <xdr:cNvSpPr/>
      </xdr:nvSpPr>
      <xdr:spPr>
        <a:xfrm>
          <a:off x="4584700" y="60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113737</xdr:rowOff>
    </xdr:from>
    <xdr:ext cx="469744" cy="259045"/>
    <xdr:sp macro="" textlink="">
      <xdr:nvSpPr>
        <xdr:cNvPr id="83" name="議会費該当値テキスト"/>
        <xdr:cNvSpPr txBox="1"/>
      </xdr:nvSpPr>
      <xdr:spPr>
        <a:xfrm>
          <a:off x="4686300"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67999</xdr:rowOff>
    </xdr:from>
    <xdr:to>
      <xdr:col>20</xdr:col>
      <xdr:colOff>38100</xdr:colOff>
      <xdr:row>35</xdr:row>
      <xdr:rowOff>169599</xdr:rowOff>
    </xdr:to>
    <xdr:sp macro="" textlink="">
      <xdr:nvSpPr>
        <xdr:cNvPr id="84" name="楕円 83"/>
        <xdr:cNvSpPr/>
      </xdr:nvSpPr>
      <xdr:spPr>
        <a:xfrm>
          <a:off x="3746500" y="606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14676</xdr:rowOff>
    </xdr:from>
    <xdr:ext cx="469744" cy="259045"/>
    <xdr:sp macro="" textlink="">
      <xdr:nvSpPr>
        <xdr:cNvPr id="85" name="テキスト ボックス 84"/>
        <xdr:cNvSpPr txBox="1"/>
      </xdr:nvSpPr>
      <xdr:spPr>
        <a:xfrm>
          <a:off x="3562428" y="584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133314</xdr:rowOff>
    </xdr:from>
    <xdr:to>
      <xdr:col>15</xdr:col>
      <xdr:colOff>101600</xdr:colOff>
      <xdr:row>35</xdr:row>
      <xdr:rowOff>63464</xdr:rowOff>
    </xdr:to>
    <xdr:sp macro="" textlink="">
      <xdr:nvSpPr>
        <xdr:cNvPr id="86" name="楕円 85"/>
        <xdr:cNvSpPr/>
      </xdr:nvSpPr>
      <xdr:spPr>
        <a:xfrm>
          <a:off x="2857500" y="596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79991</xdr:rowOff>
    </xdr:from>
    <xdr:ext cx="469744" cy="259045"/>
    <xdr:sp macro="" textlink="">
      <xdr:nvSpPr>
        <xdr:cNvPr id="87" name="テキスト ボックス 86"/>
        <xdr:cNvSpPr txBox="1"/>
      </xdr:nvSpPr>
      <xdr:spPr>
        <a:xfrm>
          <a:off x="2673428" y="57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134293</xdr:rowOff>
    </xdr:from>
    <xdr:to>
      <xdr:col>10</xdr:col>
      <xdr:colOff>165100</xdr:colOff>
      <xdr:row>35</xdr:row>
      <xdr:rowOff>64443</xdr:rowOff>
    </xdr:to>
    <xdr:sp macro="" textlink="">
      <xdr:nvSpPr>
        <xdr:cNvPr id="88" name="楕円 87"/>
        <xdr:cNvSpPr/>
      </xdr:nvSpPr>
      <xdr:spPr>
        <a:xfrm>
          <a:off x="1968500" y="596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80970</xdr:rowOff>
    </xdr:from>
    <xdr:ext cx="469744" cy="259045"/>
    <xdr:sp macro="" textlink="">
      <xdr:nvSpPr>
        <xdr:cNvPr id="89" name="テキスト ボックス 88"/>
        <xdr:cNvSpPr txBox="1"/>
      </xdr:nvSpPr>
      <xdr:spPr>
        <a:xfrm>
          <a:off x="1784428" y="573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138212</xdr:rowOff>
    </xdr:from>
    <xdr:to>
      <xdr:col>6</xdr:col>
      <xdr:colOff>38100</xdr:colOff>
      <xdr:row>35</xdr:row>
      <xdr:rowOff>68362</xdr:rowOff>
    </xdr:to>
    <xdr:sp macro="" textlink="">
      <xdr:nvSpPr>
        <xdr:cNvPr id="90" name="楕円 89"/>
        <xdr:cNvSpPr/>
      </xdr:nvSpPr>
      <xdr:spPr>
        <a:xfrm>
          <a:off x="1079500" y="59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84889</xdr:rowOff>
    </xdr:from>
    <xdr:ext cx="469744" cy="259045"/>
    <xdr:sp macro="" textlink="">
      <xdr:nvSpPr>
        <xdr:cNvPr id="91" name="テキスト ボックス 90"/>
        <xdr:cNvSpPr txBox="1"/>
      </xdr:nvSpPr>
      <xdr:spPr>
        <a:xfrm>
          <a:off x="895428"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92892</xdr:rowOff>
    </xdr:from>
    <xdr:to>
      <xdr:col>24</xdr:col>
      <xdr:colOff>63500</xdr:colOff>
      <xdr:row>57</xdr:row>
      <xdr:rowOff>117535</xdr:rowOff>
    </xdr:to>
    <xdr:cxnSp macro="">
      <xdr:nvCxnSpPr>
        <xdr:cNvPr id="118" name="直線コネクタ 117"/>
        <xdr:cNvCxnSpPr/>
      </xdr:nvCxnSpPr>
      <xdr:spPr>
        <a:xfrm>
          <a:off x="3797300" y="9865542"/>
          <a:ext cx="8382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159986</xdr:rowOff>
    </xdr:from>
    <xdr:to>
      <xdr:col>19</xdr:col>
      <xdr:colOff>177800</xdr:colOff>
      <xdr:row>57</xdr:row>
      <xdr:rowOff>92892</xdr:rowOff>
    </xdr:to>
    <xdr:cxnSp macro="">
      <xdr:nvCxnSpPr>
        <xdr:cNvPr id="121" name="直線コネクタ 120"/>
        <xdr:cNvCxnSpPr/>
      </xdr:nvCxnSpPr>
      <xdr:spPr>
        <a:xfrm>
          <a:off x="2908300" y="9589736"/>
          <a:ext cx="889000" cy="27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159986</xdr:rowOff>
    </xdr:from>
    <xdr:to>
      <xdr:col>15</xdr:col>
      <xdr:colOff>50800</xdr:colOff>
      <xdr:row>56</xdr:row>
      <xdr:rowOff>32455</xdr:rowOff>
    </xdr:to>
    <xdr:cxnSp macro="">
      <xdr:nvCxnSpPr>
        <xdr:cNvPr id="124" name="直線コネクタ 123"/>
        <xdr:cNvCxnSpPr/>
      </xdr:nvCxnSpPr>
      <xdr:spPr>
        <a:xfrm flipV="1">
          <a:off x="2019300" y="9589736"/>
          <a:ext cx="889000" cy="4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47297</xdr:rowOff>
    </xdr:from>
    <xdr:ext cx="534377" cy="259045"/>
    <xdr:sp macro="" textlink="">
      <xdr:nvSpPr>
        <xdr:cNvPr id="126" name="テキスト ボックス 125"/>
        <xdr:cNvSpPr txBox="1"/>
      </xdr:nvSpPr>
      <xdr:spPr>
        <a:xfrm>
          <a:off x="2641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32455</xdr:rowOff>
    </xdr:from>
    <xdr:to>
      <xdr:col>10</xdr:col>
      <xdr:colOff>114300</xdr:colOff>
      <xdr:row>56</xdr:row>
      <xdr:rowOff>148958</xdr:rowOff>
    </xdr:to>
    <xdr:cxnSp macro="">
      <xdr:nvCxnSpPr>
        <xdr:cNvPr id="127" name="直線コネクタ 126"/>
        <xdr:cNvCxnSpPr/>
      </xdr:nvCxnSpPr>
      <xdr:spPr>
        <a:xfrm flipV="1">
          <a:off x="1130300" y="9633655"/>
          <a:ext cx="889000" cy="1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150704</xdr:rowOff>
    </xdr:from>
    <xdr:to>
      <xdr:col>10</xdr:col>
      <xdr:colOff>165100</xdr:colOff>
      <xdr:row>57</xdr:row>
      <xdr:rowOff>80854</xdr:rowOff>
    </xdr:to>
    <xdr:sp macro="" textlink="">
      <xdr:nvSpPr>
        <xdr:cNvPr id="128" name="フローチャート: 判断 127"/>
        <xdr:cNvSpPr/>
      </xdr:nvSpPr>
      <xdr:spPr>
        <a:xfrm>
          <a:off x="1968500" y="975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71981</xdr:rowOff>
    </xdr:from>
    <xdr:ext cx="534377" cy="259045"/>
    <xdr:sp macro="" textlink="">
      <xdr:nvSpPr>
        <xdr:cNvPr id="129" name="テキスト ボックス 128"/>
        <xdr:cNvSpPr txBox="1"/>
      </xdr:nvSpPr>
      <xdr:spPr>
        <a:xfrm>
          <a:off x="1752111" y="984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36943</xdr:rowOff>
    </xdr:from>
    <xdr:to>
      <xdr:col>6</xdr:col>
      <xdr:colOff>38100</xdr:colOff>
      <xdr:row>56</xdr:row>
      <xdr:rowOff>138543</xdr:rowOff>
    </xdr:to>
    <xdr:sp macro="" textlink="">
      <xdr:nvSpPr>
        <xdr:cNvPr id="130" name="フローチャート: 判断 129"/>
        <xdr:cNvSpPr/>
      </xdr:nvSpPr>
      <xdr:spPr>
        <a:xfrm>
          <a:off x="1079500" y="963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155070</xdr:rowOff>
    </xdr:from>
    <xdr:ext cx="534377" cy="259045"/>
    <xdr:sp macro="" textlink="">
      <xdr:nvSpPr>
        <xdr:cNvPr id="131" name="テキスト ボックス 130"/>
        <xdr:cNvSpPr txBox="1"/>
      </xdr:nvSpPr>
      <xdr:spPr>
        <a:xfrm>
          <a:off x="863111" y="941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66735</xdr:rowOff>
    </xdr:from>
    <xdr:to>
      <xdr:col>24</xdr:col>
      <xdr:colOff>114300</xdr:colOff>
      <xdr:row>57</xdr:row>
      <xdr:rowOff>168335</xdr:rowOff>
    </xdr:to>
    <xdr:sp macro="" textlink="">
      <xdr:nvSpPr>
        <xdr:cNvPr id="137" name="楕円 136"/>
        <xdr:cNvSpPr/>
      </xdr:nvSpPr>
      <xdr:spPr>
        <a:xfrm>
          <a:off x="4584700" y="98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153112</xdr:rowOff>
    </xdr:from>
    <xdr:ext cx="534377" cy="259045"/>
    <xdr:sp macro="" textlink="">
      <xdr:nvSpPr>
        <xdr:cNvPr id="138" name="総務費該当値テキスト"/>
        <xdr:cNvSpPr txBox="1"/>
      </xdr:nvSpPr>
      <xdr:spPr>
        <a:xfrm>
          <a:off x="4686300" y="975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42092</xdr:rowOff>
    </xdr:from>
    <xdr:to>
      <xdr:col>20</xdr:col>
      <xdr:colOff>38100</xdr:colOff>
      <xdr:row>57</xdr:row>
      <xdr:rowOff>143692</xdr:rowOff>
    </xdr:to>
    <xdr:sp macro="" textlink="">
      <xdr:nvSpPr>
        <xdr:cNvPr id="139" name="楕円 138"/>
        <xdr:cNvSpPr/>
      </xdr:nvSpPr>
      <xdr:spPr>
        <a:xfrm>
          <a:off x="3746500" y="981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134819</xdr:rowOff>
    </xdr:from>
    <xdr:ext cx="534377" cy="259045"/>
    <xdr:sp macro="" textlink="">
      <xdr:nvSpPr>
        <xdr:cNvPr id="140" name="テキスト ボックス 139"/>
        <xdr:cNvSpPr txBox="1"/>
      </xdr:nvSpPr>
      <xdr:spPr>
        <a:xfrm>
          <a:off x="3530111" y="990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109186</xdr:rowOff>
    </xdr:from>
    <xdr:to>
      <xdr:col>15</xdr:col>
      <xdr:colOff>101600</xdr:colOff>
      <xdr:row>56</xdr:row>
      <xdr:rowOff>39336</xdr:rowOff>
    </xdr:to>
    <xdr:sp macro="" textlink="">
      <xdr:nvSpPr>
        <xdr:cNvPr id="141" name="楕円 140"/>
        <xdr:cNvSpPr/>
      </xdr:nvSpPr>
      <xdr:spPr>
        <a:xfrm>
          <a:off x="2857500" y="95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55863</xdr:rowOff>
    </xdr:from>
    <xdr:ext cx="599010" cy="259045"/>
    <xdr:sp macro="" textlink="">
      <xdr:nvSpPr>
        <xdr:cNvPr id="142" name="テキスト ボックス 141"/>
        <xdr:cNvSpPr txBox="1"/>
      </xdr:nvSpPr>
      <xdr:spPr>
        <a:xfrm>
          <a:off x="2608795" y="931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153105</xdr:rowOff>
    </xdr:from>
    <xdr:to>
      <xdr:col>10</xdr:col>
      <xdr:colOff>165100</xdr:colOff>
      <xdr:row>56</xdr:row>
      <xdr:rowOff>83255</xdr:rowOff>
    </xdr:to>
    <xdr:sp macro="" textlink="">
      <xdr:nvSpPr>
        <xdr:cNvPr id="143" name="楕円 142"/>
        <xdr:cNvSpPr/>
      </xdr:nvSpPr>
      <xdr:spPr>
        <a:xfrm>
          <a:off x="1968500" y="95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99782</xdr:rowOff>
    </xdr:from>
    <xdr:ext cx="534377" cy="259045"/>
    <xdr:sp macro="" textlink="">
      <xdr:nvSpPr>
        <xdr:cNvPr id="144" name="テキスト ボックス 143"/>
        <xdr:cNvSpPr txBox="1"/>
      </xdr:nvSpPr>
      <xdr:spPr>
        <a:xfrm>
          <a:off x="1752111" y="93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98158</xdr:rowOff>
    </xdr:from>
    <xdr:to>
      <xdr:col>6</xdr:col>
      <xdr:colOff>38100</xdr:colOff>
      <xdr:row>57</xdr:row>
      <xdr:rowOff>28308</xdr:rowOff>
    </xdr:to>
    <xdr:sp macro="" textlink="">
      <xdr:nvSpPr>
        <xdr:cNvPr id="145" name="楕円 144"/>
        <xdr:cNvSpPr/>
      </xdr:nvSpPr>
      <xdr:spPr>
        <a:xfrm>
          <a:off x="1079500" y="96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19435</xdr:rowOff>
    </xdr:from>
    <xdr:ext cx="534377" cy="259045"/>
    <xdr:sp macro="" textlink="">
      <xdr:nvSpPr>
        <xdr:cNvPr id="146" name="テキスト ボックス 145"/>
        <xdr:cNvSpPr txBox="1"/>
      </xdr:nvSpPr>
      <xdr:spPr>
        <a:xfrm>
          <a:off x="863111" y="97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94080</xdr:rowOff>
    </xdr:from>
    <xdr:to>
      <xdr:col>24</xdr:col>
      <xdr:colOff>63500</xdr:colOff>
      <xdr:row>78</xdr:row>
      <xdr:rowOff>99668</xdr:rowOff>
    </xdr:to>
    <xdr:cxnSp macro="">
      <xdr:nvCxnSpPr>
        <xdr:cNvPr id="176" name="直線コネクタ 175"/>
        <xdr:cNvCxnSpPr/>
      </xdr:nvCxnSpPr>
      <xdr:spPr>
        <a:xfrm>
          <a:off x="3797300" y="13467180"/>
          <a:ext cx="8382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94080</xdr:rowOff>
    </xdr:from>
    <xdr:to>
      <xdr:col>19</xdr:col>
      <xdr:colOff>177800</xdr:colOff>
      <xdr:row>78</xdr:row>
      <xdr:rowOff>118638</xdr:rowOff>
    </xdr:to>
    <xdr:cxnSp macro="">
      <xdr:nvCxnSpPr>
        <xdr:cNvPr id="179" name="直線コネクタ 178"/>
        <xdr:cNvCxnSpPr/>
      </xdr:nvCxnSpPr>
      <xdr:spPr>
        <a:xfrm flipV="1">
          <a:off x="2908300" y="13467180"/>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113731</xdr:rowOff>
    </xdr:from>
    <xdr:to>
      <xdr:col>15</xdr:col>
      <xdr:colOff>50800</xdr:colOff>
      <xdr:row>78</xdr:row>
      <xdr:rowOff>118638</xdr:rowOff>
    </xdr:to>
    <xdr:cxnSp macro="">
      <xdr:nvCxnSpPr>
        <xdr:cNvPr id="182" name="直線コネクタ 181"/>
        <xdr:cNvCxnSpPr/>
      </xdr:nvCxnSpPr>
      <xdr:spPr>
        <a:xfrm>
          <a:off x="2019300" y="13486831"/>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113731</xdr:rowOff>
    </xdr:from>
    <xdr:to>
      <xdr:col>10</xdr:col>
      <xdr:colOff>114300</xdr:colOff>
      <xdr:row>78</xdr:row>
      <xdr:rowOff>144980</xdr:rowOff>
    </xdr:to>
    <xdr:cxnSp macro="">
      <xdr:nvCxnSpPr>
        <xdr:cNvPr id="185" name="直線コネクタ 184"/>
        <xdr:cNvCxnSpPr/>
      </xdr:nvCxnSpPr>
      <xdr:spPr>
        <a:xfrm flipV="1">
          <a:off x="1130300" y="13486831"/>
          <a:ext cx="889000" cy="3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43748</xdr:rowOff>
    </xdr:from>
    <xdr:to>
      <xdr:col>10</xdr:col>
      <xdr:colOff>165100</xdr:colOff>
      <xdr:row>78</xdr:row>
      <xdr:rowOff>145348</xdr:rowOff>
    </xdr:to>
    <xdr:sp macro="" textlink="">
      <xdr:nvSpPr>
        <xdr:cNvPr id="186" name="フローチャート: 判断 185"/>
        <xdr:cNvSpPr/>
      </xdr:nvSpPr>
      <xdr:spPr>
        <a:xfrm>
          <a:off x="1968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161875</xdr:rowOff>
    </xdr:from>
    <xdr:ext cx="599010" cy="259045"/>
    <xdr:sp macro="" textlink="">
      <xdr:nvSpPr>
        <xdr:cNvPr id="187" name="テキスト ボックス 186"/>
        <xdr:cNvSpPr txBox="1"/>
      </xdr:nvSpPr>
      <xdr:spPr>
        <a:xfrm>
          <a:off x="1719795"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82465</xdr:rowOff>
    </xdr:from>
    <xdr:to>
      <xdr:col>6</xdr:col>
      <xdr:colOff>38100</xdr:colOff>
      <xdr:row>79</xdr:row>
      <xdr:rowOff>12615</xdr:rowOff>
    </xdr:to>
    <xdr:sp macro="" textlink="">
      <xdr:nvSpPr>
        <xdr:cNvPr id="188" name="フローチャート: 判断 187"/>
        <xdr:cNvSpPr/>
      </xdr:nvSpPr>
      <xdr:spPr>
        <a:xfrm>
          <a:off x="1079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29142</xdr:rowOff>
    </xdr:from>
    <xdr:ext cx="599010" cy="259045"/>
    <xdr:sp macro="" textlink="">
      <xdr:nvSpPr>
        <xdr:cNvPr id="189" name="テキスト ボックス 188"/>
        <xdr:cNvSpPr txBox="1"/>
      </xdr:nvSpPr>
      <xdr:spPr>
        <a:xfrm>
          <a:off x="830795"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48868</xdr:rowOff>
    </xdr:from>
    <xdr:to>
      <xdr:col>24</xdr:col>
      <xdr:colOff>114300</xdr:colOff>
      <xdr:row>78</xdr:row>
      <xdr:rowOff>150468</xdr:rowOff>
    </xdr:to>
    <xdr:sp macro="" textlink="">
      <xdr:nvSpPr>
        <xdr:cNvPr id="195" name="楕円 194"/>
        <xdr:cNvSpPr/>
      </xdr:nvSpPr>
      <xdr:spPr>
        <a:xfrm>
          <a:off x="4584700" y="134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135245</xdr:rowOff>
    </xdr:from>
    <xdr:ext cx="599010" cy="259045"/>
    <xdr:sp macro="" textlink="">
      <xdr:nvSpPr>
        <xdr:cNvPr id="196" name="民生費該当値テキスト"/>
        <xdr:cNvSpPr txBox="1"/>
      </xdr:nvSpPr>
      <xdr:spPr>
        <a:xfrm>
          <a:off x="4686300" y="1333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43280</xdr:rowOff>
    </xdr:from>
    <xdr:to>
      <xdr:col>20</xdr:col>
      <xdr:colOff>38100</xdr:colOff>
      <xdr:row>78</xdr:row>
      <xdr:rowOff>144880</xdr:rowOff>
    </xdr:to>
    <xdr:sp macro="" textlink="">
      <xdr:nvSpPr>
        <xdr:cNvPr id="197" name="楕円 196"/>
        <xdr:cNvSpPr/>
      </xdr:nvSpPr>
      <xdr:spPr>
        <a:xfrm>
          <a:off x="3746500" y="134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136007</xdr:rowOff>
    </xdr:from>
    <xdr:ext cx="599010" cy="259045"/>
    <xdr:sp macro="" textlink="">
      <xdr:nvSpPr>
        <xdr:cNvPr id="198" name="テキスト ボックス 197"/>
        <xdr:cNvSpPr txBox="1"/>
      </xdr:nvSpPr>
      <xdr:spPr>
        <a:xfrm>
          <a:off x="3497795" y="1350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67838</xdr:rowOff>
    </xdr:from>
    <xdr:to>
      <xdr:col>15</xdr:col>
      <xdr:colOff>101600</xdr:colOff>
      <xdr:row>78</xdr:row>
      <xdr:rowOff>169438</xdr:rowOff>
    </xdr:to>
    <xdr:sp macro="" textlink="">
      <xdr:nvSpPr>
        <xdr:cNvPr id="199" name="楕円 198"/>
        <xdr:cNvSpPr/>
      </xdr:nvSpPr>
      <xdr:spPr>
        <a:xfrm>
          <a:off x="2857500" y="134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160565</xdr:rowOff>
    </xdr:from>
    <xdr:ext cx="599010" cy="259045"/>
    <xdr:sp macro="" textlink="">
      <xdr:nvSpPr>
        <xdr:cNvPr id="200" name="テキスト ボックス 199"/>
        <xdr:cNvSpPr txBox="1"/>
      </xdr:nvSpPr>
      <xdr:spPr>
        <a:xfrm>
          <a:off x="2608795" y="1353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62931</xdr:rowOff>
    </xdr:from>
    <xdr:to>
      <xdr:col>10</xdr:col>
      <xdr:colOff>165100</xdr:colOff>
      <xdr:row>78</xdr:row>
      <xdr:rowOff>164531</xdr:rowOff>
    </xdr:to>
    <xdr:sp macro="" textlink="">
      <xdr:nvSpPr>
        <xdr:cNvPr id="201" name="楕円 200"/>
        <xdr:cNvSpPr/>
      </xdr:nvSpPr>
      <xdr:spPr>
        <a:xfrm>
          <a:off x="1968500" y="134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155658</xdr:rowOff>
    </xdr:from>
    <xdr:ext cx="599010" cy="259045"/>
    <xdr:sp macro="" textlink="">
      <xdr:nvSpPr>
        <xdr:cNvPr id="202" name="テキスト ボックス 201"/>
        <xdr:cNvSpPr txBox="1"/>
      </xdr:nvSpPr>
      <xdr:spPr>
        <a:xfrm>
          <a:off x="1719795" y="1352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94180</xdr:rowOff>
    </xdr:from>
    <xdr:to>
      <xdr:col>6</xdr:col>
      <xdr:colOff>38100</xdr:colOff>
      <xdr:row>79</xdr:row>
      <xdr:rowOff>24330</xdr:rowOff>
    </xdr:to>
    <xdr:sp macro="" textlink="">
      <xdr:nvSpPr>
        <xdr:cNvPr id="203" name="楕円 202"/>
        <xdr:cNvSpPr/>
      </xdr:nvSpPr>
      <xdr:spPr>
        <a:xfrm>
          <a:off x="1079500" y="13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15457</xdr:rowOff>
    </xdr:from>
    <xdr:ext cx="599010" cy="259045"/>
    <xdr:sp macro="" textlink="">
      <xdr:nvSpPr>
        <xdr:cNvPr id="204" name="テキスト ボックス 203"/>
        <xdr:cNvSpPr txBox="1"/>
      </xdr:nvSpPr>
      <xdr:spPr>
        <a:xfrm>
          <a:off x="830795" y="13560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78973</xdr:rowOff>
    </xdr:from>
    <xdr:to>
      <xdr:col>24</xdr:col>
      <xdr:colOff>63500</xdr:colOff>
      <xdr:row>97</xdr:row>
      <xdr:rowOff>112220</xdr:rowOff>
    </xdr:to>
    <xdr:cxnSp macro="">
      <xdr:nvCxnSpPr>
        <xdr:cNvPr id="236" name="直線コネクタ 235"/>
        <xdr:cNvCxnSpPr/>
      </xdr:nvCxnSpPr>
      <xdr:spPr>
        <a:xfrm flipV="1">
          <a:off x="3797300" y="16709623"/>
          <a:ext cx="838200" cy="3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112220</xdr:rowOff>
    </xdr:from>
    <xdr:to>
      <xdr:col>19</xdr:col>
      <xdr:colOff>177800</xdr:colOff>
      <xdr:row>97</xdr:row>
      <xdr:rowOff>160911</xdr:rowOff>
    </xdr:to>
    <xdr:cxnSp macro="">
      <xdr:nvCxnSpPr>
        <xdr:cNvPr id="239" name="直線コネクタ 238"/>
        <xdr:cNvCxnSpPr/>
      </xdr:nvCxnSpPr>
      <xdr:spPr>
        <a:xfrm flipV="1">
          <a:off x="2908300" y="16742870"/>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160911</xdr:rowOff>
    </xdr:from>
    <xdr:to>
      <xdr:col>15</xdr:col>
      <xdr:colOff>50800</xdr:colOff>
      <xdr:row>97</xdr:row>
      <xdr:rowOff>164438</xdr:rowOff>
    </xdr:to>
    <xdr:cxnSp macro="">
      <xdr:nvCxnSpPr>
        <xdr:cNvPr id="242" name="直線コネクタ 241"/>
        <xdr:cNvCxnSpPr/>
      </xdr:nvCxnSpPr>
      <xdr:spPr>
        <a:xfrm flipV="1">
          <a:off x="2019300" y="16791561"/>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164438</xdr:rowOff>
    </xdr:from>
    <xdr:to>
      <xdr:col>10</xdr:col>
      <xdr:colOff>114300</xdr:colOff>
      <xdr:row>98</xdr:row>
      <xdr:rowOff>34723</xdr:rowOff>
    </xdr:to>
    <xdr:cxnSp macro="">
      <xdr:nvCxnSpPr>
        <xdr:cNvPr id="245" name="直線コネクタ 244"/>
        <xdr:cNvCxnSpPr/>
      </xdr:nvCxnSpPr>
      <xdr:spPr>
        <a:xfrm flipV="1">
          <a:off x="1130300" y="16795088"/>
          <a:ext cx="889000" cy="4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63002</xdr:rowOff>
    </xdr:from>
    <xdr:to>
      <xdr:col>10</xdr:col>
      <xdr:colOff>165100</xdr:colOff>
      <xdr:row>97</xdr:row>
      <xdr:rowOff>164602</xdr:rowOff>
    </xdr:to>
    <xdr:sp macro="" textlink="">
      <xdr:nvSpPr>
        <xdr:cNvPr id="246" name="フローチャート: 判断 245"/>
        <xdr:cNvSpPr/>
      </xdr:nvSpPr>
      <xdr:spPr>
        <a:xfrm>
          <a:off x="1968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9679</xdr:rowOff>
    </xdr:from>
    <xdr:ext cx="534377" cy="259045"/>
    <xdr:sp macro="" textlink="">
      <xdr:nvSpPr>
        <xdr:cNvPr id="247" name="テキスト ボックス 246"/>
        <xdr:cNvSpPr txBox="1"/>
      </xdr:nvSpPr>
      <xdr:spPr>
        <a:xfrm>
          <a:off x="1752111" y="1646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116920</xdr:rowOff>
    </xdr:from>
    <xdr:to>
      <xdr:col>6</xdr:col>
      <xdr:colOff>38100</xdr:colOff>
      <xdr:row>98</xdr:row>
      <xdr:rowOff>47070</xdr:rowOff>
    </xdr:to>
    <xdr:sp macro="" textlink="">
      <xdr:nvSpPr>
        <xdr:cNvPr id="248" name="フローチャート: 判断 247"/>
        <xdr:cNvSpPr/>
      </xdr:nvSpPr>
      <xdr:spPr>
        <a:xfrm>
          <a:off x="1079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63597</xdr:rowOff>
    </xdr:from>
    <xdr:ext cx="534377" cy="259045"/>
    <xdr:sp macro="" textlink="">
      <xdr:nvSpPr>
        <xdr:cNvPr id="249" name="テキスト ボックス 248"/>
        <xdr:cNvSpPr txBox="1"/>
      </xdr:nvSpPr>
      <xdr:spPr>
        <a:xfrm>
          <a:off x="863111" y="1652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28173</xdr:rowOff>
    </xdr:from>
    <xdr:to>
      <xdr:col>24</xdr:col>
      <xdr:colOff>114300</xdr:colOff>
      <xdr:row>97</xdr:row>
      <xdr:rowOff>129773</xdr:rowOff>
    </xdr:to>
    <xdr:sp macro="" textlink="">
      <xdr:nvSpPr>
        <xdr:cNvPr id="255" name="楕円 254"/>
        <xdr:cNvSpPr/>
      </xdr:nvSpPr>
      <xdr:spPr>
        <a:xfrm>
          <a:off x="4584700" y="166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51050</xdr:rowOff>
    </xdr:from>
    <xdr:ext cx="534377" cy="259045"/>
    <xdr:sp macro="" textlink="">
      <xdr:nvSpPr>
        <xdr:cNvPr id="256" name="衛生費該当値テキスト"/>
        <xdr:cNvSpPr txBox="1"/>
      </xdr:nvSpPr>
      <xdr:spPr>
        <a:xfrm>
          <a:off x="4686300" y="1651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61420</xdr:rowOff>
    </xdr:from>
    <xdr:to>
      <xdr:col>20</xdr:col>
      <xdr:colOff>38100</xdr:colOff>
      <xdr:row>97</xdr:row>
      <xdr:rowOff>163020</xdr:rowOff>
    </xdr:to>
    <xdr:sp macro="" textlink="">
      <xdr:nvSpPr>
        <xdr:cNvPr id="257" name="楕円 256"/>
        <xdr:cNvSpPr/>
      </xdr:nvSpPr>
      <xdr:spPr>
        <a:xfrm>
          <a:off x="3746500" y="1669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154147</xdr:rowOff>
    </xdr:from>
    <xdr:ext cx="534377" cy="259045"/>
    <xdr:sp macro="" textlink="">
      <xdr:nvSpPr>
        <xdr:cNvPr id="258" name="テキスト ボックス 257"/>
        <xdr:cNvSpPr txBox="1"/>
      </xdr:nvSpPr>
      <xdr:spPr>
        <a:xfrm>
          <a:off x="3530111" y="1678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110111</xdr:rowOff>
    </xdr:from>
    <xdr:to>
      <xdr:col>15</xdr:col>
      <xdr:colOff>101600</xdr:colOff>
      <xdr:row>98</xdr:row>
      <xdr:rowOff>40261</xdr:rowOff>
    </xdr:to>
    <xdr:sp macro="" textlink="">
      <xdr:nvSpPr>
        <xdr:cNvPr id="259" name="楕円 258"/>
        <xdr:cNvSpPr/>
      </xdr:nvSpPr>
      <xdr:spPr>
        <a:xfrm>
          <a:off x="2857500" y="167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31388</xdr:rowOff>
    </xdr:from>
    <xdr:ext cx="534377" cy="259045"/>
    <xdr:sp macro="" textlink="">
      <xdr:nvSpPr>
        <xdr:cNvPr id="260" name="テキスト ボックス 259"/>
        <xdr:cNvSpPr txBox="1"/>
      </xdr:nvSpPr>
      <xdr:spPr>
        <a:xfrm>
          <a:off x="2641111" y="168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113638</xdr:rowOff>
    </xdr:from>
    <xdr:to>
      <xdr:col>10</xdr:col>
      <xdr:colOff>165100</xdr:colOff>
      <xdr:row>98</xdr:row>
      <xdr:rowOff>43788</xdr:rowOff>
    </xdr:to>
    <xdr:sp macro="" textlink="">
      <xdr:nvSpPr>
        <xdr:cNvPr id="261" name="楕円 260"/>
        <xdr:cNvSpPr/>
      </xdr:nvSpPr>
      <xdr:spPr>
        <a:xfrm>
          <a:off x="1968500" y="16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34915</xdr:rowOff>
    </xdr:from>
    <xdr:ext cx="534377" cy="259045"/>
    <xdr:sp macro="" textlink="">
      <xdr:nvSpPr>
        <xdr:cNvPr id="262" name="テキスト ボックス 261"/>
        <xdr:cNvSpPr txBox="1"/>
      </xdr:nvSpPr>
      <xdr:spPr>
        <a:xfrm>
          <a:off x="1752111" y="1683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155373</xdr:rowOff>
    </xdr:from>
    <xdr:to>
      <xdr:col>6</xdr:col>
      <xdr:colOff>38100</xdr:colOff>
      <xdr:row>98</xdr:row>
      <xdr:rowOff>85523</xdr:rowOff>
    </xdr:to>
    <xdr:sp macro="" textlink="">
      <xdr:nvSpPr>
        <xdr:cNvPr id="263" name="楕円 262"/>
        <xdr:cNvSpPr/>
      </xdr:nvSpPr>
      <xdr:spPr>
        <a:xfrm>
          <a:off x="1079500" y="167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76650</xdr:rowOff>
    </xdr:from>
    <xdr:ext cx="534377" cy="259045"/>
    <xdr:sp macro="" textlink="">
      <xdr:nvSpPr>
        <xdr:cNvPr id="264" name="テキスト ボックス 263"/>
        <xdr:cNvSpPr txBox="1"/>
      </xdr:nvSpPr>
      <xdr:spPr>
        <a:xfrm>
          <a:off x="863111" y="168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13970</xdr:rowOff>
    </xdr:from>
    <xdr:to>
      <xdr:col>55</xdr:col>
      <xdr:colOff>0</xdr:colOff>
      <xdr:row>37</xdr:row>
      <xdr:rowOff>20371</xdr:rowOff>
    </xdr:to>
    <xdr:cxnSp macro="">
      <xdr:nvCxnSpPr>
        <xdr:cNvPr id="291" name="直線コネクタ 290"/>
        <xdr:cNvCxnSpPr/>
      </xdr:nvCxnSpPr>
      <xdr:spPr>
        <a:xfrm>
          <a:off x="9639300" y="6357620"/>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13970</xdr:rowOff>
    </xdr:from>
    <xdr:to>
      <xdr:col>50</xdr:col>
      <xdr:colOff>114300</xdr:colOff>
      <xdr:row>37</xdr:row>
      <xdr:rowOff>18542</xdr:rowOff>
    </xdr:to>
    <xdr:cxnSp macro="">
      <xdr:nvCxnSpPr>
        <xdr:cNvPr id="294" name="直線コネクタ 293"/>
        <xdr:cNvCxnSpPr/>
      </xdr:nvCxnSpPr>
      <xdr:spPr>
        <a:xfrm flipV="1">
          <a:off x="8750300" y="6357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78071</xdr:rowOff>
    </xdr:from>
    <xdr:ext cx="469744" cy="259045"/>
    <xdr:sp macro="" textlink="">
      <xdr:nvSpPr>
        <xdr:cNvPr id="296" name="テキスト ボックス 295"/>
        <xdr:cNvSpPr txBox="1"/>
      </xdr:nvSpPr>
      <xdr:spPr>
        <a:xfrm>
          <a:off x="9404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152044</xdr:rowOff>
    </xdr:from>
    <xdr:to>
      <xdr:col>45</xdr:col>
      <xdr:colOff>177800</xdr:colOff>
      <xdr:row>37</xdr:row>
      <xdr:rowOff>18542</xdr:rowOff>
    </xdr:to>
    <xdr:cxnSp macro="">
      <xdr:nvCxnSpPr>
        <xdr:cNvPr id="297" name="直線コネクタ 296"/>
        <xdr:cNvCxnSpPr/>
      </xdr:nvCxnSpPr>
      <xdr:spPr>
        <a:xfrm>
          <a:off x="7861300" y="6324244"/>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57404</xdr:rowOff>
    </xdr:from>
    <xdr:to>
      <xdr:col>41</xdr:col>
      <xdr:colOff>50800</xdr:colOff>
      <xdr:row>36</xdr:row>
      <xdr:rowOff>152044</xdr:rowOff>
    </xdr:to>
    <xdr:cxnSp macro="">
      <xdr:nvCxnSpPr>
        <xdr:cNvPr id="300" name="直線コネクタ 299"/>
        <xdr:cNvCxnSpPr/>
      </xdr:nvCxnSpPr>
      <xdr:spPr>
        <a:xfrm>
          <a:off x="6972300" y="6058154"/>
          <a:ext cx="889000" cy="26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115418</xdr:rowOff>
    </xdr:from>
    <xdr:to>
      <xdr:col>41</xdr:col>
      <xdr:colOff>101600</xdr:colOff>
      <xdr:row>37</xdr:row>
      <xdr:rowOff>45568</xdr:rowOff>
    </xdr:to>
    <xdr:sp macro="" textlink="">
      <xdr:nvSpPr>
        <xdr:cNvPr id="301" name="フローチャート: 判断 300"/>
        <xdr:cNvSpPr/>
      </xdr:nvSpPr>
      <xdr:spPr>
        <a:xfrm>
          <a:off x="7810500" y="62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36695</xdr:rowOff>
    </xdr:from>
    <xdr:ext cx="469744" cy="259045"/>
    <xdr:sp macro="" textlink="">
      <xdr:nvSpPr>
        <xdr:cNvPr id="302" name="テキスト ボックス 301"/>
        <xdr:cNvSpPr txBox="1"/>
      </xdr:nvSpPr>
      <xdr:spPr>
        <a:xfrm>
          <a:off x="7626428" y="63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62840</xdr:rowOff>
    </xdr:from>
    <xdr:to>
      <xdr:col>36</xdr:col>
      <xdr:colOff>165100</xdr:colOff>
      <xdr:row>36</xdr:row>
      <xdr:rowOff>164440</xdr:rowOff>
    </xdr:to>
    <xdr:sp macro="" textlink="">
      <xdr:nvSpPr>
        <xdr:cNvPr id="303" name="フローチャート: 判断 302"/>
        <xdr:cNvSpPr/>
      </xdr:nvSpPr>
      <xdr:spPr>
        <a:xfrm>
          <a:off x="6921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155567</xdr:rowOff>
    </xdr:from>
    <xdr:ext cx="469744" cy="259045"/>
    <xdr:sp macro="" textlink="">
      <xdr:nvSpPr>
        <xdr:cNvPr id="304" name="テキスト ボックス 303"/>
        <xdr:cNvSpPr txBox="1"/>
      </xdr:nvSpPr>
      <xdr:spPr>
        <a:xfrm>
          <a:off x="6737428" y="63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141021</xdr:rowOff>
    </xdr:from>
    <xdr:to>
      <xdr:col>55</xdr:col>
      <xdr:colOff>50800</xdr:colOff>
      <xdr:row>37</xdr:row>
      <xdr:rowOff>71171</xdr:rowOff>
    </xdr:to>
    <xdr:sp macro="" textlink="">
      <xdr:nvSpPr>
        <xdr:cNvPr id="310" name="楕円 309"/>
        <xdr:cNvSpPr/>
      </xdr:nvSpPr>
      <xdr:spPr>
        <a:xfrm>
          <a:off x="104267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163898</xdr:rowOff>
    </xdr:from>
    <xdr:ext cx="469744" cy="259045"/>
    <xdr:sp macro="" textlink="">
      <xdr:nvSpPr>
        <xdr:cNvPr id="311" name="労働費該当値テキスト"/>
        <xdr:cNvSpPr txBox="1"/>
      </xdr:nvSpPr>
      <xdr:spPr>
        <a:xfrm>
          <a:off x="10528300" y="616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134620</xdr:rowOff>
    </xdr:from>
    <xdr:to>
      <xdr:col>50</xdr:col>
      <xdr:colOff>165100</xdr:colOff>
      <xdr:row>37</xdr:row>
      <xdr:rowOff>64770</xdr:rowOff>
    </xdr:to>
    <xdr:sp macro="" textlink="">
      <xdr:nvSpPr>
        <xdr:cNvPr id="312" name="楕円 311"/>
        <xdr:cNvSpPr/>
      </xdr:nvSpPr>
      <xdr:spPr>
        <a:xfrm>
          <a:off x="9588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81297</xdr:rowOff>
    </xdr:from>
    <xdr:ext cx="469744" cy="259045"/>
    <xdr:sp macro="" textlink="">
      <xdr:nvSpPr>
        <xdr:cNvPr id="313" name="テキスト ボックス 312"/>
        <xdr:cNvSpPr txBox="1"/>
      </xdr:nvSpPr>
      <xdr:spPr>
        <a:xfrm>
          <a:off x="9404428" y="608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139192</xdr:rowOff>
    </xdr:from>
    <xdr:to>
      <xdr:col>46</xdr:col>
      <xdr:colOff>38100</xdr:colOff>
      <xdr:row>37</xdr:row>
      <xdr:rowOff>69342</xdr:rowOff>
    </xdr:to>
    <xdr:sp macro="" textlink="">
      <xdr:nvSpPr>
        <xdr:cNvPr id="314" name="楕円 313"/>
        <xdr:cNvSpPr/>
      </xdr:nvSpPr>
      <xdr:spPr>
        <a:xfrm>
          <a:off x="8699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60469</xdr:rowOff>
    </xdr:from>
    <xdr:ext cx="469744" cy="259045"/>
    <xdr:sp macro="" textlink="">
      <xdr:nvSpPr>
        <xdr:cNvPr id="315" name="テキスト ボックス 314"/>
        <xdr:cNvSpPr txBox="1"/>
      </xdr:nvSpPr>
      <xdr:spPr>
        <a:xfrm>
          <a:off x="8515428" y="640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101244</xdr:rowOff>
    </xdr:from>
    <xdr:to>
      <xdr:col>41</xdr:col>
      <xdr:colOff>101600</xdr:colOff>
      <xdr:row>37</xdr:row>
      <xdr:rowOff>31394</xdr:rowOff>
    </xdr:to>
    <xdr:sp macro="" textlink="">
      <xdr:nvSpPr>
        <xdr:cNvPr id="316" name="楕円 315"/>
        <xdr:cNvSpPr/>
      </xdr:nvSpPr>
      <xdr:spPr>
        <a:xfrm>
          <a:off x="7810500" y="6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47921</xdr:rowOff>
    </xdr:from>
    <xdr:ext cx="469744" cy="259045"/>
    <xdr:sp macro="" textlink="">
      <xdr:nvSpPr>
        <xdr:cNvPr id="317" name="テキスト ボックス 316"/>
        <xdr:cNvSpPr txBox="1"/>
      </xdr:nvSpPr>
      <xdr:spPr>
        <a:xfrm>
          <a:off x="7626428" y="60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6604</xdr:rowOff>
    </xdr:from>
    <xdr:to>
      <xdr:col>36</xdr:col>
      <xdr:colOff>165100</xdr:colOff>
      <xdr:row>35</xdr:row>
      <xdr:rowOff>108204</xdr:rowOff>
    </xdr:to>
    <xdr:sp macro="" textlink="">
      <xdr:nvSpPr>
        <xdr:cNvPr id="318" name="楕円 317"/>
        <xdr:cNvSpPr/>
      </xdr:nvSpPr>
      <xdr:spPr>
        <a:xfrm>
          <a:off x="6921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124731</xdr:rowOff>
    </xdr:from>
    <xdr:ext cx="469744" cy="259045"/>
    <xdr:sp macro="" textlink="">
      <xdr:nvSpPr>
        <xdr:cNvPr id="319" name="テキスト ボックス 318"/>
        <xdr:cNvSpPr txBox="1"/>
      </xdr:nvSpPr>
      <xdr:spPr>
        <a:xfrm>
          <a:off x="6737428" y="57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69062</xdr:rowOff>
    </xdr:from>
    <xdr:to>
      <xdr:col>55</xdr:col>
      <xdr:colOff>0</xdr:colOff>
      <xdr:row>55</xdr:row>
      <xdr:rowOff>163188</xdr:rowOff>
    </xdr:to>
    <xdr:cxnSp macro="">
      <xdr:nvCxnSpPr>
        <xdr:cNvPr id="348" name="直線コネクタ 347"/>
        <xdr:cNvCxnSpPr/>
      </xdr:nvCxnSpPr>
      <xdr:spPr>
        <a:xfrm flipV="1">
          <a:off x="9639300" y="9498812"/>
          <a:ext cx="838200" cy="9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104077</xdr:rowOff>
    </xdr:from>
    <xdr:to>
      <xdr:col>50</xdr:col>
      <xdr:colOff>114300</xdr:colOff>
      <xdr:row>55</xdr:row>
      <xdr:rowOff>163188</xdr:rowOff>
    </xdr:to>
    <xdr:cxnSp macro="">
      <xdr:nvCxnSpPr>
        <xdr:cNvPr id="351" name="直線コネクタ 350"/>
        <xdr:cNvCxnSpPr/>
      </xdr:nvCxnSpPr>
      <xdr:spPr>
        <a:xfrm>
          <a:off x="8750300" y="9533827"/>
          <a:ext cx="889000" cy="5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130404</xdr:rowOff>
    </xdr:from>
    <xdr:to>
      <xdr:col>45</xdr:col>
      <xdr:colOff>177800</xdr:colOff>
      <xdr:row>55</xdr:row>
      <xdr:rowOff>104077</xdr:rowOff>
    </xdr:to>
    <xdr:cxnSp macro="">
      <xdr:nvCxnSpPr>
        <xdr:cNvPr id="354" name="直線コネクタ 353"/>
        <xdr:cNvCxnSpPr/>
      </xdr:nvCxnSpPr>
      <xdr:spPr>
        <a:xfrm>
          <a:off x="7861300" y="9388704"/>
          <a:ext cx="889000" cy="1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130404</xdr:rowOff>
    </xdr:from>
    <xdr:to>
      <xdr:col>41</xdr:col>
      <xdr:colOff>50800</xdr:colOff>
      <xdr:row>54</xdr:row>
      <xdr:rowOff>149301</xdr:rowOff>
    </xdr:to>
    <xdr:cxnSp macro="">
      <xdr:nvCxnSpPr>
        <xdr:cNvPr id="357" name="直線コネクタ 356"/>
        <xdr:cNvCxnSpPr/>
      </xdr:nvCxnSpPr>
      <xdr:spPr>
        <a:xfrm flipV="1">
          <a:off x="6972300" y="9388704"/>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91491</xdr:rowOff>
    </xdr:from>
    <xdr:to>
      <xdr:col>41</xdr:col>
      <xdr:colOff>101600</xdr:colOff>
      <xdr:row>58</xdr:row>
      <xdr:rowOff>21641</xdr:rowOff>
    </xdr:to>
    <xdr:sp macro="" textlink="">
      <xdr:nvSpPr>
        <xdr:cNvPr id="358" name="フローチャート: 判断 357"/>
        <xdr:cNvSpPr/>
      </xdr:nvSpPr>
      <xdr:spPr>
        <a:xfrm>
          <a:off x="7810500" y="986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12768</xdr:rowOff>
    </xdr:from>
    <xdr:ext cx="534377" cy="259045"/>
    <xdr:sp macro="" textlink="">
      <xdr:nvSpPr>
        <xdr:cNvPr id="359" name="テキスト ボックス 358"/>
        <xdr:cNvSpPr txBox="1"/>
      </xdr:nvSpPr>
      <xdr:spPr>
        <a:xfrm>
          <a:off x="7594111" y="995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95891</xdr:rowOff>
    </xdr:from>
    <xdr:to>
      <xdr:col>36</xdr:col>
      <xdr:colOff>165100</xdr:colOff>
      <xdr:row>58</xdr:row>
      <xdr:rowOff>26041</xdr:rowOff>
    </xdr:to>
    <xdr:sp macro="" textlink="">
      <xdr:nvSpPr>
        <xdr:cNvPr id="360" name="フローチャート: 判断 359"/>
        <xdr:cNvSpPr/>
      </xdr:nvSpPr>
      <xdr:spPr>
        <a:xfrm>
          <a:off x="6921500" y="986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17168</xdr:rowOff>
    </xdr:from>
    <xdr:ext cx="534377" cy="259045"/>
    <xdr:sp macro="" textlink="">
      <xdr:nvSpPr>
        <xdr:cNvPr id="361" name="テキスト ボックス 360"/>
        <xdr:cNvSpPr txBox="1"/>
      </xdr:nvSpPr>
      <xdr:spPr>
        <a:xfrm>
          <a:off x="6705111" y="99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18262</xdr:rowOff>
    </xdr:from>
    <xdr:to>
      <xdr:col>55</xdr:col>
      <xdr:colOff>50800</xdr:colOff>
      <xdr:row>55</xdr:row>
      <xdr:rowOff>119862</xdr:rowOff>
    </xdr:to>
    <xdr:sp macro="" textlink="">
      <xdr:nvSpPr>
        <xdr:cNvPr id="367" name="楕円 366"/>
        <xdr:cNvSpPr/>
      </xdr:nvSpPr>
      <xdr:spPr>
        <a:xfrm>
          <a:off x="10426700" y="94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41139</xdr:rowOff>
    </xdr:from>
    <xdr:ext cx="534377" cy="259045"/>
    <xdr:sp macro="" textlink="">
      <xdr:nvSpPr>
        <xdr:cNvPr id="368" name="農林水産業費該当値テキスト"/>
        <xdr:cNvSpPr txBox="1"/>
      </xdr:nvSpPr>
      <xdr:spPr>
        <a:xfrm>
          <a:off x="10528300" y="92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112388</xdr:rowOff>
    </xdr:from>
    <xdr:to>
      <xdr:col>50</xdr:col>
      <xdr:colOff>165100</xdr:colOff>
      <xdr:row>56</xdr:row>
      <xdr:rowOff>42538</xdr:rowOff>
    </xdr:to>
    <xdr:sp macro="" textlink="">
      <xdr:nvSpPr>
        <xdr:cNvPr id="369" name="楕円 368"/>
        <xdr:cNvSpPr/>
      </xdr:nvSpPr>
      <xdr:spPr>
        <a:xfrm>
          <a:off x="9588500" y="95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59065</xdr:rowOff>
    </xdr:from>
    <xdr:ext cx="534377" cy="259045"/>
    <xdr:sp macro="" textlink="">
      <xdr:nvSpPr>
        <xdr:cNvPr id="370" name="テキスト ボックス 369"/>
        <xdr:cNvSpPr txBox="1"/>
      </xdr:nvSpPr>
      <xdr:spPr>
        <a:xfrm>
          <a:off x="9372111" y="9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53277</xdr:rowOff>
    </xdr:from>
    <xdr:to>
      <xdr:col>46</xdr:col>
      <xdr:colOff>38100</xdr:colOff>
      <xdr:row>55</xdr:row>
      <xdr:rowOff>154877</xdr:rowOff>
    </xdr:to>
    <xdr:sp macro="" textlink="">
      <xdr:nvSpPr>
        <xdr:cNvPr id="371" name="楕円 370"/>
        <xdr:cNvSpPr/>
      </xdr:nvSpPr>
      <xdr:spPr>
        <a:xfrm>
          <a:off x="8699500" y="948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171404</xdr:rowOff>
    </xdr:from>
    <xdr:ext cx="534377" cy="259045"/>
    <xdr:sp macro="" textlink="">
      <xdr:nvSpPr>
        <xdr:cNvPr id="372" name="テキスト ボックス 371"/>
        <xdr:cNvSpPr txBox="1"/>
      </xdr:nvSpPr>
      <xdr:spPr>
        <a:xfrm>
          <a:off x="8483111" y="92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79604</xdr:rowOff>
    </xdr:from>
    <xdr:to>
      <xdr:col>41</xdr:col>
      <xdr:colOff>101600</xdr:colOff>
      <xdr:row>55</xdr:row>
      <xdr:rowOff>9754</xdr:rowOff>
    </xdr:to>
    <xdr:sp macro="" textlink="">
      <xdr:nvSpPr>
        <xdr:cNvPr id="373" name="楕円 372"/>
        <xdr:cNvSpPr/>
      </xdr:nvSpPr>
      <xdr:spPr>
        <a:xfrm>
          <a:off x="7810500" y="93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26281</xdr:rowOff>
    </xdr:from>
    <xdr:ext cx="534377" cy="259045"/>
    <xdr:sp macro="" textlink="">
      <xdr:nvSpPr>
        <xdr:cNvPr id="374" name="テキスト ボックス 373"/>
        <xdr:cNvSpPr txBox="1"/>
      </xdr:nvSpPr>
      <xdr:spPr>
        <a:xfrm>
          <a:off x="7594111" y="91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98501</xdr:rowOff>
    </xdr:from>
    <xdr:to>
      <xdr:col>36</xdr:col>
      <xdr:colOff>165100</xdr:colOff>
      <xdr:row>55</xdr:row>
      <xdr:rowOff>28651</xdr:rowOff>
    </xdr:to>
    <xdr:sp macro="" textlink="">
      <xdr:nvSpPr>
        <xdr:cNvPr id="375" name="楕円 374"/>
        <xdr:cNvSpPr/>
      </xdr:nvSpPr>
      <xdr:spPr>
        <a:xfrm>
          <a:off x="6921500" y="935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45178</xdr:rowOff>
    </xdr:from>
    <xdr:ext cx="534377" cy="259045"/>
    <xdr:sp macro="" textlink="">
      <xdr:nvSpPr>
        <xdr:cNvPr id="376" name="テキスト ボックス 375"/>
        <xdr:cNvSpPr txBox="1"/>
      </xdr:nvSpPr>
      <xdr:spPr>
        <a:xfrm>
          <a:off x="6705111" y="913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7668</xdr:rowOff>
    </xdr:from>
    <xdr:to>
      <xdr:col>55</xdr:col>
      <xdr:colOff>0</xdr:colOff>
      <xdr:row>78</xdr:row>
      <xdr:rowOff>26298</xdr:rowOff>
    </xdr:to>
    <xdr:cxnSp macro="">
      <xdr:nvCxnSpPr>
        <xdr:cNvPr id="407" name="直線コネクタ 406"/>
        <xdr:cNvCxnSpPr/>
      </xdr:nvCxnSpPr>
      <xdr:spPr>
        <a:xfrm>
          <a:off x="9639300" y="13380768"/>
          <a:ext cx="838200" cy="1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51020</xdr:rowOff>
    </xdr:from>
    <xdr:to>
      <xdr:col>50</xdr:col>
      <xdr:colOff>114300</xdr:colOff>
      <xdr:row>78</xdr:row>
      <xdr:rowOff>7668</xdr:rowOff>
    </xdr:to>
    <xdr:cxnSp macro="">
      <xdr:nvCxnSpPr>
        <xdr:cNvPr id="410" name="直線コネクタ 409"/>
        <xdr:cNvCxnSpPr/>
      </xdr:nvCxnSpPr>
      <xdr:spPr>
        <a:xfrm>
          <a:off x="8750300" y="13081220"/>
          <a:ext cx="889000" cy="29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51020</xdr:rowOff>
    </xdr:from>
    <xdr:to>
      <xdr:col>45</xdr:col>
      <xdr:colOff>177800</xdr:colOff>
      <xdr:row>77</xdr:row>
      <xdr:rowOff>104349</xdr:rowOff>
    </xdr:to>
    <xdr:cxnSp macro="">
      <xdr:nvCxnSpPr>
        <xdr:cNvPr id="413" name="直線コネクタ 412"/>
        <xdr:cNvCxnSpPr/>
      </xdr:nvCxnSpPr>
      <xdr:spPr>
        <a:xfrm flipV="1">
          <a:off x="7861300" y="13081220"/>
          <a:ext cx="889000" cy="22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104349</xdr:rowOff>
    </xdr:from>
    <xdr:to>
      <xdr:col>41</xdr:col>
      <xdr:colOff>50800</xdr:colOff>
      <xdr:row>77</xdr:row>
      <xdr:rowOff>142900</xdr:rowOff>
    </xdr:to>
    <xdr:cxnSp macro="">
      <xdr:nvCxnSpPr>
        <xdr:cNvPr id="416" name="直線コネクタ 415"/>
        <xdr:cNvCxnSpPr/>
      </xdr:nvCxnSpPr>
      <xdr:spPr>
        <a:xfrm flipV="1">
          <a:off x="6972300" y="13305999"/>
          <a:ext cx="889000" cy="3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74808</xdr:rowOff>
    </xdr:from>
    <xdr:to>
      <xdr:col>41</xdr:col>
      <xdr:colOff>101600</xdr:colOff>
      <xdr:row>79</xdr:row>
      <xdr:rowOff>4958</xdr:rowOff>
    </xdr:to>
    <xdr:sp macro="" textlink="">
      <xdr:nvSpPr>
        <xdr:cNvPr id="417" name="フローチャート: 判断 416"/>
        <xdr:cNvSpPr/>
      </xdr:nvSpPr>
      <xdr:spPr>
        <a:xfrm>
          <a:off x="7810500" y="1344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167535</xdr:rowOff>
    </xdr:from>
    <xdr:ext cx="469744" cy="259045"/>
    <xdr:sp macro="" textlink="">
      <xdr:nvSpPr>
        <xdr:cNvPr id="418" name="テキスト ボックス 417"/>
        <xdr:cNvSpPr txBox="1"/>
      </xdr:nvSpPr>
      <xdr:spPr>
        <a:xfrm>
          <a:off x="7626428" y="1354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33155</xdr:rowOff>
    </xdr:from>
    <xdr:to>
      <xdr:col>36</xdr:col>
      <xdr:colOff>165100</xdr:colOff>
      <xdr:row>78</xdr:row>
      <xdr:rowOff>134755</xdr:rowOff>
    </xdr:to>
    <xdr:sp macro="" textlink="">
      <xdr:nvSpPr>
        <xdr:cNvPr id="419" name="フローチャート: 判断 418"/>
        <xdr:cNvSpPr/>
      </xdr:nvSpPr>
      <xdr:spPr>
        <a:xfrm>
          <a:off x="6921500" y="1340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125882</xdr:rowOff>
    </xdr:from>
    <xdr:ext cx="534377" cy="259045"/>
    <xdr:sp macro="" textlink="">
      <xdr:nvSpPr>
        <xdr:cNvPr id="420" name="テキスト ボックス 419"/>
        <xdr:cNvSpPr txBox="1"/>
      </xdr:nvSpPr>
      <xdr:spPr>
        <a:xfrm>
          <a:off x="6705111" y="134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146948</xdr:rowOff>
    </xdr:from>
    <xdr:to>
      <xdr:col>55</xdr:col>
      <xdr:colOff>50800</xdr:colOff>
      <xdr:row>78</xdr:row>
      <xdr:rowOff>77098</xdr:rowOff>
    </xdr:to>
    <xdr:sp macro="" textlink="">
      <xdr:nvSpPr>
        <xdr:cNvPr id="426" name="楕円 425"/>
        <xdr:cNvSpPr/>
      </xdr:nvSpPr>
      <xdr:spPr>
        <a:xfrm>
          <a:off x="10426700" y="1334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125375</xdr:rowOff>
    </xdr:from>
    <xdr:ext cx="534377" cy="259045"/>
    <xdr:sp macro="" textlink="">
      <xdr:nvSpPr>
        <xdr:cNvPr id="427" name="商工費該当値テキスト"/>
        <xdr:cNvSpPr txBox="1"/>
      </xdr:nvSpPr>
      <xdr:spPr>
        <a:xfrm>
          <a:off x="10528300" y="1332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128318</xdr:rowOff>
    </xdr:from>
    <xdr:to>
      <xdr:col>50</xdr:col>
      <xdr:colOff>165100</xdr:colOff>
      <xdr:row>78</xdr:row>
      <xdr:rowOff>58468</xdr:rowOff>
    </xdr:to>
    <xdr:sp macro="" textlink="">
      <xdr:nvSpPr>
        <xdr:cNvPr id="428" name="楕円 427"/>
        <xdr:cNvSpPr/>
      </xdr:nvSpPr>
      <xdr:spPr>
        <a:xfrm>
          <a:off x="9588500" y="1332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74995</xdr:rowOff>
    </xdr:from>
    <xdr:ext cx="534377" cy="259045"/>
    <xdr:sp macro="" textlink="">
      <xdr:nvSpPr>
        <xdr:cNvPr id="429" name="テキスト ボックス 428"/>
        <xdr:cNvSpPr txBox="1"/>
      </xdr:nvSpPr>
      <xdr:spPr>
        <a:xfrm>
          <a:off x="9372111" y="1310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220</xdr:rowOff>
    </xdr:from>
    <xdr:to>
      <xdr:col>46</xdr:col>
      <xdr:colOff>38100</xdr:colOff>
      <xdr:row>76</xdr:row>
      <xdr:rowOff>101820</xdr:rowOff>
    </xdr:to>
    <xdr:sp macro="" textlink="">
      <xdr:nvSpPr>
        <xdr:cNvPr id="430" name="楕円 429"/>
        <xdr:cNvSpPr/>
      </xdr:nvSpPr>
      <xdr:spPr>
        <a:xfrm>
          <a:off x="8699500" y="130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118346</xdr:rowOff>
    </xdr:from>
    <xdr:ext cx="534377" cy="259045"/>
    <xdr:sp macro="" textlink="">
      <xdr:nvSpPr>
        <xdr:cNvPr id="431" name="テキスト ボックス 430"/>
        <xdr:cNvSpPr txBox="1"/>
      </xdr:nvSpPr>
      <xdr:spPr>
        <a:xfrm>
          <a:off x="8483111" y="1280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53549</xdr:rowOff>
    </xdr:from>
    <xdr:to>
      <xdr:col>41</xdr:col>
      <xdr:colOff>101600</xdr:colOff>
      <xdr:row>77</xdr:row>
      <xdr:rowOff>155149</xdr:rowOff>
    </xdr:to>
    <xdr:sp macro="" textlink="">
      <xdr:nvSpPr>
        <xdr:cNvPr id="432" name="楕円 431"/>
        <xdr:cNvSpPr/>
      </xdr:nvSpPr>
      <xdr:spPr>
        <a:xfrm>
          <a:off x="7810500" y="1325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226</xdr:rowOff>
    </xdr:from>
    <xdr:ext cx="534377" cy="259045"/>
    <xdr:sp macro="" textlink="">
      <xdr:nvSpPr>
        <xdr:cNvPr id="433" name="テキスト ボックス 432"/>
        <xdr:cNvSpPr txBox="1"/>
      </xdr:nvSpPr>
      <xdr:spPr>
        <a:xfrm>
          <a:off x="7594111" y="1303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92100</xdr:rowOff>
    </xdr:from>
    <xdr:to>
      <xdr:col>36</xdr:col>
      <xdr:colOff>165100</xdr:colOff>
      <xdr:row>78</xdr:row>
      <xdr:rowOff>22250</xdr:rowOff>
    </xdr:to>
    <xdr:sp macro="" textlink="">
      <xdr:nvSpPr>
        <xdr:cNvPr id="434" name="楕円 433"/>
        <xdr:cNvSpPr/>
      </xdr:nvSpPr>
      <xdr:spPr>
        <a:xfrm>
          <a:off x="6921500" y="132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38777</xdr:rowOff>
    </xdr:from>
    <xdr:ext cx="534377" cy="259045"/>
    <xdr:sp macro="" textlink="">
      <xdr:nvSpPr>
        <xdr:cNvPr id="435" name="テキスト ボックス 434"/>
        <xdr:cNvSpPr txBox="1"/>
      </xdr:nvSpPr>
      <xdr:spPr>
        <a:xfrm>
          <a:off x="6705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70543</xdr:rowOff>
    </xdr:from>
    <xdr:to>
      <xdr:col>55</xdr:col>
      <xdr:colOff>0</xdr:colOff>
      <xdr:row>98</xdr:row>
      <xdr:rowOff>94196</xdr:rowOff>
    </xdr:to>
    <xdr:cxnSp macro="">
      <xdr:nvCxnSpPr>
        <xdr:cNvPr id="464" name="直線コネクタ 463"/>
        <xdr:cNvCxnSpPr/>
      </xdr:nvCxnSpPr>
      <xdr:spPr>
        <a:xfrm flipV="1">
          <a:off x="9639300" y="16872643"/>
          <a:ext cx="838200" cy="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94196</xdr:rowOff>
    </xdr:from>
    <xdr:to>
      <xdr:col>50</xdr:col>
      <xdr:colOff>114300</xdr:colOff>
      <xdr:row>98</xdr:row>
      <xdr:rowOff>97817</xdr:rowOff>
    </xdr:to>
    <xdr:cxnSp macro="">
      <xdr:nvCxnSpPr>
        <xdr:cNvPr id="467" name="直線コネクタ 466"/>
        <xdr:cNvCxnSpPr/>
      </xdr:nvCxnSpPr>
      <xdr:spPr>
        <a:xfrm flipV="1">
          <a:off x="8750300" y="16896296"/>
          <a:ext cx="8890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21121</xdr:rowOff>
    </xdr:from>
    <xdr:to>
      <xdr:col>45</xdr:col>
      <xdr:colOff>177800</xdr:colOff>
      <xdr:row>98</xdr:row>
      <xdr:rowOff>97817</xdr:rowOff>
    </xdr:to>
    <xdr:cxnSp macro="">
      <xdr:nvCxnSpPr>
        <xdr:cNvPr id="470" name="直線コネクタ 469"/>
        <xdr:cNvCxnSpPr/>
      </xdr:nvCxnSpPr>
      <xdr:spPr>
        <a:xfrm>
          <a:off x="7861300" y="16823221"/>
          <a:ext cx="889000" cy="7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72" name="テキスト ボックス 471"/>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13122</xdr:rowOff>
    </xdr:from>
    <xdr:to>
      <xdr:col>41</xdr:col>
      <xdr:colOff>50800</xdr:colOff>
      <xdr:row>98</xdr:row>
      <xdr:rowOff>21121</xdr:rowOff>
    </xdr:to>
    <xdr:cxnSp macro="">
      <xdr:nvCxnSpPr>
        <xdr:cNvPr id="473" name="直線コネクタ 472"/>
        <xdr:cNvCxnSpPr/>
      </xdr:nvCxnSpPr>
      <xdr:spPr>
        <a:xfrm>
          <a:off x="6972300" y="16815222"/>
          <a:ext cx="889000" cy="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60258</xdr:rowOff>
    </xdr:from>
    <xdr:to>
      <xdr:col>41</xdr:col>
      <xdr:colOff>101600</xdr:colOff>
      <xdr:row>98</xdr:row>
      <xdr:rowOff>161858</xdr:rowOff>
    </xdr:to>
    <xdr:sp macro="" textlink="">
      <xdr:nvSpPr>
        <xdr:cNvPr id="474" name="フローチャート: 判断 473"/>
        <xdr:cNvSpPr/>
      </xdr:nvSpPr>
      <xdr:spPr>
        <a:xfrm>
          <a:off x="7810500" y="1686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152985</xdr:rowOff>
    </xdr:from>
    <xdr:ext cx="534377" cy="259045"/>
    <xdr:sp macro="" textlink="">
      <xdr:nvSpPr>
        <xdr:cNvPr id="475" name="テキスト ボックス 474"/>
        <xdr:cNvSpPr txBox="1"/>
      </xdr:nvSpPr>
      <xdr:spPr>
        <a:xfrm>
          <a:off x="7594111" y="169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59869</xdr:rowOff>
    </xdr:from>
    <xdr:to>
      <xdr:col>36</xdr:col>
      <xdr:colOff>165100</xdr:colOff>
      <xdr:row>98</xdr:row>
      <xdr:rowOff>161469</xdr:rowOff>
    </xdr:to>
    <xdr:sp macro="" textlink="">
      <xdr:nvSpPr>
        <xdr:cNvPr id="476" name="フローチャート: 判断 475"/>
        <xdr:cNvSpPr/>
      </xdr:nvSpPr>
      <xdr:spPr>
        <a:xfrm>
          <a:off x="6921500" y="1686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152596</xdr:rowOff>
    </xdr:from>
    <xdr:ext cx="534377" cy="259045"/>
    <xdr:sp macro="" textlink="">
      <xdr:nvSpPr>
        <xdr:cNvPr id="477" name="テキスト ボックス 476"/>
        <xdr:cNvSpPr txBox="1"/>
      </xdr:nvSpPr>
      <xdr:spPr>
        <a:xfrm>
          <a:off x="6705111" y="169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19743</xdr:rowOff>
    </xdr:from>
    <xdr:to>
      <xdr:col>55</xdr:col>
      <xdr:colOff>50800</xdr:colOff>
      <xdr:row>98</xdr:row>
      <xdr:rowOff>121343</xdr:rowOff>
    </xdr:to>
    <xdr:sp macro="" textlink="">
      <xdr:nvSpPr>
        <xdr:cNvPr id="483" name="楕円 482"/>
        <xdr:cNvSpPr/>
      </xdr:nvSpPr>
      <xdr:spPr>
        <a:xfrm>
          <a:off x="10426700" y="168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150570</xdr:rowOff>
    </xdr:from>
    <xdr:ext cx="534377" cy="259045"/>
    <xdr:sp macro="" textlink="">
      <xdr:nvSpPr>
        <xdr:cNvPr id="484" name="土木費該当値テキスト"/>
        <xdr:cNvSpPr txBox="1"/>
      </xdr:nvSpPr>
      <xdr:spPr>
        <a:xfrm>
          <a:off x="10528300"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43396</xdr:rowOff>
    </xdr:from>
    <xdr:to>
      <xdr:col>50</xdr:col>
      <xdr:colOff>165100</xdr:colOff>
      <xdr:row>98</xdr:row>
      <xdr:rowOff>144996</xdr:rowOff>
    </xdr:to>
    <xdr:sp macro="" textlink="">
      <xdr:nvSpPr>
        <xdr:cNvPr id="485" name="楕円 484"/>
        <xdr:cNvSpPr/>
      </xdr:nvSpPr>
      <xdr:spPr>
        <a:xfrm>
          <a:off x="9588500" y="168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161523</xdr:rowOff>
    </xdr:from>
    <xdr:ext cx="534377" cy="259045"/>
    <xdr:sp macro="" textlink="">
      <xdr:nvSpPr>
        <xdr:cNvPr id="486" name="テキスト ボックス 485"/>
        <xdr:cNvSpPr txBox="1"/>
      </xdr:nvSpPr>
      <xdr:spPr>
        <a:xfrm>
          <a:off x="9372111" y="166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47017</xdr:rowOff>
    </xdr:from>
    <xdr:to>
      <xdr:col>46</xdr:col>
      <xdr:colOff>38100</xdr:colOff>
      <xdr:row>98</xdr:row>
      <xdr:rowOff>148617</xdr:rowOff>
    </xdr:to>
    <xdr:sp macro="" textlink="">
      <xdr:nvSpPr>
        <xdr:cNvPr id="487" name="楕円 486"/>
        <xdr:cNvSpPr/>
      </xdr:nvSpPr>
      <xdr:spPr>
        <a:xfrm>
          <a:off x="8699500" y="168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165144</xdr:rowOff>
    </xdr:from>
    <xdr:ext cx="534377" cy="259045"/>
    <xdr:sp macro="" textlink="">
      <xdr:nvSpPr>
        <xdr:cNvPr id="488" name="テキスト ボックス 487"/>
        <xdr:cNvSpPr txBox="1"/>
      </xdr:nvSpPr>
      <xdr:spPr>
        <a:xfrm>
          <a:off x="8483111" y="166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141771</xdr:rowOff>
    </xdr:from>
    <xdr:to>
      <xdr:col>41</xdr:col>
      <xdr:colOff>101600</xdr:colOff>
      <xdr:row>98</xdr:row>
      <xdr:rowOff>71921</xdr:rowOff>
    </xdr:to>
    <xdr:sp macro="" textlink="">
      <xdr:nvSpPr>
        <xdr:cNvPr id="489" name="楕円 488"/>
        <xdr:cNvSpPr/>
      </xdr:nvSpPr>
      <xdr:spPr>
        <a:xfrm>
          <a:off x="7810500" y="167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88448</xdr:rowOff>
    </xdr:from>
    <xdr:ext cx="599010" cy="259045"/>
    <xdr:sp macro="" textlink="">
      <xdr:nvSpPr>
        <xdr:cNvPr id="490" name="テキスト ボックス 489"/>
        <xdr:cNvSpPr txBox="1"/>
      </xdr:nvSpPr>
      <xdr:spPr>
        <a:xfrm>
          <a:off x="7561795" y="1654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133772</xdr:rowOff>
    </xdr:from>
    <xdr:to>
      <xdr:col>36</xdr:col>
      <xdr:colOff>165100</xdr:colOff>
      <xdr:row>98</xdr:row>
      <xdr:rowOff>63922</xdr:rowOff>
    </xdr:to>
    <xdr:sp macro="" textlink="">
      <xdr:nvSpPr>
        <xdr:cNvPr id="491" name="楕円 490"/>
        <xdr:cNvSpPr/>
      </xdr:nvSpPr>
      <xdr:spPr>
        <a:xfrm>
          <a:off x="6921500" y="1676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80449</xdr:rowOff>
    </xdr:from>
    <xdr:ext cx="599010" cy="259045"/>
    <xdr:sp macro="" textlink="">
      <xdr:nvSpPr>
        <xdr:cNvPr id="492" name="テキスト ボックス 491"/>
        <xdr:cNvSpPr txBox="1"/>
      </xdr:nvSpPr>
      <xdr:spPr>
        <a:xfrm>
          <a:off x="6672795" y="1653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130366</xdr:rowOff>
    </xdr:from>
    <xdr:to>
      <xdr:col>85</xdr:col>
      <xdr:colOff>127000</xdr:colOff>
      <xdr:row>38</xdr:row>
      <xdr:rowOff>5855</xdr:rowOff>
    </xdr:to>
    <xdr:cxnSp macro="">
      <xdr:nvCxnSpPr>
        <xdr:cNvPr id="522" name="直線コネクタ 521"/>
        <xdr:cNvCxnSpPr/>
      </xdr:nvCxnSpPr>
      <xdr:spPr>
        <a:xfrm flipV="1">
          <a:off x="15481300" y="6302566"/>
          <a:ext cx="838200" cy="2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119334</xdr:rowOff>
    </xdr:from>
    <xdr:ext cx="534377" cy="259045"/>
    <xdr:sp macro="" textlink="">
      <xdr:nvSpPr>
        <xdr:cNvPr id="523" name="消防費平均値テキスト"/>
        <xdr:cNvSpPr txBox="1"/>
      </xdr:nvSpPr>
      <xdr:spPr>
        <a:xfrm>
          <a:off x="16370300" y="6291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3683</xdr:rowOff>
    </xdr:from>
    <xdr:to>
      <xdr:col>81</xdr:col>
      <xdr:colOff>50800</xdr:colOff>
      <xdr:row>38</xdr:row>
      <xdr:rowOff>5855</xdr:rowOff>
    </xdr:to>
    <xdr:cxnSp macro="">
      <xdr:nvCxnSpPr>
        <xdr:cNvPr id="525" name="直線コネクタ 524"/>
        <xdr:cNvCxnSpPr/>
      </xdr:nvCxnSpPr>
      <xdr:spPr>
        <a:xfrm>
          <a:off x="14592300" y="651878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159779</xdr:rowOff>
    </xdr:from>
    <xdr:to>
      <xdr:col>76</xdr:col>
      <xdr:colOff>114300</xdr:colOff>
      <xdr:row>38</xdr:row>
      <xdr:rowOff>3683</xdr:rowOff>
    </xdr:to>
    <xdr:cxnSp macro="">
      <xdr:nvCxnSpPr>
        <xdr:cNvPr id="528" name="直線コネクタ 527"/>
        <xdr:cNvCxnSpPr/>
      </xdr:nvCxnSpPr>
      <xdr:spPr>
        <a:xfrm>
          <a:off x="13703300" y="6503429"/>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150444</xdr:rowOff>
    </xdr:from>
    <xdr:to>
      <xdr:col>71</xdr:col>
      <xdr:colOff>177800</xdr:colOff>
      <xdr:row>37</xdr:row>
      <xdr:rowOff>159779</xdr:rowOff>
    </xdr:to>
    <xdr:cxnSp macro="">
      <xdr:nvCxnSpPr>
        <xdr:cNvPr id="531" name="直線コネクタ 530"/>
        <xdr:cNvCxnSpPr/>
      </xdr:nvCxnSpPr>
      <xdr:spPr>
        <a:xfrm>
          <a:off x="12814300" y="6494094"/>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92520</xdr:rowOff>
    </xdr:from>
    <xdr:to>
      <xdr:col>72</xdr:col>
      <xdr:colOff>38100</xdr:colOff>
      <xdr:row>36</xdr:row>
      <xdr:rowOff>22670</xdr:rowOff>
    </xdr:to>
    <xdr:sp macro="" textlink="">
      <xdr:nvSpPr>
        <xdr:cNvPr id="532" name="フローチャート: 判断 531"/>
        <xdr:cNvSpPr/>
      </xdr:nvSpPr>
      <xdr:spPr>
        <a:xfrm>
          <a:off x="13652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39197</xdr:rowOff>
    </xdr:from>
    <xdr:ext cx="534377" cy="259045"/>
    <xdr:sp macro="" textlink="">
      <xdr:nvSpPr>
        <xdr:cNvPr id="533" name="テキスト ボックス 532"/>
        <xdr:cNvSpPr txBox="1"/>
      </xdr:nvSpPr>
      <xdr:spPr>
        <a:xfrm>
          <a:off x="13436111" y="58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26759</xdr:rowOff>
    </xdr:from>
    <xdr:to>
      <xdr:col>67</xdr:col>
      <xdr:colOff>101600</xdr:colOff>
      <xdr:row>37</xdr:row>
      <xdr:rowOff>128359</xdr:rowOff>
    </xdr:to>
    <xdr:sp macro="" textlink="">
      <xdr:nvSpPr>
        <xdr:cNvPr id="534" name="フローチャート: 判断 533"/>
        <xdr:cNvSpPr/>
      </xdr:nvSpPr>
      <xdr:spPr>
        <a:xfrm>
          <a:off x="12763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144886</xdr:rowOff>
    </xdr:from>
    <xdr:ext cx="534377" cy="259045"/>
    <xdr:sp macro="" textlink="">
      <xdr:nvSpPr>
        <xdr:cNvPr id="535" name="テキスト ボックス 534"/>
        <xdr:cNvSpPr txBox="1"/>
      </xdr:nvSpPr>
      <xdr:spPr>
        <a:xfrm>
          <a:off x="12547111" y="61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79566</xdr:rowOff>
    </xdr:from>
    <xdr:to>
      <xdr:col>85</xdr:col>
      <xdr:colOff>177800</xdr:colOff>
      <xdr:row>37</xdr:row>
      <xdr:rowOff>9716</xdr:rowOff>
    </xdr:to>
    <xdr:sp macro="" textlink="">
      <xdr:nvSpPr>
        <xdr:cNvPr id="541" name="楕円 540"/>
        <xdr:cNvSpPr/>
      </xdr:nvSpPr>
      <xdr:spPr>
        <a:xfrm>
          <a:off x="16268700" y="62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102443</xdr:rowOff>
    </xdr:from>
    <xdr:ext cx="534377" cy="259045"/>
    <xdr:sp macro="" textlink="">
      <xdr:nvSpPr>
        <xdr:cNvPr id="542" name="消防費該当値テキスト"/>
        <xdr:cNvSpPr txBox="1"/>
      </xdr:nvSpPr>
      <xdr:spPr>
        <a:xfrm>
          <a:off x="16370300" y="610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126505</xdr:rowOff>
    </xdr:from>
    <xdr:to>
      <xdr:col>81</xdr:col>
      <xdr:colOff>101600</xdr:colOff>
      <xdr:row>38</xdr:row>
      <xdr:rowOff>56655</xdr:rowOff>
    </xdr:to>
    <xdr:sp macro="" textlink="">
      <xdr:nvSpPr>
        <xdr:cNvPr id="543" name="楕円 542"/>
        <xdr:cNvSpPr/>
      </xdr:nvSpPr>
      <xdr:spPr>
        <a:xfrm>
          <a:off x="15430500" y="6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47782</xdr:rowOff>
    </xdr:from>
    <xdr:ext cx="534377" cy="259045"/>
    <xdr:sp macro="" textlink="">
      <xdr:nvSpPr>
        <xdr:cNvPr id="544" name="テキスト ボックス 543"/>
        <xdr:cNvSpPr txBox="1"/>
      </xdr:nvSpPr>
      <xdr:spPr>
        <a:xfrm>
          <a:off x="15214111" y="6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124333</xdr:rowOff>
    </xdr:from>
    <xdr:to>
      <xdr:col>76</xdr:col>
      <xdr:colOff>165100</xdr:colOff>
      <xdr:row>38</xdr:row>
      <xdr:rowOff>54483</xdr:rowOff>
    </xdr:to>
    <xdr:sp macro="" textlink="">
      <xdr:nvSpPr>
        <xdr:cNvPr id="545" name="楕円 544"/>
        <xdr:cNvSpPr/>
      </xdr:nvSpPr>
      <xdr:spPr>
        <a:xfrm>
          <a:off x="14541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45610</xdr:rowOff>
    </xdr:from>
    <xdr:ext cx="534377" cy="259045"/>
    <xdr:sp macro="" textlink="">
      <xdr:nvSpPr>
        <xdr:cNvPr id="546" name="テキスト ボックス 545"/>
        <xdr:cNvSpPr txBox="1"/>
      </xdr:nvSpPr>
      <xdr:spPr>
        <a:xfrm>
          <a:off x="14325111" y="656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108979</xdr:rowOff>
    </xdr:from>
    <xdr:to>
      <xdr:col>72</xdr:col>
      <xdr:colOff>38100</xdr:colOff>
      <xdr:row>38</xdr:row>
      <xdr:rowOff>39129</xdr:rowOff>
    </xdr:to>
    <xdr:sp macro="" textlink="">
      <xdr:nvSpPr>
        <xdr:cNvPr id="547" name="楕円 546"/>
        <xdr:cNvSpPr/>
      </xdr:nvSpPr>
      <xdr:spPr>
        <a:xfrm>
          <a:off x="13652500" y="6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30256</xdr:rowOff>
    </xdr:from>
    <xdr:ext cx="534377" cy="259045"/>
    <xdr:sp macro="" textlink="">
      <xdr:nvSpPr>
        <xdr:cNvPr id="548" name="テキスト ボックス 547"/>
        <xdr:cNvSpPr txBox="1"/>
      </xdr:nvSpPr>
      <xdr:spPr>
        <a:xfrm>
          <a:off x="13436111" y="654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99644</xdr:rowOff>
    </xdr:from>
    <xdr:to>
      <xdr:col>67</xdr:col>
      <xdr:colOff>101600</xdr:colOff>
      <xdr:row>38</xdr:row>
      <xdr:rowOff>29794</xdr:rowOff>
    </xdr:to>
    <xdr:sp macro="" textlink="">
      <xdr:nvSpPr>
        <xdr:cNvPr id="549" name="楕円 548"/>
        <xdr:cNvSpPr/>
      </xdr:nvSpPr>
      <xdr:spPr>
        <a:xfrm>
          <a:off x="12763500" y="64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20921</xdr:rowOff>
    </xdr:from>
    <xdr:ext cx="534377" cy="259045"/>
    <xdr:sp macro="" textlink="">
      <xdr:nvSpPr>
        <xdr:cNvPr id="550" name="テキスト ボックス 549"/>
        <xdr:cNvSpPr txBox="1"/>
      </xdr:nvSpPr>
      <xdr:spPr>
        <a:xfrm>
          <a:off x="12547111" y="65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16974</xdr:rowOff>
    </xdr:from>
    <xdr:to>
      <xdr:col>85</xdr:col>
      <xdr:colOff>127000</xdr:colOff>
      <xdr:row>55</xdr:row>
      <xdr:rowOff>35344</xdr:rowOff>
    </xdr:to>
    <xdr:cxnSp macro="">
      <xdr:nvCxnSpPr>
        <xdr:cNvPr id="582" name="直線コネクタ 581"/>
        <xdr:cNvCxnSpPr/>
      </xdr:nvCxnSpPr>
      <xdr:spPr>
        <a:xfrm flipV="1">
          <a:off x="15481300" y="9275274"/>
          <a:ext cx="838200" cy="18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35344</xdr:rowOff>
    </xdr:from>
    <xdr:to>
      <xdr:col>81</xdr:col>
      <xdr:colOff>50800</xdr:colOff>
      <xdr:row>55</xdr:row>
      <xdr:rowOff>92249</xdr:rowOff>
    </xdr:to>
    <xdr:cxnSp macro="">
      <xdr:nvCxnSpPr>
        <xdr:cNvPr id="585" name="直線コネクタ 584"/>
        <xdr:cNvCxnSpPr/>
      </xdr:nvCxnSpPr>
      <xdr:spPr>
        <a:xfrm flipV="1">
          <a:off x="14592300" y="9465094"/>
          <a:ext cx="889000" cy="5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92249</xdr:rowOff>
    </xdr:from>
    <xdr:to>
      <xdr:col>76</xdr:col>
      <xdr:colOff>114300</xdr:colOff>
      <xdr:row>56</xdr:row>
      <xdr:rowOff>64181</xdr:rowOff>
    </xdr:to>
    <xdr:cxnSp macro="">
      <xdr:nvCxnSpPr>
        <xdr:cNvPr id="588" name="直線コネクタ 587"/>
        <xdr:cNvCxnSpPr/>
      </xdr:nvCxnSpPr>
      <xdr:spPr>
        <a:xfrm flipV="1">
          <a:off x="13703300" y="9521999"/>
          <a:ext cx="889000" cy="14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64181</xdr:rowOff>
    </xdr:from>
    <xdr:to>
      <xdr:col>71</xdr:col>
      <xdr:colOff>177800</xdr:colOff>
      <xdr:row>56</xdr:row>
      <xdr:rowOff>117885</xdr:rowOff>
    </xdr:to>
    <xdr:cxnSp macro="">
      <xdr:nvCxnSpPr>
        <xdr:cNvPr id="591" name="直線コネクタ 590"/>
        <xdr:cNvCxnSpPr/>
      </xdr:nvCxnSpPr>
      <xdr:spPr>
        <a:xfrm flipV="1">
          <a:off x="12814300" y="9665381"/>
          <a:ext cx="889000" cy="5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76735</xdr:rowOff>
    </xdr:from>
    <xdr:to>
      <xdr:col>72</xdr:col>
      <xdr:colOff>38100</xdr:colOff>
      <xdr:row>57</xdr:row>
      <xdr:rowOff>6885</xdr:rowOff>
    </xdr:to>
    <xdr:sp macro="" textlink="">
      <xdr:nvSpPr>
        <xdr:cNvPr id="592" name="フローチャート: 判断 591"/>
        <xdr:cNvSpPr/>
      </xdr:nvSpPr>
      <xdr:spPr>
        <a:xfrm>
          <a:off x="13652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169462</xdr:rowOff>
    </xdr:from>
    <xdr:ext cx="534377" cy="259045"/>
    <xdr:sp macro="" textlink="">
      <xdr:nvSpPr>
        <xdr:cNvPr id="593" name="テキスト ボックス 592"/>
        <xdr:cNvSpPr txBox="1"/>
      </xdr:nvSpPr>
      <xdr:spPr>
        <a:xfrm>
          <a:off x="13436111" y="97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87594</xdr:rowOff>
    </xdr:from>
    <xdr:to>
      <xdr:col>67</xdr:col>
      <xdr:colOff>101600</xdr:colOff>
      <xdr:row>57</xdr:row>
      <xdr:rowOff>17744</xdr:rowOff>
    </xdr:to>
    <xdr:sp macro="" textlink="">
      <xdr:nvSpPr>
        <xdr:cNvPr id="594" name="フローチャート: 判断 593"/>
        <xdr:cNvSpPr/>
      </xdr:nvSpPr>
      <xdr:spPr>
        <a:xfrm>
          <a:off x="12763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8871</xdr:rowOff>
    </xdr:from>
    <xdr:ext cx="534377" cy="259045"/>
    <xdr:sp macro="" textlink="">
      <xdr:nvSpPr>
        <xdr:cNvPr id="595" name="テキスト ボックス 594"/>
        <xdr:cNvSpPr txBox="1"/>
      </xdr:nvSpPr>
      <xdr:spPr>
        <a:xfrm>
          <a:off x="12547111" y="978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137624</xdr:rowOff>
    </xdr:from>
    <xdr:to>
      <xdr:col>85</xdr:col>
      <xdr:colOff>177800</xdr:colOff>
      <xdr:row>54</xdr:row>
      <xdr:rowOff>67774</xdr:rowOff>
    </xdr:to>
    <xdr:sp macro="" textlink="">
      <xdr:nvSpPr>
        <xdr:cNvPr id="601" name="楕円 600"/>
        <xdr:cNvSpPr/>
      </xdr:nvSpPr>
      <xdr:spPr>
        <a:xfrm>
          <a:off x="16268700" y="92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160501</xdr:rowOff>
    </xdr:from>
    <xdr:ext cx="534377" cy="259045"/>
    <xdr:sp macro="" textlink="">
      <xdr:nvSpPr>
        <xdr:cNvPr id="602" name="教育費該当値テキスト"/>
        <xdr:cNvSpPr txBox="1"/>
      </xdr:nvSpPr>
      <xdr:spPr>
        <a:xfrm>
          <a:off x="16370300" y="90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155994</xdr:rowOff>
    </xdr:from>
    <xdr:to>
      <xdr:col>81</xdr:col>
      <xdr:colOff>101600</xdr:colOff>
      <xdr:row>55</xdr:row>
      <xdr:rowOff>86144</xdr:rowOff>
    </xdr:to>
    <xdr:sp macro="" textlink="">
      <xdr:nvSpPr>
        <xdr:cNvPr id="603" name="楕円 602"/>
        <xdr:cNvSpPr/>
      </xdr:nvSpPr>
      <xdr:spPr>
        <a:xfrm>
          <a:off x="15430500" y="94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102671</xdr:rowOff>
    </xdr:from>
    <xdr:ext cx="534377" cy="259045"/>
    <xdr:sp macro="" textlink="">
      <xdr:nvSpPr>
        <xdr:cNvPr id="604" name="テキスト ボックス 603"/>
        <xdr:cNvSpPr txBox="1"/>
      </xdr:nvSpPr>
      <xdr:spPr>
        <a:xfrm>
          <a:off x="15214111" y="918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41449</xdr:rowOff>
    </xdr:from>
    <xdr:to>
      <xdr:col>76</xdr:col>
      <xdr:colOff>165100</xdr:colOff>
      <xdr:row>55</xdr:row>
      <xdr:rowOff>143049</xdr:rowOff>
    </xdr:to>
    <xdr:sp macro="" textlink="">
      <xdr:nvSpPr>
        <xdr:cNvPr id="605" name="楕円 604"/>
        <xdr:cNvSpPr/>
      </xdr:nvSpPr>
      <xdr:spPr>
        <a:xfrm>
          <a:off x="14541500" y="947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159576</xdr:rowOff>
    </xdr:from>
    <xdr:ext cx="534377" cy="259045"/>
    <xdr:sp macro="" textlink="">
      <xdr:nvSpPr>
        <xdr:cNvPr id="606" name="テキスト ボックス 605"/>
        <xdr:cNvSpPr txBox="1"/>
      </xdr:nvSpPr>
      <xdr:spPr>
        <a:xfrm>
          <a:off x="14325111" y="924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13381</xdr:rowOff>
    </xdr:from>
    <xdr:to>
      <xdr:col>72</xdr:col>
      <xdr:colOff>38100</xdr:colOff>
      <xdr:row>56</xdr:row>
      <xdr:rowOff>114981</xdr:rowOff>
    </xdr:to>
    <xdr:sp macro="" textlink="">
      <xdr:nvSpPr>
        <xdr:cNvPr id="607" name="楕円 606"/>
        <xdr:cNvSpPr/>
      </xdr:nvSpPr>
      <xdr:spPr>
        <a:xfrm>
          <a:off x="13652500" y="96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131508</xdr:rowOff>
    </xdr:from>
    <xdr:ext cx="534377" cy="259045"/>
    <xdr:sp macro="" textlink="">
      <xdr:nvSpPr>
        <xdr:cNvPr id="608" name="テキスト ボックス 607"/>
        <xdr:cNvSpPr txBox="1"/>
      </xdr:nvSpPr>
      <xdr:spPr>
        <a:xfrm>
          <a:off x="13436111" y="9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67085</xdr:rowOff>
    </xdr:from>
    <xdr:to>
      <xdr:col>67</xdr:col>
      <xdr:colOff>101600</xdr:colOff>
      <xdr:row>56</xdr:row>
      <xdr:rowOff>168685</xdr:rowOff>
    </xdr:to>
    <xdr:sp macro="" textlink="">
      <xdr:nvSpPr>
        <xdr:cNvPr id="609" name="楕円 608"/>
        <xdr:cNvSpPr/>
      </xdr:nvSpPr>
      <xdr:spPr>
        <a:xfrm>
          <a:off x="12763500" y="96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13762</xdr:rowOff>
    </xdr:from>
    <xdr:ext cx="534377" cy="259045"/>
    <xdr:sp macro="" textlink="">
      <xdr:nvSpPr>
        <xdr:cNvPr id="610" name="テキスト ボックス 609"/>
        <xdr:cNvSpPr txBox="1"/>
      </xdr:nvSpPr>
      <xdr:spPr>
        <a:xfrm>
          <a:off x="12547111" y="944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19377</xdr:rowOff>
    </xdr:from>
    <xdr:to>
      <xdr:col>85</xdr:col>
      <xdr:colOff>127000</xdr:colOff>
      <xdr:row>78</xdr:row>
      <xdr:rowOff>24160</xdr:rowOff>
    </xdr:to>
    <xdr:cxnSp macro="">
      <xdr:nvCxnSpPr>
        <xdr:cNvPr id="635" name="直線コネクタ 634"/>
        <xdr:cNvCxnSpPr/>
      </xdr:nvCxnSpPr>
      <xdr:spPr>
        <a:xfrm flipV="1">
          <a:off x="15481300" y="13392477"/>
          <a:ext cx="838200" cy="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23457</xdr:rowOff>
    </xdr:from>
    <xdr:to>
      <xdr:col>81</xdr:col>
      <xdr:colOff>50800</xdr:colOff>
      <xdr:row>78</xdr:row>
      <xdr:rowOff>24160</xdr:rowOff>
    </xdr:to>
    <xdr:cxnSp macro="">
      <xdr:nvCxnSpPr>
        <xdr:cNvPr id="638" name="直線コネクタ 637"/>
        <xdr:cNvCxnSpPr/>
      </xdr:nvCxnSpPr>
      <xdr:spPr>
        <a:xfrm>
          <a:off x="14592300" y="13396557"/>
          <a:ext cx="8890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12725</xdr:rowOff>
    </xdr:from>
    <xdr:to>
      <xdr:col>76</xdr:col>
      <xdr:colOff>114300</xdr:colOff>
      <xdr:row>78</xdr:row>
      <xdr:rowOff>23457</xdr:rowOff>
    </xdr:to>
    <xdr:cxnSp macro="">
      <xdr:nvCxnSpPr>
        <xdr:cNvPr id="641" name="直線コネクタ 640"/>
        <xdr:cNvCxnSpPr/>
      </xdr:nvCxnSpPr>
      <xdr:spPr>
        <a:xfrm>
          <a:off x="13703300" y="13385825"/>
          <a:ext cx="889000" cy="1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12725</xdr:rowOff>
    </xdr:from>
    <xdr:to>
      <xdr:col>71</xdr:col>
      <xdr:colOff>177800</xdr:colOff>
      <xdr:row>78</xdr:row>
      <xdr:rowOff>21611</xdr:rowOff>
    </xdr:to>
    <xdr:cxnSp macro="">
      <xdr:nvCxnSpPr>
        <xdr:cNvPr id="644" name="直線コネクタ 643"/>
        <xdr:cNvCxnSpPr/>
      </xdr:nvCxnSpPr>
      <xdr:spPr>
        <a:xfrm flipV="1">
          <a:off x="12814300" y="13385825"/>
          <a:ext cx="889000" cy="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139157</xdr:rowOff>
    </xdr:from>
    <xdr:to>
      <xdr:col>72</xdr:col>
      <xdr:colOff>38100</xdr:colOff>
      <xdr:row>78</xdr:row>
      <xdr:rowOff>69307</xdr:rowOff>
    </xdr:to>
    <xdr:sp macro="" textlink="">
      <xdr:nvSpPr>
        <xdr:cNvPr id="645" name="フローチャート: 判断 644"/>
        <xdr:cNvSpPr/>
      </xdr:nvSpPr>
      <xdr:spPr>
        <a:xfrm>
          <a:off x="13652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60434</xdr:rowOff>
    </xdr:from>
    <xdr:ext cx="469744" cy="259045"/>
    <xdr:sp macro="" textlink="">
      <xdr:nvSpPr>
        <xdr:cNvPr id="646" name="テキスト ボックス 645"/>
        <xdr:cNvSpPr txBox="1"/>
      </xdr:nvSpPr>
      <xdr:spPr>
        <a:xfrm>
          <a:off x="13468428" y="1343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143776</xdr:rowOff>
    </xdr:from>
    <xdr:to>
      <xdr:col>67</xdr:col>
      <xdr:colOff>101600</xdr:colOff>
      <xdr:row>78</xdr:row>
      <xdr:rowOff>73926</xdr:rowOff>
    </xdr:to>
    <xdr:sp macro="" textlink="">
      <xdr:nvSpPr>
        <xdr:cNvPr id="647" name="フローチャート: 判断 646"/>
        <xdr:cNvSpPr/>
      </xdr:nvSpPr>
      <xdr:spPr>
        <a:xfrm>
          <a:off x="12763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65053</xdr:rowOff>
    </xdr:from>
    <xdr:ext cx="378565" cy="259045"/>
    <xdr:sp macro="" textlink="">
      <xdr:nvSpPr>
        <xdr:cNvPr id="648" name="テキスト ボックス 647"/>
        <xdr:cNvSpPr txBox="1"/>
      </xdr:nvSpPr>
      <xdr:spPr>
        <a:xfrm>
          <a:off x="12625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140027</xdr:rowOff>
    </xdr:from>
    <xdr:to>
      <xdr:col>85</xdr:col>
      <xdr:colOff>177800</xdr:colOff>
      <xdr:row>78</xdr:row>
      <xdr:rowOff>70177</xdr:rowOff>
    </xdr:to>
    <xdr:sp macro="" textlink="">
      <xdr:nvSpPr>
        <xdr:cNvPr id="654" name="楕円 653"/>
        <xdr:cNvSpPr/>
      </xdr:nvSpPr>
      <xdr:spPr>
        <a:xfrm>
          <a:off x="16268700" y="1334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98429</xdr:rowOff>
    </xdr:from>
    <xdr:ext cx="469744" cy="259045"/>
    <xdr:sp macro="" textlink="">
      <xdr:nvSpPr>
        <xdr:cNvPr id="655" name="災害復旧費該当値テキスト"/>
        <xdr:cNvSpPr txBox="1"/>
      </xdr:nvSpPr>
      <xdr:spPr>
        <a:xfrm>
          <a:off x="16370300" y="1330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144810</xdr:rowOff>
    </xdr:from>
    <xdr:to>
      <xdr:col>81</xdr:col>
      <xdr:colOff>101600</xdr:colOff>
      <xdr:row>78</xdr:row>
      <xdr:rowOff>74960</xdr:rowOff>
    </xdr:to>
    <xdr:sp macro="" textlink="">
      <xdr:nvSpPr>
        <xdr:cNvPr id="656" name="楕円 655"/>
        <xdr:cNvSpPr/>
      </xdr:nvSpPr>
      <xdr:spPr>
        <a:xfrm>
          <a:off x="15430500" y="1334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66087</xdr:rowOff>
    </xdr:from>
    <xdr:ext cx="378565" cy="259045"/>
    <xdr:sp macro="" textlink="">
      <xdr:nvSpPr>
        <xdr:cNvPr id="657" name="テキスト ボックス 656"/>
        <xdr:cNvSpPr txBox="1"/>
      </xdr:nvSpPr>
      <xdr:spPr>
        <a:xfrm>
          <a:off x="15292017" y="1343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144107</xdr:rowOff>
    </xdr:from>
    <xdr:to>
      <xdr:col>76</xdr:col>
      <xdr:colOff>165100</xdr:colOff>
      <xdr:row>78</xdr:row>
      <xdr:rowOff>74257</xdr:rowOff>
    </xdr:to>
    <xdr:sp macro="" textlink="">
      <xdr:nvSpPr>
        <xdr:cNvPr id="658" name="楕円 657"/>
        <xdr:cNvSpPr/>
      </xdr:nvSpPr>
      <xdr:spPr>
        <a:xfrm>
          <a:off x="14541500" y="1334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65384</xdr:rowOff>
    </xdr:from>
    <xdr:ext cx="378565" cy="259045"/>
    <xdr:sp macro="" textlink="">
      <xdr:nvSpPr>
        <xdr:cNvPr id="659" name="テキスト ボックス 658"/>
        <xdr:cNvSpPr txBox="1"/>
      </xdr:nvSpPr>
      <xdr:spPr>
        <a:xfrm>
          <a:off x="14403017" y="13438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133375</xdr:rowOff>
    </xdr:from>
    <xdr:to>
      <xdr:col>72</xdr:col>
      <xdr:colOff>38100</xdr:colOff>
      <xdr:row>78</xdr:row>
      <xdr:rowOff>63525</xdr:rowOff>
    </xdr:to>
    <xdr:sp macro="" textlink="">
      <xdr:nvSpPr>
        <xdr:cNvPr id="660" name="楕円 659"/>
        <xdr:cNvSpPr/>
      </xdr:nvSpPr>
      <xdr:spPr>
        <a:xfrm>
          <a:off x="13652500" y="133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80052</xdr:rowOff>
    </xdr:from>
    <xdr:ext cx="469744" cy="259045"/>
    <xdr:sp macro="" textlink="">
      <xdr:nvSpPr>
        <xdr:cNvPr id="661" name="テキスト ボックス 660"/>
        <xdr:cNvSpPr txBox="1"/>
      </xdr:nvSpPr>
      <xdr:spPr>
        <a:xfrm>
          <a:off x="13468428" y="1311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142261</xdr:rowOff>
    </xdr:from>
    <xdr:to>
      <xdr:col>67</xdr:col>
      <xdr:colOff>101600</xdr:colOff>
      <xdr:row>78</xdr:row>
      <xdr:rowOff>72411</xdr:rowOff>
    </xdr:to>
    <xdr:sp macro="" textlink="">
      <xdr:nvSpPr>
        <xdr:cNvPr id="662" name="楕円 661"/>
        <xdr:cNvSpPr/>
      </xdr:nvSpPr>
      <xdr:spPr>
        <a:xfrm>
          <a:off x="12763500" y="133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88938</xdr:rowOff>
    </xdr:from>
    <xdr:ext cx="378565" cy="259045"/>
    <xdr:sp macro="" textlink="">
      <xdr:nvSpPr>
        <xdr:cNvPr id="663" name="テキスト ボックス 662"/>
        <xdr:cNvSpPr txBox="1"/>
      </xdr:nvSpPr>
      <xdr:spPr>
        <a:xfrm>
          <a:off x="12625017" y="1311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154394</xdr:rowOff>
    </xdr:from>
    <xdr:to>
      <xdr:col>85</xdr:col>
      <xdr:colOff>127000</xdr:colOff>
      <xdr:row>95</xdr:row>
      <xdr:rowOff>34316</xdr:rowOff>
    </xdr:to>
    <xdr:cxnSp macro="">
      <xdr:nvCxnSpPr>
        <xdr:cNvPr id="692" name="直線コネクタ 691"/>
        <xdr:cNvCxnSpPr/>
      </xdr:nvCxnSpPr>
      <xdr:spPr>
        <a:xfrm>
          <a:off x="15481300" y="16270694"/>
          <a:ext cx="838200" cy="5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11168</xdr:rowOff>
    </xdr:from>
    <xdr:ext cx="534377" cy="259045"/>
    <xdr:sp macro="" textlink="">
      <xdr:nvSpPr>
        <xdr:cNvPr id="693" name="公債費平均値テキスト"/>
        <xdr:cNvSpPr txBox="1"/>
      </xdr:nvSpPr>
      <xdr:spPr>
        <a:xfrm>
          <a:off x="16370300" y="16298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138215</xdr:rowOff>
    </xdr:from>
    <xdr:to>
      <xdr:col>81</xdr:col>
      <xdr:colOff>50800</xdr:colOff>
      <xdr:row>94</xdr:row>
      <xdr:rowOff>154394</xdr:rowOff>
    </xdr:to>
    <xdr:cxnSp macro="">
      <xdr:nvCxnSpPr>
        <xdr:cNvPr id="695" name="直線コネクタ 694"/>
        <xdr:cNvCxnSpPr/>
      </xdr:nvCxnSpPr>
      <xdr:spPr>
        <a:xfrm>
          <a:off x="14592300" y="16254515"/>
          <a:ext cx="889000" cy="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103573</xdr:rowOff>
    </xdr:from>
    <xdr:ext cx="534377" cy="259045"/>
    <xdr:sp macro="" textlink="">
      <xdr:nvSpPr>
        <xdr:cNvPr id="697" name="テキスト ボックス 696"/>
        <xdr:cNvSpPr txBox="1"/>
      </xdr:nvSpPr>
      <xdr:spPr>
        <a:xfrm>
          <a:off x="15214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135370</xdr:rowOff>
    </xdr:from>
    <xdr:to>
      <xdr:col>76</xdr:col>
      <xdr:colOff>114300</xdr:colOff>
      <xdr:row>94</xdr:row>
      <xdr:rowOff>138215</xdr:rowOff>
    </xdr:to>
    <xdr:cxnSp macro="">
      <xdr:nvCxnSpPr>
        <xdr:cNvPr id="698" name="直線コネクタ 697"/>
        <xdr:cNvCxnSpPr/>
      </xdr:nvCxnSpPr>
      <xdr:spPr>
        <a:xfrm>
          <a:off x="13703300" y="16251670"/>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71899</xdr:rowOff>
    </xdr:from>
    <xdr:ext cx="534377" cy="259045"/>
    <xdr:sp macro="" textlink="">
      <xdr:nvSpPr>
        <xdr:cNvPr id="700" name="テキスト ボックス 699"/>
        <xdr:cNvSpPr txBox="1"/>
      </xdr:nvSpPr>
      <xdr:spPr>
        <a:xfrm>
          <a:off x="14325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135370</xdr:rowOff>
    </xdr:from>
    <xdr:to>
      <xdr:col>71</xdr:col>
      <xdr:colOff>177800</xdr:colOff>
      <xdr:row>94</xdr:row>
      <xdr:rowOff>163740</xdr:rowOff>
    </xdr:to>
    <xdr:cxnSp macro="">
      <xdr:nvCxnSpPr>
        <xdr:cNvPr id="701" name="直線コネクタ 700"/>
        <xdr:cNvCxnSpPr/>
      </xdr:nvCxnSpPr>
      <xdr:spPr>
        <a:xfrm flipV="1">
          <a:off x="12814300" y="16251670"/>
          <a:ext cx="889000" cy="2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13348</xdr:rowOff>
    </xdr:from>
    <xdr:to>
      <xdr:col>72</xdr:col>
      <xdr:colOff>38100</xdr:colOff>
      <xdr:row>95</xdr:row>
      <xdr:rowOff>114948</xdr:rowOff>
    </xdr:to>
    <xdr:sp macro="" textlink="">
      <xdr:nvSpPr>
        <xdr:cNvPr id="702" name="フローチャート: 判断 701"/>
        <xdr:cNvSpPr/>
      </xdr:nvSpPr>
      <xdr:spPr>
        <a:xfrm>
          <a:off x="13652500" y="1630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106075</xdr:rowOff>
    </xdr:from>
    <xdr:ext cx="534377" cy="259045"/>
    <xdr:sp macro="" textlink="">
      <xdr:nvSpPr>
        <xdr:cNvPr id="703" name="テキスト ボックス 702"/>
        <xdr:cNvSpPr txBox="1"/>
      </xdr:nvSpPr>
      <xdr:spPr>
        <a:xfrm>
          <a:off x="13436111" y="163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12598</xdr:rowOff>
    </xdr:from>
    <xdr:to>
      <xdr:col>67</xdr:col>
      <xdr:colOff>101600</xdr:colOff>
      <xdr:row>95</xdr:row>
      <xdr:rowOff>114198</xdr:rowOff>
    </xdr:to>
    <xdr:sp macro="" textlink="">
      <xdr:nvSpPr>
        <xdr:cNvPr id="704" name="フローチャート: 判断 703"/>
        <xdr:cNvSpPr/>
      </xdr:nvSpPr>
      <xdr:spPr>
        <a:xfrm>
          <a:off x="12763500" y="1630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105325</xdr:rowOff>
    </xdr:from>
    <xdr:ext cx="534377" cy="259045"/>
    <xdr:sp macro="" textlink="">
      <xdr:nvSpPr>
        <xdr:cNvPr id="705" name="テキスト ボックス 704"/>
        <xdr:cNvSpPr txBox="1"/>
      </xdr:nvSpPr>
      <xdr:spPr>
        <a:xfrm>
          <a:off x="12547111" y="163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154966</xdr:rowOff>
    </xdr:from>
    <xdr:to>
      <xdr:col>85</xdr:col>
      <xdr:colOff>177800</xdr:colOff>
      <xdr:row>95</xdr:row>
      <xdr:rowOff>85116</xdr:rowOff>
    </xdr:to>
    <xdr:sp macro="" textlink="">
      <xdr:nvSpPr>
        <xdr:cNvPr id="711" name="楕円 710"/>
        <xdr:cNvSpPr/>
      </xdr:nvSpPr>
      <xdr:spPr>
        <a:xfrm>
          <a:off x="16268700" y="162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6393</xdr:rowOff>
    </xdr:from>
    <xdr:ext cx="534377" cy="259045"/>
    <xdr:sp macro="" textlink="">
      <xdr:nvSpPr>
        <xdr:cNvPr id="712" name="公債費該当値テキスト"/>
        <xdr:cNvSpPr txBox="1"/>
      </xdr:nvSpPr>
      <xdr:spPr>
        <a:xfrm>
          <a:off x="16370300" y="1612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103594</xdr:rowOff>
    </xdr:from>
    <xdr:to>
      <xdr:col>81</xdr:col>
      <xdr:colOff>101600</xdr:colOff>
      <xdr:row>95</xdr:row>
      <xdr:rowOff>33744</xdr:rowOff>
    </xdr:to>
    <xdr:sp macro="" textlink="">
      <xdr:nvSpPr>
        <xdr:cNvPr id="713" name="楕円 712"/>
        <xdr:cNvSpPr/>
      </xdr:nvSpPr>
      <xdr:spPr>
        <a:xfrm>
          <a:off x="15430500" y="162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50271</xdr:rowOff>
    </xdr:from>
    <xdr:ext cx="534377" cy="259045"/>
    <xdr:sp macro="" textlink="">
      <xdr:nvSpPr>
        <xdr:cNvPr id="714" name="テキスト ボックス 713"/>
        <xdr:cNvSpPr txBox="1"/>
      </xdr:nvSpPr>
      <xdr:spPr>
        <a:xfrm>
          <a:off x="15214111" y="1599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87415</xdr:rowOff>
    </xdr:from>
    <xdr:to>
      <xdr:col>76</xdr:col>
      <xdr:colOff>165100</xdr:colOff>
      <xdr:row>95</xdr:row>
      <xdr:rowOff>17565</xdr:rowOff>
    </xdr:to>
    <xdr:sp macro="" textlink="">
      <xdr:nvSpPr>
        <xdr:cNvPr id="715" name="楕円 714"/>
        <xdr:cNvSpPr/>
      </xdr:nvSpPr>
      <xdr:spPr>
        <a:xfrm>
          <a:off x="14541500" y="162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34092</xdr:rowOff>
    </xdr:from>
    <xdr:ext cx="534377" cy="259045"/>
    <xdr:sp macro="" textlink="">
      <xdr:nvSpPr>
        <xdr:cNvPr id="716" name="テキスト ボックス 715"/>
        <xdr:cNvSpPr txBox="1"/>
      </xdr:nvSpPr>
      <xdr:spPr>
        <a:xfrm>
          <a:off x="14325111" y="159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84570</xdr:rowOff>
    </xdr:from>
    <xdr:to>
      <xdr:col>72</xdr:col>
      <xdr:colOff>38100</xdr:colOff>
      <xdr:row>95</xdr:row>
      <xdr:rowOff>14720</xdr:rowOff>
    </xdr:to>
    <xdr:sp macro="" textlink="">
      <xdr:nvSpPr>
        <xdr:cNvPr id="717" name="楕円 716"/>
        <xdr:cNvSpPr/>
      </xdr:nvSpPr>
      <xdr:spPr>
        <a:xfrm>
          <a:off x="13652500" y="162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31247</xdr:rowOff>
    </xdr:from>
    <xdr:ext cx="534377" cy="259045"/>
    <xdr:sp macro="" textlink="">
      <xdr:nvSpPr>
        <xdr:cNvPr id="718" name="テキスト ボックス 717"/>
        <xdr:cNvSpPr txBox="1"/>
      </xdr:nvSpPr>
      <xdr:spPr>
        <a:xfrm>
          <a:off x="13436111" y="1597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112940</xdr:rowOff>
    </xdr:from>
    <xdr:to>
      <xdr:col>67</xdr:col>
      <xdr:colOff>101600</xdr:colOff>
      <xdr:row>95</xdr:row>
      <xdr:rowOff>43090</xdr:rowOff>
    </xdr:to>
    <xdr:sp macro="" textlink="">
      <xdr:nvSpPr>
        <xdr:cNvPr id="719" name="楕円 718"/>
        <xdr:cNvSpPr/>
      </xdr:nvSpPr>
      <xdr:spPr>
        <a:xfrm>
          <a:off x="12763500" y="162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59617</xdr:rowOff>
    </xdr:from>
    <xdr:ext cx="534377" cy="259045"/>
    <xdr:sp macro="" textlink="">
      <xdr:nvSpPr>
        <xdr:cNvPr id="720" name="テキスト ボックス 719"/>
        <xdr:cNvSpPr txBox="1"/>
      </xdr:nvSpPr>
      <xdr:spPr>
        <a:xfrm>
          <a:off x="12547111" y="1600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48895</xdr:rowOff>
    </xdr:from>
    <xdr:to>
      <xdr:col>102</xdr:col>
      <xdr:colOff>165100</xdr:colOff>
      <xdr:row>38</xdr:row>
      <xdr:rowOff>150495</xdr:rowOff>
    </xdr:to>
    <xdr:sp macro="" textlink="">
      <xdr:nvSpPr>
        <xdr:cNvPr id="757" name="フローチャート: 判断 756"/>
        <xdr:cNvSpPr/>
      </xdr:nvSpPr>
      <xdr:spPr>
        <a:xfrm>
          <a:off x="19494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167022</xdr:rowOff>
    </xdr:from>
    <xdr:ext cx="378565" cy="259045"/>
    <xdr:sp macro="" textlink="">
      <xdr:nvSpPr>
        <xdr:cNvPr id="758" name="テキスト ボックス 757"/>
        <xdr:cNvSpPr txBox="1"/>
      </xdr:nvSpPr>
      <xdr:spPr>
        <a:xfrm>
          <a:off x="19356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68783</xdr:rowOff>
    </xdr:from>
    <xdr:to>
      <xdr:col>98</xdr:col>
      <xdr:colOff>38100</xdr:colOff>
      <xdr:row>38</xdr:row>
      <xdr:rowOff>170383</xdr:rowOff>
    </xdr:to>
    <xdr:sp macro="" textlink="">
      <xdr:nvSpPr>
        <xdr:cNvPr id="759" name="フローチャート: 判断 758"/>
        <xdr:cNvSpPr/>
      </xdr:nvSpPr>
      <xdr:spPr>
        <a:xfrm>
          <a:off x="18605500" y="65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15460</xdr:rowOff>
    </xdr:from>
    <xdr:ext cx="313932" cy="259045"/>
    <xdr:sp macro="" textlink="">
      <xdr:nvSpPr>
        <xdr:cNvPr id="760" name="テキスト ボックス 759"/>
        <xdr:cNvSpPr txBox="1"/>
      </xdr:nvSpPr>
      <xdr:spPr>
        <a:xfrm>
          <a:off x="18499333" y="6359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住民一人当たりの歳出決算総額は</a:t>
          </a:r>
          <a:r>
            <a:rPr kumimoji="1" lang="en-US" altLang="ja-JP" sz="1300">
              <a:latin typeface="ＭＳ Ｐゴシック" panose="020B0600070205080204" pitchFamily="50" charset="-128"/>
              <a:ea typeface="ＭＳ Ｐゴシック" panose="020B0600070205080204" pitchFamily="50" charset="-128"/>
            </a:rPr>
            <a:t>502</a:t>
          </a:r>
          <a:r>
            <a:rPr kumimoji="1" lang="ja-JP" altLang="en-US" sz="1300">
              <a:latin typeface="ＭＳ Ｐゴシック" panose="020B0600070205080204" pitchFamily="50" charset="-128"/>
              <a:ea typeface="ＭＳ Ｐゴシック" panose="020B0600070205080204" pitchFamily="50" charset="-128"/>
            </a:rPr>
            <a:t>千円であり、前年度より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千円の増となっている。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主な要因として、目的別に分析すると土木費では大雪による除雪対策経費の増加により、住民一人当たり</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千円と、前年度より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千円増となっている。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農林水産業費では、地方創生拠点整備交付金を活用した宇奈月ビール館施設整備等により、住民一人当たり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千円と、前年度より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消防費では宇奈月消防庁舎建設事業により、住民一人当たり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千円と、前年度より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千円の増となっている。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本指標は実質収支の推移を示している。財政調整基金については、大雪に伴う除雪対策経費の財源として</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百万円取崩した結果、前年度より</a:t>
          </a:r>
          <a:r>
            <a:rPr kumimoji="1" lang="en-US" altLang="ja-JP" sz="1400">
              <a:latin typeface="ＭＳ ゴシック" pitchFamily="49" charset="-128"/>
              <a:ea typeface="ＭＳ ゴシック" pitchFamily="49" charset="-128"/>
            </a:rPr>
            <a:t>0.95</a:t>
          </a:r>
          <a:r>
            <a:rPr kumimoji="1" lang="ja-JP" altLang="en-US" sz="1400">
              <a:latin typeface="ＭＳ ゴシック" pitchFamily="49" charset="-128"/>
              <a:ea typeface="ＭＳ ゴシック" pitchFamily="49" charset="-128"/>
            </a:rPr>
            <a:t>％の減となったものの、実質歳入から実質歳出を引いたものから翌年度への繰越財源を控除した実質収支額は概ね黒字基調となっている。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全会計を連結した実質赤字、または資金不足額の標準財政規模に対する比率。平成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年度で国民健康保険事業で赤字となっていたが、税率改正を行い、以降黒字基調となっており、全て黒字となっている。今後も健全な財政運営に努める。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191015%20&#24179;&#25104;29&#24180;&#24230;&#36001;&#25919;&#29366;&#27841;&#36039;&#26009;&#38598;&#12398;&#20316;&#25104;&#12395;&#12388;&#12356;&#12390;&#65288;2&#22238;&#30446;&#65289;/03%20&#24066;&#30010;&#26449;&#12363;&#12425;&#22238;&#31572;/&#12304;&#36001;&#25919;&#29366;&#27841;&#36039;&#26009;&#38598;&#12305;_162078_&#40658;&#37096;&#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N51">
            <v>110.3</v>
          </cell>
          <cell r="CV51">
            <v>111.6</v>
          </cell>
        </row>
        <row r="53">
          <cell r="CN53">
            <v>55.6</v>
          </cell>
          <cell r="CV53">
            <v>55.7</v>
          </cell>
        </row>
        <row r="55">
          <cell r="AN55" t="str">
            <v>類似団体内平均値</v>
          </cell>
          <cell r="CN55">
            <v>52.3</v>
          </cell>
          <cell r="CV55">
            <v>55.4</v>
          </cell>
        </row>
        <row r="57">
          <cell r="CN57">
            <v>57.1</v>
          </cell>
          <cell r="CV57">
            <v>55.2</v>
          </cell>
        </row>
        <row r="72">
          <cell r="BP72" t="str">
            <v>H25</v>
          </cell>
          <cell r="BX72" t="str">
            <v>H26</v>
          </cell>
          <cell r="CF72" t="str">
            <v>H27</v>
          </cell>
          <cell r="CN72" t="str">
            <v>H28</v>
          </cell>
          <cell r="CV72" t="str">
            <v>H29</v>
          </cell>
        </row>
        <row r="73">
          <cell r="AN73" t="str">
            <v>当該団体値</v>
          </cell>
          <cell r="BP73">
            <v>76.900000000000006</v>
          </cell>
          <cell r="BX73">
            <v>99.3</v>
          </cell>
          <cell r="CF73">
            <v>122.1</v>
          </cell>
          <cell r="CN73">
            <v>110.3</v>
          </cell>
          <cell r="CV73">
            <v>111.6</v>
          </cell>
        </row>
        <row r="75">
          <cell r="BP75">
            <v>16.8</v>
          </cell>
          <cell r="BX75">
            <v>15.9</v>
          </cell>
          <cell r="CF75">
            <v>14.8</v>
          </cell>
          <cell r="CN75">
            <v>13.4</v>
          </cell>
          <cell r="CV75">
            <v>12</v>
          </cell>
        </row>
        <row r="77">
          <cell r="AN77" t="str">
            <v>類似団体内平均値</v>
          </cell>
          <cell r="BP77">
            <v>80.400000000000006</v>
          </cell>
          <cell r="BX77">
            <v>83.1</v>
          </cell>
          <cell r="CF77">
            <v>56.8</v>
          </cell>
          <cell r="CN77">
            <v>52.3</v>
          </cell>
          <cell r="CV77">
            <v>55.4</v>
          </cell>
        </row>
        <row r="79">
          <cell r="BP79">
            <v>12.5</v>
          </cell>
          <cell r="BX79">
            <v>12.2</v>
          </cell>
          <cell r="CF79">
            <v>10.199999999999999</v>
          </cell>
          <cell r="CN79">
            <v>10</v>
          </cell>
          <cell r="CV79">
            <v>9.6999999999999993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21648262</v>
      </c>
      <c r="BO4" s="403"/>
      <c r="BP4" s="403"/>
      <c r="BQ4" s="403"/>
      <c r="BR4" s="403"/>
      <c r="BS4" s="403"/>
      <c r="BT4" s="403"/>
      <c r="BU4" s="404"/>
      <c r="BV4" s="402">
        <v>20637341</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4.5</v>
      </c>
      <c r="CU4" s="584"/>
      <c r="CV4" s="584"/>
      <c r="CW4" s="584"/>
      <c r="CX4" s="584"/>
      <c r="CY4" s="584"/>
      <c r="CZ4" s="584"/>
      <c r="DA4" s="585"/>
      <c r="DB4" s="583">
        <v>4.2</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20918576</v>
      </c>
      <c r="BO5" s="408"/>
      <c r="BP5" s="408"/>
      <c r="BQ5" s="408"/>
      <c r="BR5" s="408"/>
      <c r="BS5" s="408"/>
      <c r="BT5" s="408"/>
      <c r="BU5" s="409"/>
      <c r="BV5" s="407">
        <v>19916081</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85.7</v>
      </c>
      <c r="CU5" s="378"/>
      <c r="CV5" s="378"/>
      <c r="CW5" s="378"/>
      <c r="CX5" s="378"/>
      <c r="CY5" s="378"/>
      <c r="CZ5" s="378"/>
      <c r="DA5" s="379"/>
      <c r="DB5" s="377">
        <v>82.9</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729686</v>
      </c>
      <c r="BO6" s="408"/>
      <c r="BP6" s="408"/>
      <c r="BQ6" s="408"/>
      <c r="BR6" s="408"/>
      <c r="BS6" s="408"/>
      <c r="BT6" s="408"/>
      <c r="BU6" s="409"/>
      <c r="BV6" s="407">
        <v>721260</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91.1</v>
      </c>
      <c r="CU6" s="558"/>
      <c r="CV6" s="558"/>
      <c r="CW6" s="558"/>
      <c r="CX6" s="558"/>
      <c r="CY6" s="558"/>
      <c r="CZ6" s="558"/>
      <c r="DA6" s="559"/>
      <c r="DB6" s="557">
        <v>88</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170673</v>
      </c>
      <c r="BO7" s="408"/>
      <c r="BP7" s="408"/>
      <c r="BQ7" s="408"/>
      <c r="BR7" s="408"/>
      <c r="BS7" s="408"/>
      <c r="BT7" s="408"/>
      <c r="BU7" s="409"/>
      <c r="BV7" s="407">
        <v>203915</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12487836</v>
      </c>
      <c r="CU7" s="408"/>
      <c r="CV7" s="408"/>
      <c r="CW7" s="408"/>
      <c r="CX7" s="408"/>
      <c r="CY7" s="408"/>
      <c r="CZ7" s="408"/>
      <c r="DA7" s="409"/>
      <c r="DB7" s="407">
        <v>12332915</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88</v>
      </c>
      <c r="AV8" s="465"/>
      <c r="AW8" s="465"/>
      <c r="AX8" s="465"/>
      <c r="AY8" s="387" t="s">
        <v>104</v>
      </c>
      <c r="AZ8" s="388"/>
      <c r="BA8" s="388"/>
      <c r="BB8" s="388"/>
      <c r="BC8" s="388"/>
      <c r="BD8" s="388"/>
      <c r="BE8" s="388"/>
      <c r="BF8" s="388"/>
      <c r="BG8" s="388"/>
      <c r="BH8" s="388"/>
      <c r="BI8" s="388"/>
      <c r="BJ8" s="388"/>
      <c r="BK8" s="388"/>
      <c r="BL8" s="388"/>
      <c r="BM8" s="389"/>
      <c r="BN8" s="407">
        <v>559013</v>
      </c>
      <c r="BO8" s="408"/>
      <c r="BP8" s="408"/>
      <c r="BQ8" s="408"/>
      <c r="BR8" s="408"/>
      <c r="BS8" s="408"/>
      <c r="BT8" s="408"/>
      <c r="BU8" s="409"/>
      <c r="BV8" s="407">
        <v>517345</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0.69</v>
      </c>
      <c r="CU8" s="521"/>
      <c r="CV8" s="521"/>
      <c r="CW8" s="521"/>
      <c r="CX8" s="521"/>
      <c r="CY8" s="521"/>
      <c r="CZ8" s="521"/>
      <c r="DA8" s="522"/>
      <c r="DB8" s="520">
        <v>0.68</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40991</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41668</v>
      </c>
      <c r="BO9" s="408"/>
      <c r="BP9" s="408"/>
      <c r="BQ9" s="408"/>
      <c r="BR9" s="408"/>
      <c r="BS9" s="408"/>
      <c r="BT9" s="408"/>
      <c r="BU9" s="409"/>
      <c r="BV9" s="407">
        <v>-33697</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15.3</v>
      </c>
      <c r="CU9" s="378"/>
      <c r="CV9" s="378"/>
      <c r="CW9" s="378"/>
      <c r="CX9" s="378"/>
      <c r="CY9" s="378"/>
      <c r="CZ9" s="378"/>
      <c r="DA9" s="379"/>
      <c r="DB9" s="377">
        <v>16.7</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41852</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88</v>
      </c>
      <c r="AV10" s="465"/>
      <c r="AW10" s="465"/>
      <c r="AX10" s="465"/>
      <c r="AY10" s="387" t="s">
        <v>115</v>
      </c>
      <c r="AZ10" s="388"/>
      <c r="BA10" s="388"/>
      <c r="BB10" s="388"/>
      <c r="BC10" s="388"/>
      <c r="BD10" s="388"/>
      <c r="BE10" s="388"/>
      <c r="BF10" s="388"/>
      <c r="BG10" s="388"/>
      <c r="BH10" s="388"/>
      <c r="BI10" s="388"/>
      <c r="BJ10" s="388"/>
      <c r="BK10" s="388"/>
      <c r="BL10" s="388"/>
      <c r="BM10" s="389"/>
      <c r="BN10" s="407">
        <v>1329</v>
      </c>
      <c r="BO10" s="408"/>
      <c r="BP10" s="408"/>
      <c r="BQ10" s="408"/>
      <c r="BR10" s="408"/>
      <c r="BS10" s="408"/>
      <c r="BT10" s="408"/>
      <c r="BU10" s="409"/>
      <c r="BV10" s="407">
        <v>968</v>
      </c>
      <c r="BW10" s="408"/>
      <c r="BX10" s="408"/>
      <c r="BY10" s="408"/>
      <c r="BZ10" s="408"/>
      <c r="CA10" s="408"/>
      <c r="CB10" s="408"/>
      <c r="CC10" s="409"/>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117</v>
      </c>
      <c r="M11" s="454"/>
      <c r="N11" s="454"/>
      <c r="O11" s="454"/>
      <c r="P11" s="454"/>
      <c r="Q11" s="455"/>
      <c r="R11" s="543" t="s">
        <v>118</v>
      </c>
      <c r="S11" s="544"/>
      <c r="T11" s="544"/>
      <c r="U11" s="544"/>
      <c r="V11" s="545"/>
      <c r="W11" s="555"/>
      <c r="X11" s="369"/>
      <c r="Y11" s="369"/>
      <c r="Z11" s="369"/>
      <c r="AA11" s="369"/>
      <c r="AB11" s="369"/>
      <c r="AC11" s="369"/>
      <c r="AD11" s="369"/>
      <c r="AE11" s="369"/>
      <c r="AF11" s="369"/>
      <c r="AG11" s="369"/>
      <c r="AH11" s="369"/>
      <c r="AI11" s="369"/>
      <c r="AJ11" s="369"/>
      <c r="AK11" s="369"/>
      <c r="AL11" s="556"/>
      <c r="AM11" s="476" t="s">
        <v>119</v>
      </c>
      <c r="AN11" s="381"/>
      <c r="AO11" s="381"/>
      <c r="AP11" s="381"/>
      <c r="AQ11" s="381"/>
      <c r="AR11" s="381"/>
      <c r="AS11" s="381"/>
      <c r="AT11" s="382"/>
      <c r="AU11" s="464" t="s">
        <v>120</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203050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41680</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129</v>
      </c>
      <c r="AV12" s="465"/>
      <c r="AW12" s="465"/>
      <c r="AX12" s="465"/>
      <c r="AY12" s="387" t="s">
        <v>130</v>
      </c>
      <c r="AZ12" s="388"/>
      <c r="BA12" s="388"/>
      <c r="BB12" s="388"/>
      <c r="BC12" s="388"/>
      <c r="BD12" s="388"/>
      <c r="BE12" s="388"/>
      <c r="BF12" s="388"/>
      <c r="BG12" s="388"/>
      <c r="BH12" s="388"/>
      <c r="BI12" s="388"/>
      <c r="BJ12" s="388"/>
      <c r="BK12" s="388"/>
      <c r="BL12" s="388"/>
      <c r="BM12" s="389"/>
      <c r="BN12" s="407">
        <v>100000</v>
      </c>
      <c r="BO12" s="408"/>
      <c r="BP12" s="408"/>
      <c r="BQ12" s="408"/>
      <c r="BR12" s="408"/>
      <c r="BS12" s="408"/>
      <c r="BT12" s="408"/>
      <c r="BU12" s="409"/>
      <c r="BV12" s="407">
        <v>0</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133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134</v>
      </c>
      <c r="N13" s="508"/>
      <c r="O13" s="508"/>
      <c r="P13" s="508"/>
      <c r="Q13" s="509"/>
      <c r="R13" s="510">
        <v>41317</v>
      </c>
      <c r="S13" s="511"/>
      <c r="T13" s="511"/>
      <c r="U13" s="511"/>
      <c r="V13" s="512"/>
      <c r="W13" s="498" t="s">
        <v>135</v>
      </c>
      <c r="X13" s="420"/>
      <c r="Y13" s="420"/>
      <c r="Z13" s="420"/>
      <c r="AA13" s="420"/>
      <c r="AB13" s="421"/>
      <c r="AC13" s="383">
        <v>828</v>
      </c>
      <c r="AD13" s="384"/>
      <c r="AE13" s="384"/>
      <c r="AF13" s="384"/>
      <c r="AG13" s="385"/>
      <c r="AH13" s="383">
        <v>855</v>
      </c>
      <c r="AI13" s="384"/>
      <c r="AJ13" s="384"/>
      <c r="AK13" s="384"/>
      <c r="AL13" s="386"/>
      <c r="AM13" s="476" t="s">
        <v>136</v>
      </c>
      <c r="AN13" s="381"/>
      <c r="AO13" s="381"/>
      <c r="AP13" s="381"/>
      <c r="AQ13" s="381"/>
      <c r="AR13" s="381"/>
      <c r="AS13" s="381"/>
      <c r="AT13" s="382"/>
      <c r="AU13" s="464" t="s">
        <v>137</v>
      </c>
      <c r="AV13" s="465"/>
      <c r="AW13" s="465"/>
      <c r="AX13" s="465"/>
      <c r="AY13" s="387" t="s">
        <v>138</v>
      </c>
      <c r="AZ13" s="388"/>
      <c r="BA13" s="388"/>
      <c r="BB13" s="388"/>
      <c r="BC13" s="388"/>
      <c r="BD13" s="388"/>
      <c r="BE13" s="388"/>
      <c r="BF13" s="388"/>
      <c r="BG13" s="388"/>
      <c r="BH13" s="388"/>
      <c r="BI13" s="388"/>
      <c r="BJ13" s="388"/>
      <c r="BK13" s="388"/>
      <c r="BL13" s="388"/>
      <c r="BM13" s="389"/>
      <c r="BN13" s="407">
        <v>-57003</v>
      </c>
      <c r="BO13" s="408"/>
      <c r="BP13" s="408"/>
      <c r="BQ13" s="408"/>
      <c r="BR13" s="408"/>
      <c r="BS13" s="408"/>
      <c r="BT13" s="408"/>
      <c r="BU13" s="409"/>
      <c r="BV13" s="407">
        <v>170321</v>
      </c>
      <c r="BW13" s="408"/>
      <c r="BX13" s="408"/>
      <c r="BY13" s="408"/>
      <c r="BZ13" s="408"/>
      <c r="CA13" s="408"/>
      <c r="CB13" s="408"/>
      <c r="CC13" s="409"/>
      <c r="CD13" s="416" t="s">
        <v>139</v>
      </c>
      <c r="CE13" s="417"/>
      <c r="CF13" s="417"/>
      <c r="CG13" s="417"/>
      <c r="CH13" s="417"/>
      <c r="CI13" s="417"/>
      <c r="CJ13" s="417"/>
      <c r="CK13" s="417"/>
      <c r="CL13" s="417"/>
      <c r="CM13" s="417"/>
      <c r="CN13" s="417"/>
      <c r="CO13" s="417"/>
      <c r="CP13" s="417"/>
      <c r="CQ13" s="417"/>
      <c r="CR13" s="417"/>
      <c r="CS13" s="418"/>
      <c r="CT13" s="377">
        <v>12</v>
      </c>
      <c r="CU13" s="378"/>
      <c r="CV13" s="378"/>
      <c r="CW13" s="378"/>
      <c r="CX13" s="378"/>
      <c r="CY13" s="378"/>
      <c r="CZ13" s="378"/>
      <c r="DA13" s="379"/>
      <c r="DB13" s="377">
        <v>13.4</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140</v>
      </c>
      <c r="M14" s="541"/>
      <c r="N14" s="541"/>
      <c r="O14" s="541"/>
      <c r="P14" s="541"/>
      <c r="Q14" s="542"/>
      <c r="R14" s="510">
        <v>41802</v>
      </c>
      <c r="S14" s="511"/>
      <c r="T14" s="511"/>
      <c r="U14" s="511"/>
      <c r="V14" s="512"/>
      <c r="W14" s="513"/>
      <c r="X14" s="423"/>
      <c r="Y14" s="423"/>
      <c r="Z14" s="423"/>
      <c r="AA14" s="423"/>
      <c r="AB14" s="424"/>
      <c r="AC14" s="503">
        <v>4</v>
      </c>
      <c r="AD14" s="504"/>
      <c r="AE14" s="504"/>
      <c r="AF14" s="504"/>
      <c r="AG14" s="505"/>
      <c r="AH14" s="503">
        <v>4</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141</v>
      </c>
      <c r="CE14" s="414"/>
      <c r="CF14" s="414"/>
      <c r="CG14" s="414"/>
      <c r="CH14" s="414"/>
      <c r="CI14" s="414"/>
      <c r="CJ14" s="414"/>
      <c r="CK14" s="414"/>
      <c r="CL14" s="414"/>
      <c r="CM14" s="414"/>
      <c r="CN14" s="414"/>
      <c r="CO14" s="414"/>
      <c r="CP14" s="414"/>
      <c r="CQ14" s="414"/>
      <c r="CR14" s="414"/>
      <c r="CS14" s="415"/>
      <c r="CT14" s="514">
        <v>111.6</v>
      </c>
      <c r="CU14" s="515"/>
      <c r="CV14" s="515"/>
      <c r="CW14" s="515"/>
      <c r="CX14" s="515"/>
      <c r="CY14" s="515"/>
      <c r="CZ14" s="515"/>
      <c r="DA14" s="516"/>
      <c r="DB14" s="514">
        <v>110.3</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134</v>
      </c>
      <c r="N15" s="508"/>
      <c r="O15" s="508"/>
      <c r="P15" s="508"/>
      <c r="Q15" s="509"/>
      <c r="R15" s="510">
        <v>41448</v>
      </c>
      <c r="S15" s="511"/>
      <c r="T15" s="511"/>
      <c r="U15" s="511"/>
      <c r="V15" s="512"/>
      <c r="W15" s="498" t="s">
        <v>142</v>
      </c>
      <c r="X15" s="420"/>
      <c r="Y15" s="420"/>
      <c r="Z15" s="420"/>
      <c r="AA15" s="420"/>
      <c r="AB15" s="421"/>
      <c r="AC15" s="383">
        <v>9056</v>
      </c>
      <c r="AD15" s="384"/>
      <c r="AE15" s="384"/>
      <c r="AF15" s="384"/>
      <c r="AG15" s="385"/>
      <c r="AH15" s="383">
        <v>9150</v>
      </c>
      <c r="AI15" s="384"/>
      <c r="AJ15" s="384"/>
      <c r="AK15" s="384"/>
      <c r="AL15" s="386"/>
      <c r="AM15" s="476"/>
      <c r="AN15" s="381"/>
      <c r="AO15" s="381"/>
      <c r="AP15" s="381"/>
      <c r="AQ15" s="381"/>
      <c r="AR15" s="381"/>
      <c r="AS15" s="381"/>
      <c r="AT15" s="382"/>
      <c r="AU15" s="464"/>
      <c r="AV15" s="465"/>
      <c r="AW15" s="465"/>
      <c r="AX15" s="465"/>
      <c r="AY15" s="399" t="s">
        <v>143</v>
      </c>
      <c r="AZ15" s="400"/>
      <c r="BA15" s="400"/>
      <c r="BB15" s="400"/>
      <c r="BC15" s="400"/>
      <c r="BD15" s="400"/>
      <c r="BE15" s="400"/>
      <c r="BF15" s="400"/>
      <c r="BG15" s="400"/>
      <c r="BH15" s="400"/>
      <c r="BI15" s="400"/>
      <c r="BJ15" s="400"/>
      <c r="BK15" s="400"/>
      <c r="BL15" s="400"/>
      <c r="BM15" s="401"/>
      <c r="BN15" s="402">
        <v>6743899</v>
      </c>
      <c r="BO15" s="403"/>
      <c r="BP15" s="403"/>
      <c r="BQ15" s="403"/>
      <c r="BR15" s="403"/>
      <c r="BS15" s="403"/>
      <c r="BT15" s="403"/>
      <c r="BU15" s="404"/>
      <c r="BV15" s="402">
        <v>6488794</v>
      </c>
      <c r="BW15" s="403"/>
      <c r="BX15" s="403"/>
      <c r="BY15" s="403"/>
      <c r="BZ15" s="403"/>
      <c r="CA15" s="403"/>
      <c r="CB15" s="403"/>
      <c r="CC15" s="404"/>
      <c r="CD15" s="517" t="s">
        <v>144</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145</v>
      </c>
      <c r="M16" s="501"/>
      <c r="N16" s="501"/>
      <c r="O16" s="501"/>
      <c r="P16" s="501"/>
      <c r="Q16" s="502"/>
      <c r="R16" s="495" t="s">
        <v>146</v>
      </c>
      <c r="S16" s="496"/>
      <c r="T16" s="496"/>
      <c r="U16" s="496"/>
      <c r="V16" s="497"/>
      <c r="W16" s="513"/>
      <c r="X16" s="423"/>
      <c r="Y16" s="423"/>
      <c r="Z16" s="423"/>
      <c r="AA16" s="423"/>
      <c r="AB16" s="424"/>
      <c r="AC16" s="503">
        <v>43.6</v>
      </c>
      <c r="AD16" s="504"/>
      <c r="AE16" s="504"/>
      <c r="AF16" s="504"/>
      <c r="AG16" s="505"/>
      <c r="AH16" s="503">
        <v>43</v>
      </c>
      <c r="AI16" s="504"/>
      <c r="AJ16" s="504"/>
      <c r="AK16" s="504"/>
      <c r="AL16" s="506"/>
      <c r="AM16" s="476"/>
      <c r="AN16" s="381"/>
      <c r="AO16" s="381"/>
      <c r="AP16" s="381"/>
      <c r="AQ16" s="381"/>
      <c r="AR16" s="381"/>
      <c r="AS16" s="381"/>
      <c r="AT16" s="382"/>
      <c r="AU16" s="464"/>
      <c r="AV16" s="465"/>
      <c r="AW16" s="465"/>
      <c r="AX16" s="465"/>
      <c r="AY16" s="387" t="s">
        <v>147</v>
      </c>
      <c r="AZ16" s="388"/>
      <c r="BA16" s="388"/>
      <c r="BB16" s="388"/>
      <c r="BC16" s="388"/>
      <c r="BD16" s="388"/>
      <c r="BE16" s="388"/>
      <c r="BF16" s="388"/>
      <c r="BG16" s="388"/>
      <c r="BH16" s="388"/>
      <c r="BI16" s="388"/>
      <c r="BJ16" s="388"/>
      <c r="BK16" s="388"/>
      <c r="BL16" s="388"/>
      <c r="BM16" s="389"/>
      <c r="BN16" s="407">
        <v>9580313</v>
      </c>
      <c r="BO16" s="408"/>
      <c r="BP16" s="408"/>
      <c r="BQ16" s="408"/>
      <c r="BR16" s="408"/>
      <c r="BS16" s="408"/>
      <c r="BT16" s="408"/>
      <c r="BU16" s="409"/>
      <c r="BV16" s="407">
        <v>9398866</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148</v>
      </c>
      <c r="N17" s="493"/>
      <c r="O17" s="493"/>
      <c r="P17" s="493"/>
      <c r="Q17" s="494"/>
      <c r="R17" s="495" t="s">
        <v>149</v>
      </c>
      <c r="S17" s="496"/>
      <c r="T17" s="496"/>
      <c r="U17" s="496"/>
      <c r="V17" s="497"/>
      <c r="W17" s="498" t="s">
        <v>150</v>
      </c>
      <c r="X17" s="420"/>
      <c r="Y17" s="420"/>
      <c r="Z17" s="420"/>
      <c r="AA17" s="420"/>
      <c r="AB17" s="421"/>
      <c r="AC17" s="383">
        <v>10876</v>
      </c>
      <c r="AD17" s="384"/>
      <c r="AE17" s="384"/>
      <c r="AF17" s="384"/>
      <c r="AG17" s="385"/>
      <c r="AH17" s="383">
        <v>11288</v>
      </c>
      <c r="AI17" s="384"/>
      <c r="AJ17" s="384"/>
      <c r="AK17" s="384"/>
      <c r="AL17" s="386"/>
      <c r="AM17" s="476"/>
      <c r="AN17" s="381"/>
      <c r="AO17" s="381"/>
      <c r="AP17" s="381"/>
      <c r="AQ17" s="381"/>
      <c r="AR17" s="381"/>
      <c r="AS17" s="381"/>
      <c r="AT17" s="382"/>
      <c r="AU17" s="464"/>
      <c r="AV17" s="465"/>
      <c r="AW17" s="465"/>
      <c r="AX17" s="465"/>
      <c r="AY17" s="387" t="s">
        <v>151</v>
      </c>
      <c r="AZ17" s="388"/>
      <c r="BA17" s="388"/>
      <c r="BB17" s="388"/>
      <c r="BC17" s="388"/>
      <c r="BD17" s="388"/>
      <c r="BE17" s="388"/>
      <c r="BF17" s="388"/>
      <c r="BG17" s="388"/>
      <c r="BH17" s="388"/>
      <c r="BI17" s="388"/>
      <c r="BJ17" s="388"/>
      <c r="BK17" s="388"/>
      <c r="BL17" s="388"/>
      <c r="BM17" s="389"/>
      <c r="BN17" s="407">
        <v>8665310</v>
      </c>
      <c r="BO17" s="408"/>
      <c r="BP17" s="408"/>
      <c r="BQ17" s="408"/>
      <c r="BR17" s="408"/>
      <c r="BS17" s="408"/>
      <c r="BT17" s="408"/>
      <c r="BU17" s="409"/>
      <c r="BV17" s="407">
        <v>8317233</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152</v>
      </c>
      <c r="C18" s="470"/>
      <c r="D18" s="470"/>
      <c r="E18" s="471"/>
      <c r="F18" s="471"/>
      <c r="G18" s="471"/>
      <c r="H18" s="471"/>
      <c r="I18" s="471"/>
      <c r="J18" s="471"/>
      <c r="K18" s="471"/>
      <c r="L18" s="472">
        <v>426.31</v>
      </c>
      <c r="M18" s="472"/>
      <c r="N18" s="472"/>
      <c r="O18" s="472"/>
      <c r="P18" s="472"/>
      <c r="Q18" s="472"/>
      <c r="R18" s="473"/>
      <c r="S18" s="473"/>
      <c r="T18" s="473"/>
      <c r="U18" s="473"/>
      <c r="V18" s="474"/>
      <c r="W18" s="488"/>
      <c r="X18" s="489"/>
      <c r="Y18" s="489"/>
      <c r="Z18" s="489"/>
      <c r="AA18" s="489"/>
      <c r="AB18" s="499"/>
      <c r="AC18" s="371">
        <v>52.4</v>
      </c>
      <c r="AD18" s="372"/>
      <c r="AE18" s="372"/>
      <c r="AF18" s="372"/>
      <c r="AG18" s="475"/>
      <c r="AH18" s="371">
        <v>53</v>
      </c>
      <c r="AI18" s="372"/>
      <c r="AJ18" s="372"/>
      <c r="AK18" s="372"/>
      <c r="AL18" s="373"/>
      <c r="AM18" s="476"/>
      <c r="AN18" s="381"/>
      <c r="AO18" s="381"/>
      <c r="AP18" s="381"/>
      <c r="AQ18" s="381"/>
      <c r="AR18" s="381"/>
      <c r="AS18" s="381"/>
      <c r="AT18" s="382"/>
      <c r="AU18" s="464"/>
      <c r="AV18" s="465"/>
      <c r="AW18" s="465"/>
      <c r="AX18" s="465"/>
      <c r="AY18" s="387" t="s">
        <v>153</v>
      </c>
      <c r="AZ18" s="388"/>
      <c r="BA18" s="388"/>
      <c r="BB18" s="388"/>
      <c r="BC18" s="388"/>
      <c r="BD18" s="388"/>
      <c r="BE18" s="388"/>
      <c r="BF18" s="388"/>
      <c r="BG18" s="388"/>
      <c r="BH18" s="388"/>
      <c r="BI18" s="388"/>
      <c r="BJ18" s="388"/>
      <c r="BK18" s="388"/>
      <c r="BL18" s="388"/>
      <c r="BM18" s="389"/>
      <c r="BN18" s="407">
        <v>11257566</v>
      </c>
      <c r="BO18" s="408"/>
      <c r="BP18" s="408"/>
      <c r="BQ18" s="408"/>
      <c r="BR18" s="408"/>
      <c r="BS18" s="408"/>
      <c r="BT18" s="408"/>
      <c r="BU18" s="409"/>
      <c r="BV18" s="407">
        <v>10925615</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154</v>
      </c>
      <c r="C19" s="470"/>
      <c r="D19" s="470"/>
      <c r="E19" s="471"/>
      <c r="F19" s="471"/>
      <c r="G19" s="471"/>
      <c r="H19" s="471"/>
      <c r="I19" s="471"/>
      <c r="J19" s="471"/>
      <c r="K19" s="471"/>
      <c r="L19" s="477">
        <v>96</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155</v>
      </c>
      <c r="AZ19" s="388"/>
      <c r="BA19" s="388"/>
      <c r="BB19" s="388"/>
      <c r="BC19" s="388"/>
      <c r="BD19" s="388"/>
      <c r="BE19" s="388"/>
      <c r="BF19" s="388"/>
      <c r="BG19" s="388"/>
      <c r="BH19" s="388"/>
      <c r="BI19" s="388"/>
      <c r="BJ19" s="388"/>
      <c r="BK19" s="388"/>
      <c r="BL19" s="388"/>
      <c r="BM19" s="389"/>
      <c r="BN19" s="407">
        <v>14726963</v>
      </c>
      <c r="BO19" s="408"/>
      <c r="BP19" s="408"/>
      <c r="BQ19" s="408"/>
      <c r="BR19" s="408"/>
      <c r="BS19" s="408"/>
      <c r="BT19" s="408"/>
      <c r="BU19" s="409"/>
      <c r="BV19" s="407">
        <v>14542811</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156</v>
      </c>
      <c r="C20" s="470"/>
      <c r="D20" s="470"/>
      <c r="E20" s="471"/>
      <c r="F20" s="471"/>
      <c r="G20" s="471"/>
      <c r="H20" s="471"/>
      <c r="I20" s="471"/>
      <c r="J20" s="471"/>
      <c r="K20" s="471"/>
      <c r="L20" s="477">
        <v>14793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158</v>
      </c>
      <c r="C22" s="437"/>
      <c r="D22" s="438"/>
      <c r="E22" s="445" t="s">
        <v>1</v>
      </c>
      <c r="F22" s="420"/>
      <c r="G22" s="420"/>
      <c r="H22" s="420"/>
      <c r="I22" s="420"/>
      <c r="J22" s="420"/>
      <c r="K22" s="421"/>
      <c r="L22" s="445" t="s">
        <v>159</v>
      </c>
      <c r="M22" s="420"/>
      <c r="N22" s="420"/>
      <c r="O22" s="420"/>
      <c r="P22" s="421"/>
      <c r="Q22" s="430" t="s">
        <v>160</v>
      </c>
      <c r="R22" s="431"/>
      <c r="S22" s="431"/>
      <c r="T22" s="431"/>
      <c r="U22" s="431"/>
      <c r="V22" s="446"/>
      <c r="W22" s="448" t="s">
        <v>161</v>
      </c>
      <c r="X22" s="437"/>
      <c r="Y22" s="438"/>
      <c r="Z22" s="445" t="s">
        <v>1</v>
      </c>
      <c r="AA22" s="420"/>
      <c r="AB22" s="420"/>
      <c r="AC22" s="420"/>
      <c r="AD22" s="420"/>
      <c r="AE22" s="420"/>
      <c r="AF22" s="420"/>
      <c r="AG22" s="421"/>
      <c r="AH22" s="419" t="s">
        <v>162</v>
      </c>
      <c r="AI22" s="420"/>
      <c r="AJ22" s="420"/>
      <c r="AK22" s="420"/>
      <c r="AL22" s="421"/>
      <c r="AM22" s="419" t="s">
        <v>163</v>
      </c>
      <c r="AN22" s="425"/>
      <c r="AO22" s="425"/>
      <c r="AP22" s="425"/>
      <c r="AQ22" s="425"/>
      <c r="AR22" s="426"/>
      <c r="AS22" s="430" t="s">
        <v>160</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164</v>
      </c>
      <c r="AZ23" s="400"/>
      <c r="BA23" s="400"/>
      <c r="BB23" s="400"/>
      <c r="BC23" s="400"/>
      <c r="BD23" s="400"/>
      <c r="BE23" s="400"/>
      <c r="BF23" s="400"/>
      <c r="BG23" s="400"/>
      <c r="BH23" s="400"/>
      <c r="BI23" s="400"/>
      <c r="BJ23" s="400"/>
      <c r="BK23" s="400"/>
      <c r="BL23" s="400"/>
      <c r="BM23" s="401"/>
      <c r="BN23" s="407">
        <v>30438317</v>
      </c>
      <c r="BO23" s="408"/>
      <c r="BP23" s="408"/>
      <c r="BQ23" s="408"/>
      <c r="BR23" s="408"/>
      <c r="BS23" s="408"/>
      <c r="BT23" s="408"/>
      <c r="BU23" s="409"/>
      <c r="BV23" s="407">
        <v>30233021</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165</v>
      </c>
      <c r="F24" s="381"/>
      <c r="G24" s="381"/>
      <c r="H24" s="381"/>
      <c r="I24" s="381"/>
      <c r="J24" s="381"/>
      <c r="K24" s="382"/>
      <c r="L24" s="383">
        <v>1</v>
      </c>
      <c r="M24" s="384"/>
      <c r="N24" s="384"/>
      <c r="O24" s="384"/>
      <c r="P24" s="385"/>
      <c r="Q24" s="383">
        <v>9200</v>
      </c>
      <c r="R24" s="384"/>
      <c r="S24" s="384"/>
      <c r="T24" s="384"/>
      <c r="U24" s="384"/>
      <c r="V24" s="385"/>
      <c r="W24" s="449"/>
      <c r="X24" s="440"/>
      <c r="Y24" s="441"/>
      <c r="Z24" s="380" t="s">
        <v>166</v>
      </c>
      <c r="AA24" s="381"/>
      <c r="AB24" s="381"/>
      <c r="AC24" s="381"/>
      <c r="AD24" s="381"/>
      <c r="AE24" s="381"/>
      <c r="AF24" s="381"/>
      <c r="AG24" s="382"/>
      <c r="AH24" s="383">
        <v>333</v>
      </c>
      <c r="AI24" s="384"/>
      <c r="AJ24" s="384"/>
      <c r="AK24" s="384"/>
      <c r="AL24" s="385"/>
      <c r="AM24" s="383">
        <v>979020</v>
      </c>
      <c r="AN24" s="384"/>
      <c r="AO24" s="384"/>
      <c r="AP24" s="384"/>
      <c r="AQ24" s="384"/>
      <c r="AR24" s="385"/>
      <c r="AS24" s="383">
        <v>2940</v>
      </c>
      <c r="AT24" s="384"/>
      <c r="AU24" s="384"/>
      <c r="AV24" s="384"/>
      <c r="AW24" s="384"/>
      <c r="AX24" s="386"/>
      <c r="AY24" s="374" t="s">
        <v>167</v>
      </c>
      <c r="AZ24" s="375"/>
      <c r="BA24" s="375"/>
      <c r="BB24" s="375"/>
      <c r="BC24" s="375"/>
      <c r="BD24" s="375"/>
      <c r="BE24" s="375"/>
      <c r="BF24" s="375"/>
      <c r="BG24" s="375"/>
      <c r="BH24" s="375"/>
      <c r="BI24" s="375"/>
      <c r="BJ24" s="375"/>
      <c r="BK24" s="375"/>
      <c r="BL24" s="375"/>
      <c r="BM24" s="376"/>
      <c r="BN24" s="407">
        <v>11999725</v>
      </c>
      <c r="BO24" s="408"/>
      <c r="BP24" s="408"/>
      <c r="BQ24" s="408"/>
      <c r="BR24" s="408"/>
      <c r="BS24" s="408"/>
      <c r="BT24" s="408"/>
      <c r="BU24" s="409"/>
      <c r="BV24" s="407">
        <v>13122226</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168</v>
      </c>
      <c r="F25" s="381"/>
      <c r="G25" s="381"/>
      <c r="H25" s="381"/>
      <c r="I25" s="381"/>
      <c r="J25" s="381"/>
      <c r="K25" s="382"/>
      <c r="L25" s="383">
        <v>1</v>
      </c>
      <c r="M25" s="384"/>
      <c r="N25" s="384"/>
      <c r="O25" s="384"/>
      <c r="P25" s="385"/>
      <c r="Q25" s="383">
        <v>7340</v>
      </c>
      <c r="R25" s="384"/>
      <c r="S25" s="384"/>
      <c r="T25" s="384"/>
      <c r="U25" s="384"/>
      <c r="V25" s="385"/>
      <c r="W25" s="449"/>
      <c r="X25" s="440"/>
      <c r="Y25" s="441"/>
      <c r="Z25" s="380" t="s">
        <v>169</v>
      </c>
      <c r="AA25" s="381"/>
      <c r="AB25" s="381"/>
      <c r="AC25" s="381"/>
      <c r="AD25" s="381"/>
      <c r="AE25" s="381"/>
      <c r="AF25" s="381"/>
      <c r="AG25" s="382"/>
      <c r="AH25" s="383" t="s">
        <v>132</v>
      </c>
      <c r="AI25" s="384"/>
      <c r="AJ25" s="384"/>
      <c r="AK25" s="384"/>
      <c r="AL25" s="385"/>
      <c r="AM25" s="383" t="s">
        <v>133</v>
      </c>
      <c r="AN25" s="384"/>
      <c r="AO25" s="384"/>
      <c r="AP25" s="384"/>
      <c r="AQ25" s="384"/>
      <c r="AR25" s="385"/>
      <c r="AS25" s="383" t="s">
        <v>132</v>
      </c>
      <c r="AT25" s="384"/>
      <c r="AU25" s="384"/>
      <c r="AV25" s="384"/>
      <c r="AW25" s="384"/>
      <c r="AX25" s="386"/>
      <c r="AY25" s="399" t="s">
        <v>170</v>
      </c>
      <c r="AZ25" s="400"/>
      <c r="BA25" s="400"/>
      <c r="BB25" s="400"/>
      <c r="BC25" s="400"/>
      <c r="BD25" s="400"/>
      <c r="BE25" s="400"/>
      <c r="BF25" s="400"/>
      <c r="BG25" s="400"/>
      <c r="BH25" s="400"/>
      <c r="BI25" s="400"/>
      <c r="BJ25" s="400"/>
      <c r="BK25" s="400"/>
      <c r="BL25" s="400"/>
      <c r="BM25" s="401"/>
      <c r="BN25" s="402">
        <v>842681</v>
      </c>
      <c r="BO25" s="403"/>
      <c r="BP25" s="403"/>
      <c r="BQ25" s="403"/>
      <c r="BR25" s="403"/>
      <c r="BS25" s="403"/>
      <c r="BT25" s="403"/>
      <c r="BU25" s="404"/>
      <c r="BV25" s="402">
        <v>855591</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171</v>
      </c>
      <c r="F26" s="381"/>
      <c r="G26" s="381"/>
      <c r="H26" s="381"/>
      <c r="I26" s="381"/>
      <c r="J26" s="381"/>
      <c r="K26" s="382"/>
      <c r="L26" s="383">
        <v>1</v>
      </c>
      <c r="M26" s="384"/>
      <c r="N26" s="384"/>
      <c r="O26" s="384"/>
      <c r="P26" s="385"/>
      <c r="Q26" s="383">
        <v>6210</v>
      </c>
      <c r="R26" s="384"/>
      <c r="S26" s="384"/>
      <c r="T26" s="384"/>
      <c r="U26" s="384"/>
      <c r="V26" s="385"/>
      <c r="W26" s="449"/>
      <c r="X26" s="440"/>
      <c r="Y26" s="441"/>
      <c r="Z26" s="380" t="s">
        <v>172</v>
      </c>
      <c r="AA26" s="462"/>
      <c r="AB26" s="462"/>
      <c r="AC26" s="462"/>
      <c r="AD26" s="462"/>
      <c r="AE26" s="462"/>
      <c r="AF26" s="462"/>
      <c r="AG26" s="463"/>
      <c r="AH26" s="383">
        <v>35</v>
      </c>
      <c r="AI26" s="384"/>
      <c r="AJ26" s="384"/>
      <c r="AK26" s="384"/>
      <c r="AL26" s="385"/>
      <c r="AM26" s="383">
        <v>101500</v>
      </c>
      <c r="AN26" s="384"/>
      <c r="AO26" s="384"/>
      <c r="AP26" s="384"/>
      <c r="AQ26" s="384"/>
      <c r="AR26" s="385"/>
      <c r="AS26" s="383">
        <v>2900</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t="s">
        <v>132</v>
      </c>
      <c r="BO26" s="408"/>
      <c r="BP26" s="408"/>
      <c r="BQ26" s="408"/>
      <c r="BR26" s="408"/>
      <c r="BS26" s="408"/>
      <c r="BT26" s="408"/>
      <c r="BU26" s="409"/>
      <c r="BV26" s="407" t="s">
        <v>133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174</v>
      </c>
      <c r="F27" s="381"/>
      <c r="G27" s="381"/>
      <c r="H27" s="381"/>
      <c r="I27" s="381"/>
      <c r="J27" s="381"/>
      <c r="K27" s="382"/>
      <c r="L27" s="383">
        <v>1</v>
      </c>
      <c r="M27" s="384"/>
      <c r="N27" s="384"/>
      <c r="O27" s="384"/>
      <c r="P27" s="385"/>
      <c r="Q27" s="383">
        <v>4540</v>
      </c>
      <c r="R27" s="384"/>
      <c r="S27" s="384"/>
      <c r="T27" s="384"/>
      <c r="U27" s="384"/>
      <c r="V27" s="385"/>
      <c r="W27" s="449"/>
      <c r="X27" s="440"/>
      <c r="Y27" s="441"/>
      <c r="Z27" s="380" t="s">
        <v>175</v>
      </c>
      <c r="AA27" s="381"/>
      <c r="AB27" s="381"/>
      <c r="AC27" s="381"/>
      <c r="AD27" s="381"/>
      <c r="AE27" s="381"/>
      <c r="AF27" s="381"/>
      <c r="AG27" s="382"/>
      <c r="AH27" s="383">
        <v>4</v>
      </c>
      <c r="AI27" s="384"/>
      <c r="AJ27" s="384"/>
      <c r="AK27" s="384"/>
      <c r="AL27" s="385"/>
      <c r="AM27" s="383">
        <v>12296</v>
      </c>
      <c r="AN27" s="384"/>
      <c r="AO27" s="384"/>
      <c r="AP27" s="384"/>
      <c r="AQ27" s="384"/>
      <c r="AR27" s="385"/>
      <c r="AS27" s="383">
        <v>3074</v>
      </c>
      <c r="AT27" s="384"/>
      <c r="AU27" s="384"/>
      <c r="AV27" s="384"/>
      <c r="AW27" s="384"/>
      <c r="AX27" s="386"/>
      <c r="AY27" s="413" t="s">
        <v>176</v>
      </c>
      <c r="AZ27" s="414"/>
      <c r="BA27" s="414"/>
      <c r="BB27" s="414"/>
      <c r="BC27" s="414"/>
      <c r="BD27" s="414"/>
      <c r="BE27" s="414"/>
      <c r="BF27" s="414"/>
      <c r="BG27" s="414"/>
      <c r="BH27" s="414"/>
      <c r="BI27" s="414"/>
      <c r="BJ27" s="414"/>
      <c r="BK27" s="414"/>
      <c r="BL27" s="414"/>
      <c r="BM27" s="415"/>
      <c r="BN27" s="410" t="s">
        <v>133</v>
      </c>
      <c r="BO27" s="411"/>
      <c r="BP27" s="411"/>
      <c r="BQ27" s="411"/>
      <c r="BR27" s="411"/>
      <c r="BS27" s="411"/>
      <c r="BT27" s="411"/>
      <c r="BU27" s="412"/>
      <c r="BV27" s="410" t="s">
        <v>133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177</v>
      </c>
      <c r="F28" s="381"/>
      <c r="G28" s="381"/>
      <c r="H28" s="381"/>
      <c r="I28" s="381"/>
      <c r="J28" s="381"/>
      <c r="K28" s="382"/>
      <c r="L28" s="383">
        <v>1</v>
      </c>
      <c r="M28" s="384"/>
      <c r="N28" s="384"/>
      <c r="O28" s="384"/>
      <c r="P28" s="385"/>
      <c r="Q28" s="383">
        <v>4000</v>
      </c>
      <c r="R28" s="384"/>
      <c r="S28" s="384"/>
      <c r="T28" s="384"/>
      <c r="U28" s="384"/>
      <c r="V28" s="385"/>
      <c r="W28" s="449"/>
      <c r="X28" s="440"/>
      <c r="Y28" s="441"/>
      <c r="Z28" s="380" t="s">
        <v>178</v>
      </c>
      <c r="AA28" s="381"/>
      <c r="AB28" s="381"/>
      <c r="AC28" s="381"/>
      <c r="AD28" s="381"/>
      <c r="AE28" s="381"/>
      <c r="AF28" s="381"/>
      <c r="AG28" s="382"/>
      <c r="AH28" s="383" t="s">
        <v>132</v>
      </c>
      <c r="AI28" s="384"/>
      <c r="AJ28" s="384"/>
      <c r="AK28" s="384"/>
      <c r="AL28" s="385"/>
      <c r="AM28" s="383" t="s">
        <v>132</v>
      </c>
      <c r="AN28" s="384"/>
      <c r="AO28" s="384"/>
      <c r="AP28" s="384"/>
      <c r="AQ28" s="384"/>
      <c r="AR28" s="385"/>
      <c r="AS28" s="383" t="s">
        <v>132</v>
      </c>
      <c r="AT28" s="384"/>
      <c r="AU28" s="384"/>
      <c r="AV28" s="384"/>
      <c r="AW28" s="384"/>
      <c r="AX28" s="386"/>
      <c r="AY28" s="390" t="s">
        <v>179</v>
      </c>
      <c r="AZ28" s="391"/>
      <c r="BA28" s="391"/>
      <c r="BB28" s="392"/>
      <c r="BC28" s="399" t="s">
        <v>42</v>
      </c>
      <c r="BD28" s="400"/>
      <c r="BE28" s="400"/>
      <c r="BF28" s="400"/>
      <c r="BG28" s="400"/>
      <c r="BH28" s="400"/>
      <c r="BI28" s="400"/>
      <c r="BJ28" s="400"/>
      <c r="BK28" s="400"/>
      <c r="BL28" s="400"/>
      <c r="BM28" s="401"/>
      <c r="BN28" s="402">
        <v>1543313</v>
      </c>
      <c r="BO28" s="403"/>
      <c r="BP28" s="403"/>
      <c r="BQ28" s="403"/>
      <c r="BR28" s="403"/>
      <c r="BS28" s="403"/>
      <c r="BT28" s="403"/>
      <c r="BU28" s="404"/>
      <c r="BV28" s="402">
        <v>1641984</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180</v>
      </c>
      <c r="F29" s="381"/>
      <c r="G29" s="381"/>
      <c r="H29" s="381"/>
      <c r="I29" s="381"/>
      <c r="J29" s="381"/>
      <c r="K29" s="382"/>
      <c r="L29" s="383">
        <v>16</v>
      </c>
      <c r="M29" s="384"/>
      <c r="N29" s="384"/>
      <c r="O29" s="384"/>
      <c r="P29" s="385"/>
      <c r="Q29" s="383">
        <v>3700</v>
      </c>
      <c r="R29" s="384"/>
      <c r="S29" s="384"/>
      <c r="T29" s="384"/>
      <c r="U29" s="384"/>
      <c r="V29" s="385"/>
      <c r="W29" s="450"/>
      <c r="X29" s="451"/>
      <c r="Y29" s="452"/>
      <c r="Z29" s="380" t="s">
        <v>181</v>
      </c>
      <c r="AA29" s="381"/>
      <c r="AB29" s="381"/>
      <c r="AC29" s="381"/>
      <c r="AD29" s="381"/>
      <c r="AE29" s="381"/>
      <c r="AF29" s="381"/>
      <c r="AG29" s="382"/>
      <c r="AH29" s="383">
        <v>337</v>
      </c>
      <c r="AI29" s="384"/>
      <c r="AJ29" s="384"/>
      <c r="AK29" s="384"/>
      <c r="AL29" s="385"/>
      <c r="AM29" s="383">
        <v>991316</v>
      </c>
      <c r="AN29" s="384"/>
      <c r="AO29" s="384"/>
      <c r="AP29" s="384"/>
      <c r="AQ29" s="384"/>
      <c r="AR29" s="385"/>
      <c r="AS29" s="383">
        <v>2942</v>
      </c>
      <c r="AT29" s="384"/>
      <c r="AU29" s="384"/>
      <c r="AV29" s="384"/>
      <c r="AW29" s="384"/>
      <c r="AX29" s="386"/>
      <c r="AY29" s="393"/>
      <c r="AZ29" s="394"/>
      <c r="BA29" s="394"/>
      <c r="BB29" s="395"/>
      <c r="BC29" s="387" t="s">
        <v>182</v>
      </c>
      <c r="BD29" s="388"/>
      <c r="BE29" s="388"/>
      <c r="BF29" s="388"/>
      <c r="BG29" s="388"/>
      <c r="BH29" s="388"/>
      <c r="BI29" s="388"/>
      <c r="BJ29" s="388"/>
      <c r="BK29" s="388"/>
      <c r="BL29" s="388"/>
      <c r="BM29" s="389"/>
      <c r="BN29" s="407">
        <v>536642</v>
      </c>
      <c r="BO29" s="408"/>
      <c r="BP29" s="408"/>
      <c r="BQ29" s="408"/>
      <c r="BR29" s="408"/>
      <c r="BS29" s="408"/>
      <c r="BT29" s="408"/>
      <c r="BU29" s="409"/>
      <c r="BV29" s="407">
        <v>586338</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183</v>
      </c>
      <c r="X30" s="460"/>
      <c r="Y30" s="460"/>
      <c r="Z30" s="460"/>
      <c r="AA30" s="460"/>
      <c r="AB30" s="460"/>
      <c r="AC30" s="460"/>
      <c r="AD30" s="460"/>
      <c r="AE30" s="460"/>
      <c r="AF30" s="460"/>
      <c r="AG30" s="461"/>
      <c r="AH30" s="371">
        <v>98.8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2384080</v>
      </c>
      <c r="BO30" s="411"/>
      <c r="BP30" s="411"/>
      <c r="BQ30" s="411"/>
      <c r="BR30" s="411"/>
      <c r="BS30" s="411"/>
      <c r="BT30" s="411"/>
      <c r="BU30" s="412"/>
      <c r="BV30" s="410">
        <v>2838649</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190</v>
      </c>
      <c r="D33" s="370"/>
      <c r="E33" s="369" t="s">
        <v>191</v>
      </c>
      <c r="F33" s="369"/>
      <c r="G33" s="369"/>
      <c r="H33" s="369"/>
      <c r="I33" s="369"/>
      <c r="J33" s="369"/>
      <c r="K33" s="369"/>
      <c r="L33" s="369"/>
      <c r="M33" s="369"/>
      <c r="N33" s="369"/>
      <c r="O33" s="369"/>
      <c r="P33" s="369"/>
      <c r="Q33" s="369"/>
      <c r="R33" s="369"/>
      <c r="S33" s="369"/>
      <c r="T33" s="195"/>
      <c r="U33" s="370" t="s">
        <v>190</v>
      </c>
      <c r="V33" s="370"/>
      <c r="W33" s="369" t="s">
        <v>192</v>
      </c>
      <c r="X33" s="369"/>
      <c r="Y33" s="369"/>
      <c r="Z33" s="369"/>
      <c r="AA33" s="369"/>
      <c r="AB33" s="369"/>
      <c r="AC33" s="369"/>
      <c r="AD33" s="369"/>
      <c r="AE33" s="369"/>
      <c r="AF33" s="369"/>
      <c r="AG33" s="369"/>
      <c r="AH33" s="369"/>
      <c r="AI33" s="369"/>
      <c r="AJ33" s="369"/>
      <c r="AK33" s="369"/>
      <c r="AL33" s="195"/>
      <c r="AM33" s="370" t="s">
        <v>193</v>
      </c>
      <c r="AN33" s="370"/>
      <c r="AO33" s="369" t="s">
        <v>192</v>
      </c>
      <c r="AP33" s="369"/>
      <c r="AQ33" s="369"/>
      <c r="AR33" s="369"/>
      <c r="AS33" s="369"/>
      <c r="AT33" s="369"/>
      <c r="AU33" s="369"/>
      <c r="AV33" s="369"/>
      <c r="AW33" s="369"/>
      <c r="AX33" s="369"/>
      <c r="AY33" s="369"/>
      <c r="AZ33" s="369"/>
      <c r="BA33" s="369"/>
      <c r="BB33" s="369"/>
      <c r="BC33" s="369"/>
      <c r="BD33" s="196"/>
      <c r="BE33" s="369" t="s">
        <v>194</v>
      </c>
      <c r="BF33" s="369"/>
      <c r="BG33" s="369" t="s">
        <v>195</v>
      </c>
      <c r="BH33" s="369"/>
      <c r="BI33" s="369"/>
      <c r="BJ33" s="369"/>
      <c r="BK33" s="369"/>
      <c r="BL33" s="369"/>
      <c r="BM33" s="369"/>
      <c r="BN33" s="369"/>
      <c r="BO33" s="369"/>
      <c r="BP33" s="369"/>
      <c r="BQ33" s="369"/>
      <c r="BR33" s="369"/>
      <c r="BS33" s="369"/>
      <c r="BT33" s="369"/>
      <c r="BU33" s="369"/>
      <c r="BV33" s="196"/>
      <c r="BW33" s="370" t="s">
        <v>194</v>
      </c>
      <c r="BX33" s="370"/>
      <c r="BY33" s="369" t="s">
        <v>196</v>
      </c>
      <c r="BZ33" s="369"/>
      <c r="CA33" s="369"/>
      <c r="CB33" s="369"/>
      <c r="CC33" s="369"/>
      <c r="CD33" s="369"/>
      <c r="CE33" s="369"/>
      <c r="CF33" s="369"/>
      <c r="CG33" s="369"/>
      <c r="CH33" s="369"/>
      <c r="CI33" s="369"/>
      <c r="CJ33" s="369"/>
      <c r="CK33" s="369"/>
      <c r="CL33" s="369"/>
      <c r="CM33" s="369"/>
      <c r="CN33" s="195"/>
      <c r="CO33" s="370" t="s">
        <v>197</v>
      </c>
      <c r="CP33" s="370"/>
      <c r="CQ33" s="369" t="s">
        <v>198</v>
      </c>
      <c r="CR33" s="369"/>
      <c r="CS33" s="369"/>
      <c r="CT33" s="369"/>
      <c r="CU33" s="369"/>
      <c r="CV33" s="369"/>
      <c r="CW33" s="369"/>
      <c r="CX33" s="369"/>
      <c r="CY33" s="369"/>
      <c r="CZ33" s="369"/>
      <c r="DA33" s="369"/>
      <c r="DB33" s="369"/>
      <c r="DC33" s="369"/>
      <c r="DD33" s="369"/>
      <c r="DE33" s="369"/>
      <c r="DF33" s="195"/>
      <c r="DG33" s="368" t="s">
        <v>199</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国民健康保険事業</v>
      </c>
      <c r="X34" s="365"/>
      <c r="Y34" s="365"/>
      <c r="Z34" s="365"/>
      <c r="AA34" s="365"/>
      <c r="AB34" s="365"/>
      <c r="AC34" s="365"/>
      <c r="AD34" s="365"/>
      <c r="AE34" s="365"/>
      <c r="AF34" s="365"/>
      <c r="AG34" s="365"/>
      <c r="AH34" s="365"/>
      <c r="AI34" s="365"/>
      <c r="AJ34" s="365"/>
      <c r="AK34" s="365"/>
      <c r="AL34" s="193"/>
      <c r="AM34" s="366">
        <f>IF(AO34="","",MAX(C34:D43,U34:V43)+1)</f>
        <v>4</v>
      </c>
      <c r="AN34" s="366"/>
      <c r="AO34" s="365" t="str">
        <f>IF('各会計、関係団体の財政状況及び健全化判断比率'!B30="","",'各会計、関係団体の財政状況及び健全化判断比率'!B30)</f>
        <v>病院事業会計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IF('各会計、関係団体の財政状況及び健全化判断比率'!B33="","",'各会計、関係団体の財政状況及び健全化判断比率'!B33)</f>
        <v>発電事業特別会計</v>
      </c>
      <c r="BH34" s="365"/>
      <c r="BI34" s="365"/>
      <c r="BJ34" s="365"/>
      <c r="BK34" s="365"/>
      <c r="BL34" s="365"/>
      <c r="BM34" s="365"/>
      <c r="BN34" s="365"/>
      <c r="BO34" s="365"/>
      <c r="BP34" s="365"/>
      <c r="BQ34" s="365"/>
      <c r="BR34" s="365"/>
      <c r="BS34" s="365"/>
      <c r="BT34" s="365"/>
      <c r="BU34" s="365"/>
      <c r="BV34" s="193"/>
      <c r="BW34" s="366">
        <f>IF(BY34="","",MAX(C34:D43,U34:V43,AM34:AN43,BE34:BF43)+1)</f>
        <v>12</v>
      </c>
      <c r="BX34" s="366"/>
      <c r="BY34" s="365" t="str">
        <f>IF('各会計、関係団体の財政状況及び健全化判断比率'!B68="","",'各会計、関係団体の財政状況及び健全化判断比率'!B68)</f>
        <v>新川広域圏事務組合</v>
      </c>
      <c r="BZ34" s="365"/>
      <c r="CA34" s="365"/>
      <c r="CB34" s="365"/>
      <c r="CC34" s="365"/>
      <c r="CD34" s="365"/>
      <c r="CE34" s="365"/>
      <c r="CF34" s="365"/>
      <c r="CG34" s="365"/>
      <c r="CH34" s="365"/>
      <c r="CI34" s="365"/>
      <c r="CJ34" s="365"/>
      <c r="CK34" s="365"/>
      <c r="CL34" s="365"/>
      <c r="CM34" s="365"/>
      <c r="CN34" s="193"/>
      <c r="CO34" s="366">
        <f>IF(CQ34="","",MAX(C34:D43,U34:V43,AM34:AN43,BE34:BF43,BW34:BX43)+1)</f>
        <v>22</v>
      </c>
      <c r="CP34" s="366"/>
      <c r="CQ34" s="365" t="str">
        <f>IF('各会計、関係団体の財政状況及び健全化判断比率'!BS7="","",'各会計、関係団体の財政状況及び健全化判断比率'!BS7)</f>
        <v>黒部市体育協会</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後期高齢者医療事業</v>
      </c>
      <c r="X35" s="365"/>
      <c r="Y35" s="365"/>
      <c r="Z35" s="365"/>
      <c r="AA35" s="365"/>
      <c r="AB35" s="365"/>
      <c r="AC35" s="365"/>
      <c r="AD35" s="365"/>
      <c r="AE35" s="365"/>
      <c r="AF35" s="365"/>
      <c r="AG35" s="365"/>
      <c r="AH35" s="365"/>
      <c r="AI35" s="365"/>
      <c r="AJ35" s="365"/>
      <c r="AK35" s="365"/>
      <c r="AL35" s="193"/>
      <c r="AM35" s="366">
        <f t="shared" ref="AM35:AM43" si="0">IF(AO35="","",AM34+1)</f>
        <v>5</v>
      </c>
      <c r="AN35" s="366"/>
      <c r="AO35" s="365" t="str">
        <f>IF('各会計、関係団体の財政状況及び健全化判断比率'!B31="","",'各会計、関係団体の財政状況及び健全化判断比率'!B31)</f>
        <v>水道事業会計</v>
      </c>
      <c r="AP35" s="365"/>
      <c r="AQ35" s="365"/>
      <c r="AR35" s="365"/>
      <c r="AS35" s="365"/>
      <c r="AT35" s="365"/>
      <c r="AU35" s="365"/>
      <c r="AV35" s="365"/>
      <c r="AW35" s="365"/>
      <c r="AX35" s="365"/>
      <c r="AY35" s="365"/>
      <c r="AZ35" s="365"/>
      <c r="BA35" s="365"/>
      <c r="BB35" s="365"/>
      <c r="BC35" s="365"/>
      <c r="BD35" s="193"/>
      <c r="BE35" s="366">
        <f t="shared" ref="BE35:BE43" si="1">IF(BG35="","",BE34+1)</f>
        <v>8</v>
      </c>
      <c r="BF35" s="366"/>
      <c r="BG35" s="365" t="str">
        <f>IF('各会計、関係団体の財政状況及び健全化判断比率'!B34="","",'各会計、関係団体の財政状況及び健全化判断比率'!B34)</f>
        <v>簡易水道事業特別会計</v>
      </c>
      <c r="BH35" s="365"/>
      <c r="BI35" s="365"/>
      <c r="BJ35" s="365"/>
      <c r="BK35" s="365"/>
      <c r="BL35" s="365"/>
      <c r="BM35" s="365"/>
      <c r="BN35" s="365"/>
      <c r="BO35" s="365"/>
      <c r="BP35" s="365"/>
      <c r="BQ35" s="365"/>
      <c r="BR35" s="365"/>
      <c r="BS35" s="365"/>
      <c r="BT35" s="365"/>
      <c r="BU35" s="365"/>
      <c r="BV35" s="193"/>
      <c r="BW35" s="366">
        <f t="shared" ref="BW35:BW43" si="2">IF(BY35="","",BW34+1)</f>
        <v>13</v>
      </c>
      <c r="BX35" s="366"/>
      <c r="BY35" s="365" t="str">
        <f>IF('各会計、関係団体の財政状況及び健全化判断比率'!B69="","",'各会計、関係団体の財政状況及び健全化判断比率'!B69)</f>
        <v>新川地域消防組合</v>
      </c>
      <c r="BZ35" s="365"/>
      <c r="CA35" s="365"/>
      <c r="CB35" s="365"/>
      <c r="CC35" s="365"/>
      <c r="CD35" s="365"/>
      <c r="CE35" s="365"/>
      <c r="CF35" s="365"/>
      <c r="CG35" s="365"/>
      <c r="CH35" s="365"/>
      <c r="CI35" s="365"/>
      <c r="CJ35" s="365"/>
      <c r="CK35" s="365"/>
      <c r="CL35" s="365"/>
      <c r="CM35" s="365"/>
      <c r="CN35" s="193"/>
      <c r="CO35" s="366">
        <f t="shared" ref="CO35:CO43" si="3">IF(CQ35="","",CO34+1)</f>
        <v>23</v>
      </c>
      <c r="CP35" s="366"/>
      <c r="CQ35" s="365" t="str">
        <f>IF('各会計、関係団体の財政状況及び健全化判断比率'!BS8="","",'各会計、関係団体の財政状況及び健全化判断比率'!BS8)</f>
        <v>黒部市国際文化センター</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f t="shared" si="0"/>
        <v>6</v>
      </c>
      <c r="AN36" s="366"/>
      <c r="AO36" s="365" t="str">
        <f>IF('各会計、関係団体の財政状況及び健全化判断比率'!B32="","",'各会計、関係団体の財政状況及び健全化判断比率'!B32)</f>
        <v>下水道事業会計</v>
      </c>
      <c r="AP36" s="365"/>
      <c r="AQ36" s="365"/>
      <c r="AR36" s="365"/>
      <c r="AS36" s="365"/>
      <c r="AT36" s="365"/>
      <c r="AU36" s="365"/>
      <c r="AV36" s="365"/>
      <c r="AW36" s="365"/>
      <c r="AX36" s="365"/>
      <c r="AY36" s="365"/>
      <c r="AZ36" s="365"/>
      <c r="BA36" s="365"/>
      <c r="BB36" s="365"/>
      <c r="BC36" s="365"/>
      <c r="BD36" s="193"/>
      <c r="BE36" s="366">
        <f t="shared" si="1"/>
        <v>9</v>
      </c>
      <c r="BF36" s="366"/>
      <c r="BG36" s="365" t="str">
        <f>IF('各会計、関係団体の財政状況及び健全化判断比率'!B35="","",'各会計、関係団体の財政状況及び健全化判断比率'!B35)</f>
        <v>牧場事業特別会計</v>
      </c>
      <c r="BH36" s="365"/>
      <c r="BI36" s="365"/>
      <c r="BJ36" s="365"/>
      <c r="BK36" s="365"/>
      <c r="BL36" s="365"/>
      <c r="BM36" s="365"/>
      <c r="BN36" s="365"/>
      <c r="BO36" s="365"/>
      <c r="BP36" s="365"/>
      <c r="BQ36" s="365"/>
      <c r="BR36" s="365"/>
      <c r="BS36" s="365"/>
      <c r="BT36" s="365"/>
      <c r="BU36" s="365"/>
      <c r="BV36" s="193"/>
      <c r="BW36" s="366">
        <f t="shared" si="2"/>
        <v>14</v>
      </c>
      <c r="BX36" s="366"/>
      <c r="BY36" s="365" t="str">
        <f>IF('各会計、関係団体の財政状況及び健全化判断比率'!B70="","",'各会計、関係団体の財政状況及び健全化判断比率'!B70)</f>
        <v>新川地域介護保険・ケーブルテレビ事業組合</v>
      </c>
      <c r="BZ36" s="365"/>
      <c r="CA36" s="365"/>
      <c r="CB36" s="365"/>
      <c r="CC36" s="365"/>
      <c r="CD36" s="365"/>
      <c r="CE36" s="365"/>
      <c r="CF36" s="365"/>
      <c r="CG36" s="365"/>
      <c r="CH36" s="365"/>
      <c r="CI36" s="365"/>
      <c r="CJ36" s="365"/>
      <c r="CK36" s="365"/>
      <c r="CL36" s="365"/>
      <c r="CM36" s="365"/>
      <c r="CN36" s="193"/>
      <c r="CO36" s="366">
        <f t="shared" si="3"/>
        <v>24</v>
      </c>
      <c r="CP36" s="366"/>
      <c r="CQ36" s="365" t="str">
        <f>IF('各会計、関係団体の財政状況及び健全化判断比率'!BS9="","",'各会計、関係団体の財政状況及び健全化判断比率'!BS9)</f>
        <v>黒部市吉田科学館振興協会</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f t="shared" si="1"/>
        <v>10</v>
      </c>
      <c r="BF37" s="366"/>
      <c r="BG37" s="365" t="str">
        <f>IF('各会計、関係団体の財政状況及び健全化判断比率'!B36="","",'各会計、関係団体の財政状況及び健全化判断比率'!B36)</f>
        <v>フィッシャリーナ事業特別会計</v>
      </c>
      <c r="BH37" s="365"/>
      <c r="BI37" s="365"/>
      <c r="BJ37" s="365"/>
      <c r="BK37" s="365"/>
      <c r="BL37" s="365"/>
      <c r="BM37" s="365"/>
      <c r="BN37" s="365"/>
      <c r="BO37" s="365"/>
      <c r="BP37" s="365"/>
      <c r="BQ37" s="365"/>
      <c r="BR37" s="365"/>
      <c r="BS37" s="365"/>
      <c r="BT37" s="365"/>
      <c r="BU37" s="365"/>
      <c r="BV37" s="193"/>
      <c r="BW37" s="366">
        <f t="shared" si="2"/>
        <v>15</v>
      </c>
      <c r="BX37" s="366"/>
      <c r="BY37" s="365" t="str">
        <f>IF('各会計、関係団体の財政状況及び健全化判断比率'!B71="","",'各会計、関係団体の財政状況及び健全化判断比率'!B71)</f>
        <v>　　一般会計分</v>
      </c>
      <c r="BZ37" s="365"/>
      <c r="CA37" s="365"/>
      <c r="CB37" s="365"/>
      <c r="CC37" s="365"/>
      <c r="CD37" s="365"/>
      <c r="CE37" s="365"/>
      <c r="CF37" s="365"/>
      <c r="CG37" s="365"/>
      <c r="CH37" s="365"/>
      <c r="CI37" s="365"/>
      <c r="CJ37" s="365"/>
      <c r="CK37" s="365"/>
      <c r="CL37" s="365"/>
      <c r="CM37" s="365"/>
      <c r="CN37" s="193"/>
      <c r="CO37" s="366">
        <f t="shared" si="3"/>
        <v>25</v>
      </c>
      <c r="CP37" s="366"/>
      <c r="CQ37" s="365" t="str">
        <f>IF('各会計、関係団体の財政状況及び健全化判断比率'!BS10="","",'各会計、関係団体の財政状況及び健全化判断比率'!BS10)</f>
        <v>黒部市施設管理公社</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f t="shared" si="1"/>
        <v>11</v>
      </c>
      <c r="BF38" s="366"/>
      <c r="BG38" s="365" t="str">
        <f>IF('各会計、関係団体の財政状況及び健全化判断比率'!B37="","",'各会計、関係団体の財政状況及び健全化判断比率'!B37)</f>
        <v>地域開発事業特別会計</v>
      </c>
      <c r="BH38" s="365"/>
      <c r="BI38" s="365"/>
      <c r="BJ38" s="365"/>
      <c r="BK38" s="365"/>
      <c r="BL38" s="365"/>
      <c r="BM38" s="365"/>
      <c r="BN38" s="365"/>
      <c r="BO38" s="365"/>
      <c r="BP38" s="365"/>
      <c r="BQ38" s="365"/>
      <c r="BR38" s="365"/>
      <c r="BS38" s="365"/>
      <c r="BT38" s="365"/>
      <c r="BU38" s="365"/>
      <c r="BV38" s="193"/>
      <c r="BW38" s="366">
        <f t="shared" si="2"/>
        <v>16</v>
      </c>
      <c r="BX38" s="366"/>
      <c r="BY38" s="365" t="str">
        <f>IF('各会計、関係団体の財政状況及び健全化判断比率'!B72="","",'各会計、関係団体の財政状況及び健全化判断比率'!B72)</f>
        <v>　　介護保険事業特別会計</v>
      </c>
      <c r="BZ38" s="365"/>
      <c r="CA38" s="365"/>
      <c r="CB38" s="365"/>
      <c r="CC38" s="365"/>
      <c r="CD38" s="365"/>
      <c r="CE38" s="365"/>
      <c r="CF38" s="365"/>
      <c r="CG38" s="365"/>
      <c r="CH38" s="365"/>
      <c r="CI38" s="365"/>
      <c r="CJ38" s="365"/>
      <c r="CK38" s="365"/>
      <c r="CL38" s="365"/>
      <c r="CM38" s="365"/>
      <c r="CN38" s="193"/>
      <c r="CO38" s="366">
        <f t="shared" si="3"/>
        <v>26</v>
      </c>
      <c r="CP38" s="366"/>
      <c r="CQ38" s="365" t="str">
        <f>IF('各会計、関係団体の財政状況及び健全化判断比率'!BS11="","",'各会計、関係団体の財政状況及び健全化判断比率'!BS11)</f>
        <v>新川コミュニティ放送</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17</v>
      </c>
      <c r="BX39" s="366"/>
      <c r="BY39" s="365" t="str">
        <f>IF('各会計、関係団体の財政状況及び健全化判断比率'!B73="","",'各会計、関係団体の財政状況及び健全化判断比率'!B73)</f>
        <v>　　CATV事業特別会計</v>
      </c>
      <c r="BZ39" s="365"/>
      <c r="CA39" s="365"/>
      <c r="CB39" s="365"/>
      <c r="CC39" s="365"/>
      <c r="CD39" s="365"/>
      <c r="CE39" s="365"/>
      <c r="CF39" s="365"/>
      <c r="CG39" s="365"/>
      <c r="CH39" s="365"/>
      <c r="CI39" s="365"/>
      <c r="CJ39" s="365"/>
      <c r="CK39" s="365"/>
      <c r="CL39" s="365"/>
      <c r="CM39" s="365"/>
      <c r="CN39" s="193"/>
      <c r="CO39" s="366">
        <f t="shared" si="3"/>
        <v>27</v>
      </c>
      <c r="CP39" s="366"/>
      <c r="CQ39" s="365" t="str">
        <f>IF('各会計、関係団体の財政状況及び健全化判断比率'!BS12="","",'各会計、関係団体の財政状況及び健全化判断比率'!BS12)</f>
        <v>宇奈月ビール</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18</v>
      </c>
      <c r="BX40" s="366"/>
      <c r="BY40" s="365" t="str">
        <f>IF('各会計、関係団体の財政状況及び健全化判断比率'!B74="","",'各会計、関係団体の財政状況及び健全化判断比率'!B74)</f>
        <v>富山県市町村総合事務組合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19</v>
      </c>
      <c r="BX41" s="366"/>
      <c r="BY41" s="365" t="str">
        <f>IF('各会計、関係団体の財政状況及び健全化判断比率'!B75="","",'各会計、関係団体の財政状況及び健全化判断比率'!B75)</f>
        <v>富山県市町村管理組合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20</v>
      </c>
      <c r="BX42" s="366"/>
      <c r="BY42" s="365" t="str">
        <f>IF('各会計、関係団体の財政状況及び健全化判断比率'!B76="","",'各会計、関係団体の財政状況及び健全化判断比率'!B76)</f>
        <v>富山県後期高齢者医療広域連合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21</v>
      </c>
      <c r="BX43" s="366"/>
      <c r="BY43" s="365" t="str">
        <f>IF('各会計、関係団体の財政状況及び健全化判断比率'!B77="","",'各会計、関係団体の財政状況及び健全化判断比率'!B77)</f>
        <v>　　一般会計分</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Z46xmqR3Vw2IdtixL1gxPCD1guQVjieUkJvDPE6UIGerzhKhfHodjSB8874IH+t3np+nE+JLDRIPcEnvMvKAg==" saltValue="qvoTbr4H4C7z5IoCHt4h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86" t="s">
        <v>569</v>
      </c>
      <c r="D34" s="1186"/>
      <c r="E34" s="1187"/>
      <c r="F34" s="32">
        <v>30.08</v>
      </c>
      <c r="G34" s="33">
        <v>34.15</v>
      </c>
      <c r="H34" s="33">
        <v>26.58</v>
      </c>
      <c r="I34" s="33">
        <v>21.6</v>
      </c>
      <c r="J34" s="34">
        <v>17.78</v>
      </c>
      <c r="K34" s="22"/>
      <c r="L34" s="22"/>
      <c r="M34" s="22"/>
      <c r="N34" s="22"/>
      <c r="O34" s="22"/>
      <c r="P34" s="22"/>
    </row>
    <row r="35" spans="1:16" ht="39" customHeight="1" x14ac:dyDescent="0.15">
      <c r="A35" s="22"/>
      <c r="B35" s="35"/>
      <c r="C35" s="1180" t="s">
        <v>570</v>
      </c>
      <c r="D35" s="1181"/>
      <c r="E35" s="1182"/>
      <c r="F35" s="36">
        <v>3.46</v>
      </c>
      <c r="G35" s="37">
        <v>5</v>
      </c>
      <c r="H35" s="37">
        <v>4.42</v>
      </c>
      <c r="I35" s="37">
        <v>4.1900000000000004</v>
      </c>
      <c r="J35" s="38">
        <v>4.47</v>
      </c>
      <c r="K35" s="22"/>
      <c r="L35" s="22"/>
      <c r="M35" s="22"/>
      <c r="N35" s="22"/>
      <c r="O35" s="22"/>
      <c r="P35" s="22"/>
    </row>
    <row r="36" spans="1:16" ht="39" customHeight="1" x14ac:dyDescent="0.15">
      <c r="A36" s="22"/>
      <c r="B36" s="35"/>
      <c r="C36" s="1180" t="s">
        <v>571</v>
      </c>
      <c r="D36" s="1181"/>
      <c r="E36" s="1182"/>
      <c r="F36" s="36">
        <v>1.69</v>
      </c>
      <c r="G36" s="37">
        <v>2.62</v>
      </c>
      <c r="H36" s="37">
        <v>2.71</v>
      </c>
      <c r="I36" s="37">
        <v>2.48</v>
      </c>
      <c r="J36" s="38">
        <v>2.5499999999999998</v>
      </c>
      <c r="K36" s="22"/>
      <c r="L36" s="22"/>
      <c r="M36" s="22"/>
      <c r="N36" s="22"/>
      <c r="O36" s="22"/>
      <c r="P36" s="22"/>
    </row>
    <row r="37" spans="1:16" ht="39" customHeight="1" x14ac:dyDescent="0.15">
      <c r="A37" s="22"/>
      <c r="B37" s="35"/>
      <c r="C37" s="1180" t="s">
        <v>572</v>
      </c>
      <c r="D37" s="1181"/>
      <c r="E37" s="1182"/>
      <c r="F37" s="36">
        <v>1.1599999999999999</v>
      </c>
      <c r="G37" s="37">
        <v>1.41</v>
      </c>
      <c r="H37" s="37">
        <v>1.6</v>
      </c>
      <c r="I37" s="37">
        <v>1.75</v>
      </c>
      <c r="J37" s="38">
        <v>2.15</v>
      </c>
      <c r="K37" s="22"/>
      <c r="L37" s="22"/>
      <c r="M37" s="22"/>
      <c r="N37" s="22"/>
      <c r="O37" s="22"/>
      <c r="P37" s="22"/>
    </row>
    <row r="38" spans="1:16" ht="39" customHeight="1" x14ac:dyDescent="0.15">
      <c r="A38" s="22"/>
      <c r="B38" s="35"/>
      <c r="C38" s="1180" t="s">
        <v>573</v>
      </c>
      <c r="D38" s="1181"/>
      <c r="E38" s="1182"/>
      <c r="F38" s="36">
        <v>1.35</v>
      </c>
      <c r="G38" s="37">
        <v>1.78</v>
      </c>
      <c r="H38" s="37">
        <v>2.02</v>
      </c>
      <c r="I38" s="37">
        <v>2.36</v>
      </c>
      <c r="J38" s="38">
        <v>1.08</v>
      </c>
      <c r="K38" s="22"/>
      <c r="L38" s="22"/>
      <c r="M38" s="22"/>
      <c r="N38" s="22"/>
      <c r="O38" s="22"/>
      <c r="P38" s="22"/>
    </row>
    <row r="39" spans="1:16" ht="39" customHeight="1" x14ac:dyDescent="0.15">
      <c r="A39" s="22"/>
      <c r="B39" s="35"/>
      <c r="C39" s="1180" t="s">
        <v>574</v>
      </c>
      <c r="D39" s="1181"/>
      <c r="E39" s="1182"/>
      <c r="F39" s="36" t="s">
        <v>535</v>
      </c>
      <c r="G39" s="37">
        <v>0</v>
      </c>
      <c r="H39" s="37">
        <v>0</v>
      </c>
      <c r="I39" s="37">
        <v>0.06</v>
      </c>
      <c r="J39" s="38">
        <v>0.03</v>
      </c>
      <c r="K39" s="22"/>
      <c r="L39" s="22"/>
      <c r="M39" s="22"/>
      <c r="N39" s="22"/>
      <c r="O39" s="22"/>
      <c r="P39" s="22"/>
    </row>
    <row r="40" spans="1:16" ht="39" customHeight="1" x14ac:dyDescent="0.15">
      <c r="A40" s="22"/>
      <c r="B40" s="35"/>
      <c r="C40" s="1180" t="s">
        <v>575</v>
      </c>
      <c r="D40" s="1181"/>
      <c r="E40" s="1182"/>
      <c r="F40" s="36">
        <v>0</v>
      </c>
      <c r="G40" s="37">
        <v>0</v>
      </c>
      <c r="H40" s="37">
        <v>0</v>
      </c>
      <c r="I40" s="37">
        <v>0</v>
      </c>
      <c r="J40" s="38">
        <v>0.01</v>
      </c>
      <c r="K40" s="22"/>
      <c r="L40" s="22"/>
      <c r="M40" s="22"/>
      <c r="N40" s="22"/>
      <c r="O40" s="22"/>
      <c r="P40" s="22"/>
    </row>
    <row r="41" spans="1:16" ht="39" customHeight="1" x14ac:dyDescent="0.15">
      <c r="A41" s="22"/>
      <c r="B41" s="35"/>
      <c r="C41" s="1180" t="s">
        <v>576</v>
      </c>
      <c r="D41" s="1181"/>
      <c r="E41" s="1182"/>
      <c r="F41" s="36">
        <v>0</v>
      </c>
      <c r="G41" s="37">
        <v>0</v>
      </c>
      <c r="H41" s="37">
        <v>0</v>
      </c>
      <c r="I41" s="37">
        <v>0</v>
      </c>
      <c r="J41" s="38">
        <v>0</v>
      </c>
      <c r="K41" s="22"/>
      <c r="L41" s="22"/>
      <c r="M41" s="22"/>
      <c r="N41" s="22"/>
      <c r="O41" s="22"/>
      <c r="P41" s="22"/>
    </row>
    <row r="42" spans="1:16" ht="39" customHeight="1" x14ac:dyDescent="0.15">
      <c r="A42" s="22"/>
      <c r="B42" s="39"/>
      <c r="C42" s="1180" t="s">
        <v>577</v>
      </c>
      <c r="D42" s="1181"/>
      <c r="E42" s="1182"/>
      <c r="F42" s="36" t="s">
        <v>535</v>
      </c>
      <c r="G42" s="37" t="s">
        <v>535</v>
      </c>
      <c r="H42" s="37" t="s">
        <v>535</v>
      </c>
      <c r="I42" s="37" t="s">
        <v>535</v>
      </c>
      <c r="J42" s="38" t="s">
        <v>535</v>
      </c>
      <c r="K42" s="22"/>
      <c r="L42" s="22"/>
      <c r="M42" s="22"/>
      <c r="N42" s="22"/>
      <c r="O42" s="22"/>
      <c r="P42" s="22"/>
    </row>
    <row r="43" spans="1:16" ht="39" customHeight="1" thickBot="1" x14ac:dyDescent="0.2">
      <c r="A43" s="22"/>
      <c r="B43" s="40"/>
      <c r="C43" s="1183" t="s">
        <v>578</v>
      </c>
      <c r="D43" s="1184"/>
      <c r="E43" s="1185"/>
      <c r="F43" s="41">
        <v>0.05</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m4csdBsUu+u/QXxbDCQAe8QBiTEvmAxm0ycMOJeBdYcqaZobTQutMz+jqYQbHQYOtNsxdgpoHkok//XoUBB7g==" saltValue="qqhA21Lwk9Tlw2NhGHjT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2468</v>
      </c>
      <c r="L45" s="60">
        <v>2530</v>
      </c>
      <c r="M45" s="60">
        <v>2428</v>
      </c>
      <c r="N45" s="60">
        <v>2256</v>
      </c>
      <c r="O45" s="61">
        <v>2283</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535</v>
      </c>
      <c r="L46" s="64" t="s">
        <v>535</v>
      </c>
      <c r="M46" s="64" t="s">
        <v>535</v>
      </c>
      <c r="N46" s="64" t="s">
        <v>535</v>
      </c>
      <c r="O46" s="65" t="s">
        <v>535</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535</v>
      </c>
      <c r="L47" s="64" t="s">
        <v>535</v>
      </c>
      <c r="M47" s="64" t="s">
        <v>535</v>
      </c>
      <c r="N47" s="64" t="s">
        <v>535</v>
      </c>
      <c r="O47" s="65" t="s">
        <v>535</v>
      </c>
      <c r="P47" s="48"/>
      <c r="Q47" s="48"/>
      <c r="R47" s="48"/>
      <c r="S47" s="48"/>
      <c r="T47" s="48"/>
      <c r="U47" s="48"/>
    </row>
    <row r="48" spans="1:21" ht="30.75" customHeight="1" x14ac:dyDescent="0.15">
      <c r="A48" s="48"/>
      <c r="B48" s="1198"/>
      <c r="C48" s="1199"/>
      <c r="D48" s="62"/>
      <c r="E48" s="1190" t="s">
        <v>15</v>
      </c>
      <c r="F48" s="1190"/>
      <c r="G48" s="1190"/>
      <c r="H48" s="1190"/>
      <c r="I48" s="1190"/>
      <c r="J48" s="1191"/>
      <c r="K48" s="63">
        <v>963</v>
      </c>
      <c r="L48" s="64">
        <v>1031</v>
      </c>
      <c r="M48" s="64">
        <v>1022</v>
      </c>
      <c r="N48" s="64">
        <v>1065</v>
      </c>
      <c r="O48" s="65">
        <v>1022</v>
      </c>
      <c r="P48" s="48"/>
      <c r="Q48" s="48"/>
      <c r="R48" s="48"/>
      <c r="S48" s="48"/>
      <c r="T48" s="48"/>
      <c r="U48" s="48"/>
    </row>
    <row r="49" spans="1:21" ht="30.75" customHeight="1" x14ac:dyDescent="0.15">
      <c r="A49" s="48"/>
      <c r="B49" s="1198"/>
      <c r="C49" s="1199"/>
      <c r="D49" s="62"/>
      <c r="E49" s="1190" t="s">
        <v>16</v>
      </c>
      <c r="F49" s="1190"/>
      <c r="G49" s="1190"/>
      <c r="H49" s="1190"/>
      <c r="I49" s="1190"/>
      <c r="J49" s="1191"/>
      <c r="K49" s="63">
        <v>143</v>
      </c>
      <c r="L49" s="64">
        <v>68</v>
      </c>
      <c r="M49" s="64">
        <v>44</v>
      </c>
      <c r="N49" s="64">
        <v>91</v>
      </c>
      <c r="O49" s="65">
        <v>132</v>
      </c>
      <c r="P49" s="48"/>
      <c r="Q49" s="48"/>
      <c r="R49" s="48"/>
      <c r="S49" s="48"/>
      <c r="T49" s="48"/>
      <c r="U49" s="48"/>
    </row>
    <row r="50" spans="1:21" ht="30.75" customHeight="1" x14ac:dyDescent="0.15">
      <c r="A50" s="48"/>
      <c r="B50" s="1198"/>
      <c r="C50" s="1199"/>
      <c r="D50" s="62"/>
      <c r="E50" s="1190" t="s">
        <v>17</v>
      </c>
      <c r="F50" s="1190"/>
      <c r="G50" s="1190"/>
      <c r="H50" s="1190"/>
      <c r="I50" s="1190"/>
      <c r="J50" s="1191"/>
      <c r="K50" s="63">
        <v>200</v>
      </c>
      <c r="L50" s="64">
        <v>180</v>
      </c>
      <c r="M50" s="64">
        <v>117</v>
      </c>
      <c r="N50" s="64">
        <v>99</v>
      </c>
      <c r="O50" s="65">
        <v>98</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535</v>
      </c>
      <c r="L51" s="64" t="s">
        <v>535</v>
      </c>
      <c r="M51" s="64" t="s">
        <v>535</v>
      </c>
      <c r="N51" s="64" t="s">
        <v>535</v>
      </c>
      <c r="O51" s="65" t="s">
        <v>535</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2132</v>
      </c>
      <c r="L52" s="64">
        <v>2293</v>
      </c>
      <c r="M52" s="64">
        <v>2276</v>
      </c>
      <c r="N52" s="64">
        <v>2306</v>
      </c>
      <c r="O52" s="65">
        <v>2416</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1642</v>
      </c>
      <c r="L53" s="69">
        <v>1516</v>
      </c>
      <c r="M53" s="69">
        <v>1335</v>
      </c>
      <c r="N53" s="69">
        <v>1205</v>
      </c>
      <c r="O53" s="70">
        <v>1119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N71dGwAqG5eDh2OOqqoqNmr8YjefLiRtjUM81BB4aTzK8Zl0jBYcC2mq2LZ+P9CQE0mBKALiGBOMVGhVcyJsg==" saltValue="Jbb0KjVBwEp2/5br0UqEz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562</v>
      </c>
      <c r="J40" s="79" t="s">
        <v>563</v>
      </c>
      <c r="K40" s="79" t="s">
        <v>564</v>
      </c>
      <c r="L40" s="79" t="s">
        <v>565</v>
      </c>
      <c r="M40" s="80" t="s">
        <v>566</v>
      </c>
    </row>
    <row r="41" spans="2:13" ht="27.75" customHeight="1" x14ac:dyDescent="0.15">
      <c r="B41" s="1216" t="s">
        <v>24</v>
      </c>
      <c r="C41" s="1217"/>
      <c r="D41" s="81"/>
      <c r="E41" s="1218" t="s">
        <v>25</v>
      </c>
      <c r="F41" s="1218"/>
      <c r="G41" s="1218"/>
      <c r="H41" s="1219"/>
      <c r="I41" s="82">
        <v>27890</v>
      </c>
      <c r="J41" s="83">
        <v>29349</v>
      </c>
      <c r="K41" s="83">
        <v>30629</v>
      </c>
      <c r="L41" s="83">
        <v>30233</v>
      </c>
      <c r="M41" s="84">
        <v>30438</v>
      </c>
    </row>
    <row r="42" spans="2:13" ht="27.75" customHeight="1" x14ac:dyDescent="0.15">
      <c r="B42" s="1206"/>
      <c r="C42" s="1207"/>
      <c r="D42" s="85"/>
      <c r="E42" s="1210" t="s">
        <v>26</v>
      </c>
      <c r="F42" s="1210"/>
      <c r="G42" s="1210"/>
      <c r="H42" s="1211"/>
      <c r="I42" s="86">
        <v>955</v>
      </c>
      <c r="J42" s="87">
        <v>780</v>
      </c>
      <c r="K42" s="87">
        <v>668</v>
      </c>
      <c r="L42" s="87">
        <v>713</v>
      </c>
      <c r="M42" s="88">
        <v>826</v>
      </c>
    </row>
    <row r="43" spans="2:13" ht="27.75" customHeight="1" x14ac:dyDescent="0.15">
      <c r="B43" s="1206"/>
      <c r="C43" s="1207"/>
      <c r="D43" s="85"/>
      <c r="E43" s="1210" t="s">
        <v>27</v>
      </c>
      <c r="F43" s="1210"/>
      <c r="G43" s="1210"/>
      <c r="H43" s="1211"/>
      <c r="I43" s="86">
        <v>11339</v>
      </c>
      <c r="J43" s="87">
        <v>12338</v>
      </c>
      <c r="K43" s="87">
        <v>14694</v>
      </c>
      <c r="L43" s="87">
        <v>14651</v>
      </c>
      <c r="M43" s="88">
        <v>13875</v>
      </c>
    </row>
    <row r="44" spans="2:13" ht="27.75" customHeight="1" x14ac:dyDescent="0.15">
      <c r="B44" s="1206"/>
      <c r="C44" s="1207"/>
      <c r="D44" s="85"/>
      <c r="E44" s="1210" t="s">
        <v>28</v>
      </c>
      <c r="F44" s="1210"/>
      <c r="G44" s="1210"/>
      <c r="H44" s="1211"/>
      <c r="I44" s="86">
        <v>652</v>
      </c>
      <c r="J44" s="87">
        <v>994</v>
      </c>
      <c r="K44" s="87">
        <v>1198</v>
      </c>
      <c r="L44" s="87">
        <v>1159</v>
      </c>
      <c r="M44" s="88">
        <v>1222</v>
      </c>
    </row>
    <row r="45" spans="2:13" ht="27.75" customHeight="1" x14ac:dyDescent="0.15">
      <c r="B45" s="1206"/>
      <c r="C45" s="1207"/>
      <c r="D45" s="85"/>
      <c r="E45" s="1210" t="s">
        <v>29</v>
      </c>
      <c r="F45" s="1210"/>
      <c r="G45" s="1210"/>
      <c r="H45" s="1211"/>
      <c r="I45" s="86">
        <v>1313</v>
      </c>
      <c r="J45" s="87">
        <v>1144</v>
      </c>
      <c r="K45" s="87">
        <v>920</v>
      </c>
      <c r="L45" s="87">
        <v>851</v>
      </c>
      <c r="M45" s="88">
        <v>638</v>
      </c>
    </row>
    <row r="46" spans="2:13" ht="27.75" customHeight="1" x14ac:dyDescent="0.15">
      <c r="B46" s="1206"/>
      <c r="C46" s="1207"/>
      <c r="D46" s="89"/>
      <c r="E46" s="1210" t="s">
        <v>30</v>
      </c>
      <c r="F46" s="1210"/>
      <c r="G46" s="1210"/>
      <c r="H46" s="1211"/>
      <c r="I46" s="86" t="s">
        <v>535</v>
      </c>
      <c r="J46" s="87" t="s">
        <v>535</v>
      </c>
      <c r="K46" s="87" t="s">
        <v>535</v>
      </c>
      <c r="L46" s="87">
        <v>28</v>
      </c>
      <c r="M46" s="88">
        <v>28</v>
      </c>
    </row>
    <row r="47" spans="2:13" ht="27.75" customHeight="1" x14ac:dyDescent="0.15">
      <c r="B47" s="1206"/>
      <c r="C47" s="1207"/>
      <c r="D47" s="90"/>
      <c r="E47" s="1220" t="s">
        <v>31</v>
      </c>
      <c r="F47" s="1221"/>
      <c r="G47" s="1221"/>
      <c r="H47" s="1222"/>
      <c r="I47" s="86" t="s">
        <v>535</v>
      </c>
      <c r="J47" s="87" t="s">
        <v>535</v>
      </c>
      <c r="K47" s="87" t="s">
        <v>535</v>
      </c>
      <c r="L47" s="87" t="s">
        <v>535</v>
      </c>
      <c r="M47" s="88" t="s">
        <v>535</v>
      </c>
    </row>
    <row r="48" spans="2:13" ht="27.75" customHeight="1" x14ac:dyDescent="0.15">
      <c r="B48" s="1206"/>
      <c r="C48" s="1207"/>
      <c r="D48" s="85"/>
      <c r="E48" s="1210" t="s">
        <v>32</v>
      </c>
      <c r="F48" s="1210"/>
      <c r="G48" s="1210"/>
      <c r="H48" s="1211"/>
      <c r="I48" s="86" t="s">
        <v>535</v>
      </c>
      <c r="J48" s="87" t="s">
        <v>535</v>
      </c>
      <c r="K48" s="87" t="s">
        <v>535</v>
      </c>
      <c r="L48" s="87" t="s">
        <v>535</v>
      </c>
      <c r="M48" s="88" t="s">
        <v>535</v>
      </c>
    </row>
    <row r="49" spans="2:13" ht="27.75" customHeight="1" x14ac:dyDescent="0.15">
      <c r="B49" s="1208"/>
      <c r="C49" s="1209"/>
      <c r="D49" s="85"/>
      <c r="E49" s="1210" t="s">
        <v>33</v>
      </c>
      <c r="F49" s="1210"/>
      <c r="G49" s="1210"/>
      <c r="H49" s="1211"/>
      <c r="I49" s="86" t="s">
        <v>535</v>
      </c>
      <c r="J49" s="87" t="s">
        <v>535</v>
      </c>
      <c r="K49" s="87" t="s">
        <v>535</v>
      </c>
      <c r="L49" s="87" t="s">
        <v>535</v>
      </c>
      <c r="M49" s="88" t="s">
        <v>535</v>
      </c>
    </row>
    <row r="50" spans="2:13" ht="27.75" customHeight="1" x14ac:dyDescent="0.15">
      <c r="B50" s="1204" t="s">
        <v>34</v>
      </c>
      <c r="C50" s="1205"/>
      <c r="D50" s="91"/>
      <c r="E50" s="1210" t="s">
        <v>35</v>
      </c>
      <c r="F50" s="1210"/>
      <c r="G50" s="1210"/>
      <c r="H50" s="1211"/>
      <c r="I50" s="86">
        <v>4967</v>
      </c>
      <c r="J50" s="87">
        <v>4417</v>
      </c>
      <c r="K50" s="87">
        <v>3716</v>
      </c>
      <c r="L50" s="87">
        <v>3720</v>
      </c>
      <c r="M50" s="88">
        <v>3272</v>
      </c>
    </row>
    <row r="51" spans="2:13" ht="27.75" customHeight="1" x14ac:dyDescent="0.15">
      <c r="B51" s="1206"/>
      <c r="C51" s="1207"/>
      <c r="D51" s="85"/>
      <c r="E51" s="1210" t="s">
        <v>36</v>
      </c>
      <c r="F51" s="1210"/>
      <c r="G51" s="1210"/>
      <c r="H51" s="1211"/>
      <c r="I51" s="86">
        <v>334</v>
      </c>
      <c r="J51" s="87">
        <v>326</v>
      </c>
      <c r="K51" s="87">
        <v>290</v>
      </c>
      <c r="L51" s="87">
        <v>248</v>
      </c>
      <c r="M51" s="88">
        <v>216</v>
      </c>
    </row>
    <row r="52" spans="2:13" ht="27.75" customHeight="1" x14ac:dyDescent="0.15">
      <c r="B52" s="1208"/>
      <c r="C52" s="1209"/>
      <c r="D52" s="85"/>
      <c r="E52" s="1210" t="s">
        <v>37</v>
      </c>
      <c r="F52" s="1210"/>
      <c r="G52" s="1210"/>
      <c r="H52" s="1211"/>
      <c r="I52" s="86">
        <v>29015</v>
      </c>
      <c r="J52" s="87">
        <v>30025</v>
      </c>
      <c r="K52" s="87">
        <v>31620</v>
      </c>
      <c r="L52" s="87">
        <v>32565</v>
      </c>
      <c r="M52" s="88">
        <v>32258</v>
      </c>
    </row>
    <row r="53" spans="2:13" ht="27.75" customHeight="1" thickBot="1" x14ac:dyDescent="0.2">
      <c r="B53" s="1212" t="s">
        <v>38</v>
      </c>
      <c r="C53" s="1213"/>
      <c r="D53" s="92"/>
      <c r="E53" s="1214" t="s">
        <v>39</v>
      </c>
      <c r="F53" s="1214"/>
      <c r="G53" s="1214"/>
      <c r="H53" s="1215"/>
      <c r="I53" s="93">
        <v>7833</v>
      </c>
      <c r="J53" s="94">
        <v>9837</v>
      </c>
      <c r="K53" s="94">
        <v>12483</v>
      </c>
      <c r="L53" s="94">
        <v>11102</v>
      </c>
      <c r="M53" s="95">
        <v>11282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GBQXn75zJEoyBRcBhe6FGl0loljfocWxJYt65SNOHK25Gqgy3h3JPqeDoSRBPUvAjG6PoY26pI0J+3KoXgfWw==" saltValue="HGocX5uInPDY9KQuG5bZ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564</v>
      </c>
      <c r="G54" s="104" t="s">
        <v>565</v>
      </c>
      <c r="H54" s="105" t="s">
        <v>566</v>
      </c>
    </row>
    <row r="55" spans="2:8" ht="52.5" customHeight="1" x14ac:dyDescent="0.15">
      <c r="B55" s="106"/>
      <c r="C55" s="1231" t="s">
        <v>42</v>
      </c>
      <c r="D55" s="1231"/>
      <c r="E55" s="1232"/>
      <c r="F55" s="107">
        <v>1641</v>
      </c>
      <c r="G55" s="107">
        <v>1642</v>
      </c>
      <c r="H55" s="108">
        <v>1543</v>
      </c>
    </row>
    <row r="56" spans="2:8" ht="52.5" customHeight="1" x14ac:dyDescent="0.15">
      <c r="B56" s="109"/>
      <c r="C56" s="1233" t="s">
        <v>43</v>
      </c>
      <c r="D56" s="1233"/>
      <c r="E56" s="1234"/>
      <c r="F56" s="110">
        <v>586</v>
      </c>
      <c r="G56" s="110">
        <v>586</v>
      </c>
      <c r="H56" s="111">
        <v>537</v>
      </c>
    </row>
    <row r="57" spans="2:8" ht="53.25" customHeight="1" x14ac:dyDescent="0.15">
      <c r="B57" s="109"/>
      <c r="C57" s="1235" t="s">
        <v>44</v>
      </c>
      <c r="D57" s="1235"/>
      <c r="E57" s="1236"/>
      <c r="F57" s="112">
        <v>2860</v>
      </c>
      <c r="G57" s="112">
        <v>2839</v>
      </c>
      <c r="H57" s="113">
        <v>2384</v>
      </c>
    </row>
    <row r="58" spans="2:8" ht="45.75" customHeight="1" x14ac:dyDescent="0.15">
      <c r="B58" s="114"/>
      <c r="C58" s="1223" t="s">
        <v>598</v>
      </c>
      <c r="D58" s="1224"/>
      <c r="E58" s="1225"/>
      <c r="F58" s="115">
        <v>1182</v>
      </c>
      <c r="G58" s="115">
        <v>1093</v>
      </c>
      <c r="H58" s="116">
        <v>964</v>
      </c>
    </row>
    <row r="59" spans="2:8" ht="45.75" customHeight="1" x14ac:dyDescent="0.15">
      <c r="B59" s="114"/>
      <c r="C59" s="1223" t="s">
        <v>599</v>
      </c>
      <c r="D59" s="1224"/>
      <c r="E59" s="1225"/>
      <c r="F59" s="115">
        <v>381</v>
      </c>
      <c r="G59" s="115">
        <v>551</v>
      </c>
      <c r="H59" s="116">
        <v>506</v>
      </c>
    </row>
    <row r="60" spans="2:8" ht="45.75" customHeight="1" x14ac:dyDescent="0.15">
      <c r="B60" s="114"/>
      <c r="C60" s="1223" t="s">
        <v>600</v>
      </c>
      <c r="D60" s="1224"/>
      <c r="E60" s="1225"/>
      <c r="F60" s="115">
        <v>386</v>
      </c>
      <c r="G60" s="115">
        <v>377</v>
      </c>
      <c r="H60" s="116">
        <v>368</v>
      </c>
    </row>
    <row r="61" spans="2:8" ht="45.75" customHeight="1" x14ac:dyDescent="0.15">
      <c r="B61" s="114"/>
      <c r="C61" s="1223" t="s">
        <v>601</v>
      </c>
      <c r="D61" s="1224"/>
      <c r="E61" s="1225"/>
      <c r="F61" s="115">
        <v>603</v>
      </c>
      <c r="G61" s="115">
        <v>531</v>
      </c>
      <c r="H61" s="116">
        <v>328</v>
      </c>
    </row>
    <row r="62" spans="2:8" ht="45.75" customHeight="1" thickBot="1" x14ac:dyDescent="0.2">
      <c r="B62" s="117"/>
      <c r="C62" s="1226" t="s">
        <v>602</v>
      </c>
      <c r="D62" s="1227"/>
      <c r="E62" s="1228"/>
      <c r="F62" s="118">
        <v>72</v>
      </c>
      <c r="G62" s="118">
        <v>68</v>
      </c>
      <c r="H62" s="119">
        <v>71</v>
      </c>
    </row>
    <row r="63" spans="2:8" ht="52.5" customHeight="1" thickBot="1" x14ac:dyDescent="0.2">
      <c r="B63" s="120"/>
      <c r="C63" s="1229" t="s">
        <v>45</v>
      </c>
      <c r="D63" s="1229"/>
      <c r="E63" s="1230"/>
      <c r="F63" s="121">
        <v>5087</v>
      </c>
      <c r="G63" s="121">
        <v>5067</v>
      </c>
      <c r="H63" s="122">
        <v>4464</v>
      </c>
    </row>
    <row r="64" spans="2:8" ht="15" customHeight="1" x14ac:dyDescent="0.15"/>
    <row r="65" ht="0" hidden="1" customHeight="1" x14ac:dyDescent="0.15"/>
    <row r="66" ht="0" hidden="1" customHeight="1" x14ac:dyDescent="0.15"/>
  </sheetData>
  <sheetProtection algorithmName="SHA-512" hashValue="RVpviqtn8TA9bLGvpWUwWNtb5zEATKALbnqQbKjpAx/bjGwHlF9p1vzjZuqT8ogJm7KYUgpsb+nAXi6rsHY9dg==" saltValue="KEVRterCU7HxdzvMug+E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604</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605</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606</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607</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562</v>
      </c>
      <c r="BQ50" s="1271"/>
      <c r="BR50" s="1271"/>
      <c r="BS50" s="1271"/>
      <c r="BT50" s="1271"/>
      <c r="BU50" s="1271"/>
      <c r="BV50" s="1271"/>
      <c r="BW50" s="1271"/>
      <c r="BX50" s="1271" t="s">
        <v>563</v>
      </c>
      <c r="BY50" s="1271"/>
      <c r="BZ50" s="1271"/>
      <c r="CA50" s="1271"/>
      <c r="CB50" s="1271"/>
      <c r="CC50" s="1271"/>
      <c r="CD50" s="1271"/>
      <c r="CE50" s="1271"/>
      <c r="CF50" s="1271" t="s">
        <v>564</v>
      </c>
      <c r="CG50" s="1271"/>
      <c r="CH50" s="1271"/>
      <c r="CI50" s="1271"/>
      <c r="CJ50" s="1271"/>
      <c r="CK50" s="1271"/>
      <c r="CL50" s="1271"/>
      <c r="CM50" s="1271"/>
      <c r="CN50" s="1271" t="s">
        <v>565</v>
      </c>
      <c r="CO50" s="1271"/>
      <c r="CP50" s="1271"/>
      <c r="CQ50" s="1271"/>
      <c r="CR50" s="1271"/>
      <c r="CS50" s="1271"/>
      <c r="CT50" s="1271"/>
      <c r="CU50" s="1271"/>
      <c r="CV50" s="1271" t="s">
        <v>566</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608</v>
      </c>
      <c r="AO51" s="1275"/>
      <c r="AP51" s="1275"/>
      <c r="AQ51" s="1275"/>
      <c r="AR51" s="1275"/>
      <c r="AS51" s="1275"/>
      <c r="AT51" s="1275"/>
      <c r="AU51" s="1275"/>
      <c r="AV51" s="1275"/>
      <c r="AW51" s="1275"/>
      <c r="AX51" s="1275"/>
      <c r="AY51" s="1275"/>
      <c r="AZ51" s="1275"/>
      <c r="BA51" s="1275"/>
      <c r="BB51" s="1275" t="s">
        <v>609</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110.3</v>
      </c>
      <c r="CO51" s="1277"/>
      <c r="CP51" s="1277"/>
      <c r="CQ51" s="1277"/>
      <c r="CR51" s="1277"/>
      <c r="CS51" s="1277"/>
      <c r="CT51" s="1277"/>
      <c r="CU51" s="1277"/>
      <c r="CV51" s="1277">
        <v>111.6</v>
      </c>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610</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55.6</v>
      </c>
      <c r="CO53" s="1277"/>
      <c r="CP53" s="1277"/>
      <c r="CQ53" s="1277"/>
      <c r="CR53" s="1277"/>
      <c r="CS53" s="1277"/>
      <c r="CT53" s="1277"/>
      <c r="CU53" s="1277"/>
      <c r="CV53" s="1277">
        <v>55.7</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611</v>
      </c>
      <c r="AO55" s="1271"/>
      <c r="AP55" s="1271"/>
      <c r="AQ55" s="1271"/>
      <c r="AR55" s="1271"/>
      <c r="AS55" s="1271"/>
      <c r="AT55" s="1271"/>
      <c r="AU55" s="1271"/>
      <c r="AV55" s="1271"/>
      <c r="AW55" s="1271"/>
      <c r="AX55" s="1271"/>
      <c r="AY55" s="1271"/>
      <c r="AZ55" s="1271"/>
      <c r="BA55" s="1271"/>
      <c r="BB55" s="1275" t="s">
        <v>609</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52.3</v>
      </c>
      <c r="CO55" s="1277"/>
      <c r="CP55" s="1277"/>
      <c r="CQ55" s="1277"/>
      <c r="CR55" s="1277"/>
      <c r="CS55" s="1277"/>
      <c r="CT55" s="1277"/>
      <c r="CU55" s="1277"/>
      <c r="CV55" s="1277">
        <v>55.4</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610</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57.1</v>
      </c>
      <c r="CO57" s="1277"/>
      <c r="CP57" s="1277"/>
      <c r="CQ57" s="1277"/>
      <c r="CR57" s="1277"/>
      <c r="CS57" s="1277"/>
      <c r="CT57" s="1277"/>
      <c r="CU57" s="1277"/>
      <c r="CV57" s="1277">
        <v>55.2</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612</v>
      </c>
    </row>
    <row r="64" spans="1:109" x14ac:dyDescent="0.15">
      <c r="B64" s="1246"/>
      <c r="G64" s="1253"/>
      <c r="I64" s="1287"/>
      <c r="J64" s="1287"/>
      <c r="K64" s="1287"/>
      <c r="L64" s="1287"/>
      <c r="M64" s="1287"/>
      <c r="N64" s="1288"/>
      <c r="AM64" s="1253"/>
      <c r="AN64" s="1253" t="s">
        <v>605</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613</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607</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562</v>
      </c>
      <c r="BQ72" s="1271"/>
      <c r="BR72" s="1271"/>
      <c r="BS72" s="1271"/>
      <c r="BT72" s="1271"/>
      <c r="BU72" s="1271"/>
      <c r="BV72" s="1271"/>
      <c r="BW72" s="1271"/>
      <c r="BX72" s="1271" t="s">
        <v>563</v>
      </c>
      <c r="BY72" s="1271"/>
      <c r="BZ72" s="1271"/>
      <c r="CA72" s="1271"/>
      <c r="CB72" s="1271"/>
      <c r="CC72" s="1271"/>
      <c r="CD72" s="1271"/>
      <c r="CE72" s="1271"/>
      <c r="CF72" s="1271" t="s">
        <v>564</v>
      </c>
      <c r="CG72" s="1271"/>
      <c r="CH72" s="1271"/>
      <c r="CI72" s="1271"/>
      <c r="CJ72" s="1271"/>
      <c r="CK72" s="1271"/>
      <c r="CL72" s="1271"/>
      <c r="CM72" s="1271"/>
      <c r="CN72" s="1271" t="s">
        <v>565</v>
      </c>
      <c r="CO72" s="1271"/>
      <c r="CP72" s="1271"/>
      <c r="CQ72" s="1271"/>
      <c r="CR72" s="1271"/>
      <c r="CS72" s="1271"/>
      <c r="CT72" s="1271"/>
      <c r="CU72" s="1271"/>
      <c r="CV72" s="1271" t="s">
        <v>566</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608</v>
      </c>
      <c r="AO73" s="1275"/>
      <c r="AP73" s="1275"/>
      <c r="AQ73" s="1275"/>
      <c r="AR73" s="1275"/>
      <c r="AS73" s="1275"/>
      <c r="AT73" s="1275"/>
      <c r="AU73" s="1275"/>
      <c r="AV73" s="1275"/>
      <c r="AW73" s="1275"/>
      <c r="AX73" s="1275"/>
      <c r="AY73" s="1275"/>
      <c r="AZ73" s="1275"/>
      <c r="BA73" s="1275"/>
      <c r="BB73" s="1275" t="s">
        <v>609</v>
      </c>
      <c r="BC73" s="1275"/>
      <c r="BD73" s="1275"/>
      <c r="BE73" s="1275"/>
      <c r="BF73" s="1275"/>
      <c r="BG73" s="1275"/>
      <c r="BH73" s="1275"/>
      <c r="BI73" s="1275"/>
      <c r="BJ73" s="1275"/>
      <c r="BK73" s="1275"/>
      <c r="BL73" s="1275"/>
      <c r="BM73" s="1275"/>
      <c r="BN73" s="1275"/>
      <c r="BO73" s="1275"/>
      <c r="BP73" s="1277">
        <v>76.900000000000006</v>
      </c>
      <c r="BQ73" s="1277"/>
      <c r="BR73" s="1277"/>
      <c r="BS73" s="1277"/>
      <c r="BT73" s="1277"/>
      <c r="BU73" s="1277"/>
      <c r="BV73" s="1277"/>
      <c r="BW73" s="1277"/>
      <c r="BX73" s="1277">
        <v>99.3</v>
      </c>
      <c r="BY73" s="1277"/>
      <c r="BZ73" s="1277"/>
      <c r="CA73" s="1277"/>
      <c r="CB73" s="1277"/>
      <c r="CC73" s="1277"/>
      <c r="CD73" s="1277"/>
      <c r="CE73" s="1277"/>
      <c r="CF73" s="1277">
        <v>122.1</v>
      </c>
      <c r="CG73" s="1277"/>
      <c r="CH73" s="1277"/>
      <c r="CI73" s="1277"/>
      <c r="CJ73" s="1277"/>
      <c r="CK73" s="1277"/>
      <c r="CL73" s="1277"/>
      <c r="CM73" s="1277"/>
      <c r="CN73" s="1277">
        <v>110.3</v>
      </c>
      <c r="CO73" s="1277"/>
      <c r="CP73" s="1277"/>
      <c r="CQ73" s="1277"/>
      <c r="CR73" s="1277"/>
      <c r="CS73" s="1277"/>
      <c r="CT73" s="1277"/>
      <c r="CU73" s="1277"/>
      <c r="CV73" s="1277">
        <v>111.6</v>
      </c>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614</v>
      </c>
      <c r="BC75" s="1275"/>
      <c r="BD75" s="1275"/>
      <c r="BE75" s="1275"/>
      <c r="BF75" s="1275"/>
      <c r="BG75" s="1275"/>
      <c r="BH75" s="1275"/>
      <c r="BI75" s="1275"/>
      <c r="BJ75" s="1275"/>
      <c r="BK75" s="1275"/>
      <c r="BL75" s="1275"/>
      <c r="BM75" s="1275"/>
      <c r="BN75" s="1275"/>
      <c r="BO75" s="1275"/>
      <c r="BP75" s="1277">
        <v>16.8</v>
      </c>
      <c r="BQ75" s="1277"/>
      <c r="BR75" s="1277"/>
      <c r="BS75" s="1277"/>
      <c r="BT75" s="1277"/>
      <c r="BU75" s="1277"/>
      <c r="BV75" s="1277"/>
      <c r="BW75" s="1277"/>
      <c r="BX75" s="1277">
        <v>15.9</v>
      </c>
      <c r="BY75" s="1277"/>
      <c r="BZ75" s="1277"/>
      <c r="CA75" s="1277"/>
      <c r="CB75" s="1277"/>
      <c r="CC75" s="1277"/>
      <c r="CD75" s="1277"/>
      <c r="CE75" s="1277"/>
      <c r="CF75" s="1277">
        <v>14.8</v>
      </c>
      <c r="CG75" s="1277"/>
      <c r="CH75" s="1277"/>
      <c r="CI75" s="1277"/>
      <c r="CJ75" s="1277"/>
      <c r="CK75" s="1277"/>
      <c r="CL75" s="1277"/>
      <c r="CM75" s="1277"/>
      <c r="CN75" s="1277">
        <v>13.4</v>
      </c>
      <c r="CO75" s="1277"/>
      <c r="CP75" s="1277"/>
      <c r="CQ75" s="1277"/>
      <c r="CR75" s="1277"/>
      <c r="CS75" s="1277"/>
      <c r="CT75" s="1277"/>
      <c r="CU75" s="1277"/>
      <c r="CV75" s="1277">
        <v>12</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615</v>
      </c>
      <c r="AO77" s="1271"/>
      <c r="AP77" s="1271"/>
      <c r="AQ77" s="1271"/>
      <c r="AR77" s="1271"/>
      <c r="AS77" s="1271"/>
      <c r="AT77" s="1271"/>
      <c r="AU77" s="1271"/>
      <c r="AV77" s="1271"/>
      <c r="AW77" s="1271"/>
      <c r="AX77" s="1271"/>
      <c r="AY77" s="1271"/>
      <c r="AZ77" s="1271"/>
      <c r="BA77" s="1271"/>
      <c r="BB77" s="1275" t="s">
        <v>609</v>
      </c>
      <c r="BC77" s="1275"/>
      <c r="BD77" s="1275"/>
      <c r="BE77" s="1275"/>
      <c r="BF77" s="1275"/>
      <c r="BG77" s="1275"/>
      <c r="BH77" s="1275"/>
      <c r="BI77" s="1275"/>
      <c r="BJ77" s="1275"/>
      <c r="BK77" s="1275"/>
      <c r="BL77" s="1275"/>
      <c r="BM77" s="1275"/>
      <c r="BN77" s="1275"/>
      <c r="BO77" s="1275"/>
      <c r="BP77" s="1277">
        <v>80.400000000000006</v>
      </c>
      <c r="BQ77" s="1277"/>
      <c r="BR77" s="1277"/>
      <c r="BS77" s="1277"/>
      <c r="BT77" s="1277"/>
      <c r="BU77" s="1277"/>
      <c r="BV77" s="1277"/>
      <c r="BW77" s="1277"/>
      <c r="BX77" s="1277">
        <v>83.1</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614</v>
      </c>
      <c r="BC79" s="1275"/>
      <c r="BD79" s="1275"/>
      <c r="BE79" s="1275"/>
      <c r="BF79" s="1275"/>
      <c r="BG79" s="1275"/>
      <c r="BH79" s="1275"/>
      <c r="BI79" s="1275"/>
      <c r="BJ79" s="1275"/>
      <c r="BK79" s="1275"/>
      <c r="BL79" s="1275"/>
      <c r="BM79" s="1275"/>
      <c r="BN79" s="1275"/>
      <c r="BO79" s="1275"/>
      <c r="BP79" s="1277">
        <v>12.5</v>
      </c>
      <c r="BQ79" s="1277"/>
      <c r="BR79" s="1277"/>
      <c r="BS79" s="1277"/>
      <c r="BT79" s="1277"/>
      <c r="BU79" s="1277"/>
      <c r="BV79" s="1277"/>
      <c r="BW79" s="1277"/>
      <c r="BX79" s="1277">
        <v>12.2</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qdfV6TM/ZkWcaKrMfZtgWGMlXr4vrXtbNYBmmGTFCv4GWBcFOci5t0mJwk7MpC+gKLlwY202bCkJ00nuF3Y7g==" saltValue="6sDXdEHRmfYB3uvsQm3xz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lAke72P/ia1F9CafVxPfBHMFDlQFwJbPlzdW1givWAkyUyVeho4V7yNVqhVD7Y5GOscV/pJu9Tr6n1RNWAk3g==" saltValue="lysGqkSdsVPCT2SA3LwY9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lATo1AtTfp+0s0aPYKW+U8PRgw+wPMTsm/dVkl+Oo1YJcjeqrkIKzMa0OPemHVlhkEX/u47nITC8IIPI3f61Q==" saltValue="xmqG5YRDWj1auqZv0dRg/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559</v>
      </c>
      <c r="G2" s="136"/>
      <c r="H2" s="137"/>
    </row>
    <row r="3" spans="1:8" x14ac:dyDescent="0.15">
      <c r="A3" s="133" t="s">
        <v>552</v>
      </c>
      <c r="B3" s="138"/>
      <c r="C3" s="139"/>
      <c r="D3" s="140">
        <v>117377</v>
      </c>
      <c r="E3" s="141"/>
      <c r="F3" s="142">
        <v>68386</v>
      </c>
      <c r="G3" s="143"/>
      <c r="H3" s="144"/>
    </row>
    <row r="4" spans="1:8" x14ac:dyDescent="0.15">
      <c r="A4" s="145"/>
      <c r="B4" s="146"/>
      <c r="C4" s="147"/>
      <c r="D4" s="148">
        <v>34906</v>
      </c>
      <c r="E4" s="149"/>
      <c r="F4" s="150">
        <v>35121</v>
      </c>
      <c r="G4" s="151"/>
      <c r="H4" s="152"/>
    </row>
    <row r="5" spans="1:8" x14ac:dyDescent="0.15">
      <c r="A5" s="133" t="s">
        <v>554</v>
      </c>
      <c r="B5" s="138"/>
      <c r="C5" s="139"/>
      <c r="D5" s="140">
        <v>158926</v>
      </c>
      <c r="E5" s="141"/>
      <c r="F5" s="142">
        <v>81305</v>
      </c>
      <c r="G5" s="143"/>
      <c r="H5" s="144"/>
    </row>
    <row r="6" spans="1:8" x14ac:dyDescent="0.15">
      <c r="A6" s="145"/>
      <c r="B6" s="146"/>
      <c r="C6" s="147"/>
      <c r="D6" s="148">
        <v>76062</v>
      </c>
      <c r="E6" s="149"/>
      <c r="F6" s="150">
        <v>48720</v>
      </c>
      <c r="G6" s="151"/>
      <c r="H6" s="152"/>
    </row>
    <row r="7" spans="1:8" x14ac:dyDescent="0.15">
      <c r="A7" s="133" t="s">
        <v>555</v>
      </c>
      <c r="B7" s="138"/>
      <c r="C7" s="139"/>
      <c r="D7" s="140">
        <v>148064</v>
      </c>
      <c r="E7" s="141"/>
      <c r="F7" s="142">
        <v>81768</v>
      </c>
      <c r="G7" s="143"/>
      <c r="H7" s="144"/>
    </row>
    <row r="8" spans="1:8" x14ac:dyDescent="0.15">
      <c r="A8" s="145"/>
      <c r="B8" s="146"/>
      <c r="C8" s="147"/>
      <c r="D8" s="148">
        <v>81435</v>
      </c>
      <c r="E8" s="149"/>
      <c r="F8" s="150">
        <v>37917</v>
      </c>
      <c r="G8" s="151"/>
      <c r="H8" s="152"/>
    </row>
    <row r="9" spans="1:8" x14ac:dyDescent="0.15">
      <c r="A9" s="133" t="s">
        <v>556</v>
      </c>
      <c r="B9" s="138"/>
      <c r="C9" s="139"/>
      <c r="D9" s="140">
        <v>77947</v>
      </c>
      <c r="E9" s="141"/>
      <c r="F9" s="142">
        <v>65876</v>
      </c>
      <c r="G9" s="143"/>
      <c r="H9" s="144"/>
    </row>
    <row r="10" spans="1:8" x14ac:dyDescent="0.15">
      <c r="A10" s="145"/>
      <c r="B10" s="146"/>
      <c r="C10" s="147"/>
      <c r="D10" s="148">
        <v>28373</v>
      </c>
      <c r="E10" s="149"/>
      <c r="F10" s="150">
        <v>36484</v>
      </c>
      <c r="G10" s="151"/>
      <c r="H10" s="152"/>
    </row>
    <row r="11" spans="1:8" x14ac:dyDescent="0.15">
      <c r="A11" s="133" t="s">
        <v>557</v>
      </c>
      <c r="B11" s="138"/>
      <c r="C11" s="139"/>
      <c r="D11" s="140">
        <v>98588</v>
      </c>
      <c r="E11" s="141"/>
      <c r="F11" s="142">
        <v>68468</v>
      </c>
      <c r="G11" s="143"/>
      <c r="H11" s="144"/>
    </row>
    <row r="12" spans="1:8" x14ac:dyDescent="0.15">
      <c r="A12" s="145"/>
      <c r="B12" s="146"/>
      <c r="C12" s="153"/>
      <c r="D12" s="148">
        <v>48999</v>
      </c>
      <c r="E12" s="149"/>
      <c r="F12" s="150">
        <v>34140</v>
      </c>
      <c r="G12" s="151"/>
      <c r="H12" s="152"/>
    </row>
    <row r="13" spans="1:8" x14ac:dyDescent="0.15">
      <c r="A13" s="133"/>
      <c r="B13" s="138"/>
      <c r="C13" s="154"/>
      <c r="D13" s="155">
        <v>120180</v>
      </c>
      <c r="E13" s="156"/>
      <c r="F13" s="157">
        <v>73161</v>
      </c>
      <c r="G13" s="158"/>
      <c r="H13" s="144"/>
    </row>
    <row r="14" spans="1:8" x14ac:dyDescent="0.15">
      <c r="A14" s="145"/>
      <c r="B14" s="146"/>
      <c r="C14" s="147"/>
      <c r="D14" s="148">
        <v>53955</v>
      </c>
      <c r="E14" s="149"/>
      <c r="F14" s="150">
        <v>38476</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3.47</v>
      </c>
      <c r="C19" s="159">
        <f>ROUND(VALUE(SUBSTITUTE(実質収支比率等に係る経年分析!G$48,"▲","-")),2)</f>
        <v>5.01</v>
      </c>
      <c r="D19" s="159">
        <f>ROUND(VALUE(SUBSTITUTE(実質収支比率等に係る経年分析!H$48,"▲","-")),2)</f>
        <v>4.42</v>
      </c>
      <c r="E19" s="159">
        <f>ROUND(VALUE(SUBSTITUTE(実質収支比率等に係る経年分析!I$48,"▲","-")),2)</f>
        <v>4.1900000000000004</v>
      </c>
      <c r="F19" s="159">
        <f>ROUND(VALUE(SUBSTITUTE(実質収支比率等に係る経年分析!J$48,"▲","-")),2)</f>
        <v>4.4800000000000004</v>
      </c>
    </row>
    <row r="20" spans="1:11" x14ac:dyDescent="0.15">
      <c r="A20" s="159" t="s">
        <v>49</v>
      </c>
      <c r="B20" s="159">
        <f>ROUND(VALUE(SUBSTITUTE(実質収支比率等に係る経年分析!F$47,"▲","-")),2)</f>
        <v>15.75</v>
      </c>
      <c r="C20" s="159">
        <f>ROUND(VALUE(SUBSTITUTE(実質収支比率等に係る経年分析!G$47,"▲","-")),2)</f>
        <v>12.65</v>
      </c>
      <c r="D20" s="159">
        <f>ROUND(VALUE(SUBSTITUTE(実質収支比率等に係る経年分析!H$47,"▲","-")),2)</f>
        <v>13.17</v>
      </c>
      <c r="E20" s="159">
        <f>ROUND(VALUE(SUBSTITUTE(実質収支比率等に係る経年分析!I$47,"▲","-")),2)</f>
        <v>13.31</v>
      </c>
      <c r="F20" s="159">
        <f>ROUND(VALUE(SUBSTITUTE(実質収支比率等に係る経年分析!J$47,"▲","-")),2)</f>
        <v>12.36</v>
      </c>
    </row>
    <row r="21" spans="1:11" x14ac:dyDescent="0.15">
      <c r="A21" s="159" t="s">
        <v>50</v>
      </c>
      <c r="B21" s="159">
        <f>IF(ISNUMBER(VALUE(SUBSTITUTE(実質収支比率等に係る経年分析!F$49,"▲","-"))),ROUND(VALUE(SUBSTITUTE(実質収支比率等に係る経年分析!F$49,"▲","-")),2),NA())</f>
        <v>1.44</v>
      </c>
      <c r="C21" s="159">
        <f>IF(ISNUMBER(VALUE(SUBSTITUTE(実質収支比率等に係る経年分析!G$49,"▲","-"))),ROUND(VALUE(SUBSTITUTE(実質収支比率等に係る経年分析!G$49,"▲","-")),2),NA())</f>
        <v>-1.65</v>
      </c>
      <c r="D21" s="159">
        <f>IF(ISNUMBER(VALUE(SUBSTITUTE(実質収支比率等に係る経年分析!H$49,"▲","-"))),ROUND(VALUE(SUBSTITUTE(実質収支比率等に係る経年分析!H$49,"▲","-")),2),NA())</f>
        <v>1.1200000000000001</v>
      </c>
      <c r="E21" s="159">
        <f>IF(ISNUMBER(VALUE(SUBSTITUTE(実質収支比率等に係る経年分析!I$49,"▲","-"))),ROUND(VALUE(SUBSTITUTE(実質収支比率等に係る経年分析!I$49,"▲","-")),2),NA())</f>
        <v>1.38</v>
      </c>
      <c r="F21" s="159">
        <f>IF(ISNUMBER(VALUE(SUBSTITUTE(実質収支比率等に係る経年分析!J$49,"▲","-"))),ROUND(VALUE(SUBSTITUTE(実質収支比率等に係る経年分析!J$49,"▲","-")),2),NA())</f>
        <v>-0.46</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後期高齢者医療事業</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発電事業特別会計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フィッシャリーナ事業特別会計</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0.03</v>
      </c>
    </row>
    <row r="32" spans="1:11" x14ac:dyDescent="0.15">
      <c r="A32" s="160" t="str">
        <f>IF(連結実質赤字比率に係る赤字・黒字の構成分析!C$38="",NA(),連結実質赤字比率に係る赤字・黒字の構成分析!C$38)</f>
        <v>国民健康保険事業</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1.35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1.78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1.08</v>
      </c>
    </row>
    <row r="33" spans="1:16" x14ac:dyDescent="0.15">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1.1599999999999999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1.75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2.15</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2.62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2.71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2.5499999999999998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3.46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4.42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4.1900000000000004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4.47</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30.08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34.15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26.58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21.6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17.78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2132</v>
      </c>
      <c r="E42" s="161"/>
      <c r="F42" s="161"/>
      <c r="G42" s="161">
        <f>'実質公債費比率（分子）の構造'!L$52</f>
        <v>2293</v>
      </c>
      <c r="H42" s="161"/>
      <c r="I42" s="161"/>
      <c r="J42" s="161">
        <f>'実質公債費比率（分子）の構造'!M$52</f>
        <v>2276</v>
      </c>
      <c r="K42" s="161"/>
      <c r="L42" s="161"/>
      <c r="M42" s="161">
        <f>'実質公債費比率（分子）の構造'!N$52</f>
        <v>2306</v>
      </c>
      <c r="N42" s="161"/>
      <c r="O42" s="161"/>
      <c r="P42" s="161">
        <f>'実質公債費比率（分子）の構造'!O$52</f>
        <v>2416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200</v>
      </c>
      <c r="C44" s="161"/>
      <c r="D44" s="161"/>
      <c r="E44" s="161">
        <f>'実質公債費比率（分子）の構造'!L$50</f>
        <v>180</v>
      </c>
      <c r="F44" s="161"/>
      <c r="G44" s="161"/>
      <c r="H44" s="161">
        <f>'実質公債費比率（分子）の構造'!M$50</f>
        <v>117</v>
      </c>
      <c r="I44" s="161"/>
      <c r="J44" s="161"/>
      <c r="K44" s="161">
        <f>'実質公債費比率（分子）の構造'!N$50</f>
        <v>99</v>
      </c>
      <c r="L44" s="161"/>
      <c r="M44" s="161"/>
      <c r="N44" s="161">
        <f>'実質公債費比率（分子）の構造'!O$50</f>
        <v>98</v>
      </c>
      <c r="O44" s="161"/>
      <c r="P44" s="161"/>
    </row>
    <row r="45" spans="1:16" x14ac:dyDescent="0.15">
      <c r="A45" s="161" t="s">
        <v>60</v>
      </c>
      <c r="B45" s="161">
        <f>'実質公債費比率（分子）の構造'!K$49</f>
        <v>143</v>
      </c>
      <c r="C45" s="161"/>
      <c r="D45" s="161"/>
      <c r="E45" s="161">
        <f>'実質公債費比率（分子）の構造'!L$49</f>
        <v>68</v>
      </c>
      <c r="F45" s="161"/>
      <c r="G45" s="161"/>
      <c r="H45" s="161">
        <f>'実質公債費比率（分子）の構造'!M$49</f>
        <v>44</v>
      </c>
      <c r="I45" s="161"/>
      <c r="J45" s="161"/>
      <c r="K45" s="161">
        <f>'実質公債費比率（分子）の構造'!N$49</f>
        <v>91</v>
      </c>
      <c r="L45" s="161"/>
      <c r="M45" s="161"/>
      <c r="N45" s="161">
        <f>'実質公債費比率（分子）の構造'!O$49</f>
        <v>132</v>
      </c>
      <c r="O45" s="161"/>
      <c r="P45" s="161"/>
    </row>
    <row r="46" spans="1:16" x14ac:dyDescent="0.15">
      <c r="A46" s="161" t="s">
        <v>61</v>
      </c>
      <c r="B46" s="161">
        <f>'実質公債費比率（分子）の構造'!K$48</f>
        <v>963</v>
      </c>
      <c r="C46" s="161"/>
      <c r="D46" s="161"/>
      <c r="E46" s="161">
        <f>'実質公債費比率（分子）の構造'!L$48</f>
        <v>1031</v>
      </c>
      <c r="F46" s="161"/>
      <c r="G46" s="161"/>
      <c r="H46" s="161">
        <f>'実質公債費比率（分子）の構造'!M$48</f>
        <v>1022</v>
      </c>
      <c r="I46" s="161"/>
      <c r="J46" s="161"/>
      <c r="K46" s="161">
        <f>'実質公債費比率（分子）の構造'!N$48</f>
        <v>1065</v>
      </c>
      <c r="L46" s="161"/>
      <c r="M46" s="161"/>
      <c r="N46" s="161">
        <f>'実質公債費比率（分子）の構造'!O$48</f>
        <v>1022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2468</v>
      </c>
      <c r="C49" s="161"/>
      <c r="D49" s="161"/>
      <c r="E49" s="161">
        <f>'実質公債費比率（分子）の構造'!L$45</f>
        <v>2530</v>
      </c>
      <c r="F49" s="161"/>
      <c r="G49" s="161"/>
      <c r="H49" s="161">
        <f>'実質公債費比率（分子）の構造'!M$45</f>
        <v>2428</v>
      </c>
      <c r="I49" s="161"/>
      <c r="J49" s="161"/>
      <c r="K49" s="161">
        <f>'実質公債費比率（分子）の構造'!N$45</f>
        <v>2256</v>
      </c>
      <c r="L49" s="161"/>
      <c r="M49" s="161"/>
      <c r="N49" s="161">
        <f>'実質公債費比率（分子）の構造'!O$45</f>
        <v>2283</v>
      </c>
      <c r="O49" s="161"/>
      <c r="P49" s="161"/>
    </row>
    <row r="50" spans="1:16" x14ac:dyDescent="0.15">
      <c r="A50" s="161" t="s">
        <v>65</v>
      </c>
      <c r="B50" s="161" t="e">
        <f>NA()</f>
        <v>#N/A</v>
      </c>
      <c r="C50" s="161">
        <f>IF(ISNUMBER('実質公債費比率（分子）の構造'!K$53),'実質公債費比率（分子）の構造'!K$53,NA())</f>
        <v>1642</v>
      </c>
      <c r="D50" s="161" t="e">
        <f>NA()</f>
        <v>#N/A</v>
      </c>
      <c r="E50" s="161" t="e">
        <f>NA()</f>
        <v>#N/A</v>
      </c>
      <c r="F50" s="161">
        <f>IF(ISNUMBER('実質公債費比率（分子）の構造'!L$53),'実質公債費比率（分子）の構造'!L$53,NA())</f>
        <v>1516</v>
      </c>
      <c r="G50" s="161" t="e">
        <f>NA()</f>
        <v>#N/A</v>
      </c>
      <c r="H50" s="161" t="e">
        <f>NA()</f>
        <v>#N/A</v>
      </c>
      <c r="I50" s="161">
        <f>IF(ISNUMBER('実質公債費比率（分子）の構造'!M$53),'実質公債費比率（分子）の構造'!M$53,NA())</f>
        <v>1335</v>
      </c>
      <c r="J50" s="161" t="e">
        <f>NA()</f>
        <v>#N/A</v>
      </c>
      <c r="K50" s="161" t="e">
        <f>NA()</f>
        <v>#N/A</v>
      </c>
      <c r="L50" s="161">
        <f>IF(ISNUMBER('実質公債費比率（分子）の構造'!N$53),'実質公債費比率（分子）の構造'!N$53,NA())</f>
        <v>1205</v>
      </c>
      <c r="M50" s="161" t="e">
        <f>NA()</f>
        <v>#N/A</v>
      </c>
      <c r="N50" s="161" t="e">
        <f>NA()</f>
        <v>#N/A</v>
      </c>
      <c r="O50" s="161">
        <f>IF(ISNUMBER('実質公債費比率（分子）の構造'!O$53),'実質公債費比率（分子）の構造'!O$53,NA())</f>
        <v>1119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29015</v>
      </c>
      <c r="E56" s="160"/>
      <c r="F56" s="160"/>
      <c r="G56" s="160">
        <f>'将来負担比率（分子）の構造'!J$52</f>
        <v>30025</v>
      </c>
      <c r="H56" s="160"/>
      <c r="I56" s="160"/>
      <c r="J56" s="160">
        <f>'将来負担比率（分子）の構造'!K$52</f>
        <v>31620</v>
      </c>
      <c r="K56" s="160"/>
      <c r="L56" s="160"/>
      <c r="M56" s="160">
        <f>'将来負担比率（分子）の構造'!L$52</f>
        <v>32565</v>
      </c>
      <c r="N56" s="160"/>
      <c r="O56" s="160"/>
      <c r="P56" s="160">
        <f>'将来負担比率（分子）の構造'!M$52</f>
        <v>32258</v>
      </c>
    </row>
    <row r="57" spans="1:16" x14ac:dyDescent="0.15">
      <c r="A57" s="160" t="s">
        <v>36</v>
      </c>
      <c r="B57" s="160"/>
      <c r="C57" s="160"/>
      <c r="D57" s="160">
        <f>'将来負担比率（分子）の構造'!I$51</f>
        <v>334</v>
      </c>
      <c r="E57" s="160"/>
      <c r="F57" s="160"/>
      <c r="G57" s="160">
        <f>'将来負担比率（分子）の構造'!J$51</f>
        <v>326</v>
      </c>
      <c r="H57" s="160"/>
      <c r="I57" s="160"/>
      <c r="J57" s="160">
        <f>'将来負担比率（分子）の構造'!K$51</f>
        <v>290</v>
      </c>
      <c r="K57" s="160"/>
      <c r="L57" s="160"/>
      <c r="M57" s="160">
        <f>'将来負担比率（分子）の構造'!L$51</f>
        <v>248</v>
      </c>
      <c r="N57" s="160"/>
      <c r="O57" s="160"/>
      <c r="P57" s="160">
        <f>'将来負担比率（分子）の構造'!M$51</f>
        <v>216</v>
      </c>
    </row>
    <row r="58" spans="1:16" x14ac:dyDescent="0.15">
      <c r="A58" s="160" t="s">
        <v>35</v>
      </c>
      <c r="B58" s="160"/>
      <c r="C58" s="160"/>
      <c r="D58" s="160">
        <f>'将来負担比率（分子）の構造'!I$50</f>
        <v>4967</v>
      </c>
      <c r="E58" s="160"/>
      <c r="F58" s="160"/>
      <c r="G58" s="160">
        <f>'将来負担比率（分子）の構造'!J$50</f>
        <v>4417</v>
      </c>
      <c r="H58" s="160"/>
      <c r="I58" s="160"/>
      <c r="J58" s="160">
        <f>'将来負担比率（分子）の構造'!K$50</f>
        <v>3716</v>
      </c>
      <c r="K58" s="160"/>
      <c r="L58" s="160"/>
      <c r="M58" s="160">
        <f>'将来負担比率（分子）の構造'!L$50</f>
        <v>3720</v>
      </c>
      <c r="N58" s="160"/>
      <c r="O58" s="160"/>
      <c r="P58" s="160">
        <f>'将来負担比率（分子）の構造'!M$50</f>
        <v>3272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28</v>
      </c>
      <c r="L61" s="160"/>
      <c r="M61" s="160"/>
      <c r="N61" s="160">
        <f>'将来負担比率（分子）の構造'!M$46</f>
        <v>28</v>
      </c>
      <c r="O61" s="160"/>
      <c r="P61" s="160"/>
    </row>
    <row r="62" spans="1:16" x14ac:dyDescent="0.15">
      <c r="A62" s="160" t="s">
        <v>29</v>
      </c>
      <c r="B62" s="160">
        <f>'将来負担比率（分子）の構造'!I$45</f>
        <v>1313</v>
      </c>
      <c r="C62" s="160"/>
      <c r="D62" s="160"/>
      <c r="E62" s="160">
        <f>'将来負担比率（分子）の構造'!J$45</f>
        <v>1144</v>
      </c>
      <c r="F62" s="160"/>
      <c r="G62" s="160"/>
      <c r="H62" s="160">
        <f>'将来負担比率（分子）の構造'!K$45</f>
        <v>920</v>
      </c>
      <c r="I62" s="160"/>
      <c r="J62" s="160"/>
      <c r="K62" s="160">
        <f>'将来負担比率（分子）の構造'!L$45</f>
        <v>851</v>
      </c>
      <c r="L62" s="160"/>
      <c r="M62" s="160"/>
      <c r="N62" s="160">
        <f>'将来負担比率（分子）の構造'!M$45</f>
        <v>638</v>
      </c>
      <c r="O62" s="160"/>
      <c r="P62" s="160"/>
    </row>
    <row r="63" spans="1:16" x14ac:dyDescent="0.15">
      <c r="A63" s="160" t="s">
        <v>28</v>
      </c>
      <c r="B63" s="160">
        <f>'将来負担比率（分子）の構造'!I$44</f>
        <v>652</v>
      </c>
      <c r="C63" s="160"/>
      <c r="D63" s="160"/>
      <c r="E63" s="160">
        <f>'将来負担比率（分子）の構造'!J$44</f>
        <v>994</v>
      </c>
      <c r="F63" s="160"/>
      <c r="G63" s="160"/>
      <c r="H63" s="160">
        <f>'将来負担比率（分子）の構造'!K$44</f>
        <v>1198</v>
      </c>
      <c r="I63" s="160"/>
      <c r="J63" s="160"/>
      <c r="K63" s="160">
        <f>'将来負担比率（分子）の構造'!L$44</f>
        <v>1159</v>
      </c>
      <c r="L63" s="160"/>
      <c r="M63" s="160"/>
      <c r="N63" s="160">
        <f>'将来負担比率（分子）の構造'!M$44</f>
        <v>1222</v>
      </c>
      <c r="O63" s="160"/>
      <c r="P63" s="160"/>
    </row>
    <row r="64" spans="1:16" x14ac:dyDescent="0.15">
      <c r="A64" s="160" t="s">
        <v>27</v>
      </c>
      <c r="B64" s="160">
        <f>'将来負担比率（分子）の構造'!I$43</f>
        <v>11339</v>
      </c>
      <c r="C64" s="160"/>
      <c r="D64" s="160"/>
      <c r="E64" s="160">
        <f>'将来負担比率（分子）の構造'!J$43</f>
        <v>12338</v>
      </c>
      <c r="F64" s="160"/>
      <c r="G64" s="160"/>
      <c r="H64" s="160">
        <f>'将来負担比率（分子）の構造'!K$43</f>
        <v>14694</v>
      </c>
      <c r="I64" s="160"/>
      <c r="J64" s="160"/>
      <c r="K64" s="160">
        <f>'将来負担比率（分子）の構造'!L$43</f>
        <v>14651</v>
      </c>
      <c r="L64" s="160"/>
      <c r="M64" s="160"/>
      <c r="N64" s="160">
        <f>'将来負担比率（分子）の構造'!M$43</f>
        <v>13875</v>
      </c>
      <c r="O64" s="160"/>
      <c r="P64" s="160"/>
    </row>
    <row r="65" spans="1:16" x14ac:dyDescent="0.15">
      <c r="A65" s="160" t="s">
        <v>26</v>
      </c>
      <c r="B65" s="160">
        <f>'将来負担比率（分子）の構造'!I$42</f>
        <v>955</v>
      </c>
      <c r="C65" s="160"/>
      <c r="D65" s="160"/>
      <c r="E65" s="160">
        <f>'将来負担比率（分子）の構造'!J$42</f>
        <v>780</v>
      </c>
      <c r="F65" s="160"/>
      <c r="G65" s="160"/>
      <c r="H65" s="160">
        <f>'将来負担比率（分子）の構造'!K$42</f>
        <v>668</v>
      </c>
      <c r="I65" s="160"/>
      <c r="J65" s="160"/>
      <c r="K65" s="160">
        <f>'将来負担比率（分子）の構造'!L$42</f>
        <v>713</v>
      </c>
      <c r="L65" s="160"/>
      <c r="M65" s="160"/>
      <c r="N65" s="160">
        <f>'将来負担比率（分子）の構造'!M$42</f>
        <v>826</v>
      </c>
      <c r="O65" s="160"/>
      <c r="P65" s="160"/>
    </row>
    <row r="66" spans="1:16" x14ac:dyDescent="0.15">
      <c r="A66" s="160" t="s">
        <v>25</v>
      </c>
      <c r="B66" s="160">
        <f>'将来負担比率（分子）の構造'!I$41</f>
        <v>27890</v>
      </c>
      <c r="C66" s="160"/>
      <c r="D66" s="160"/>
      <c r="E66" s="160">
        <f>'将来負担比率（分子）の構造'!J$41</f>
        <v>29349</v>
      </c>
      <c r="F66" s="160"/>
      <c r="G66" s="160"/>
      <c r="H66" s="160">
        <f>'将来負担比率（分子）の構造'!K$41</f>
        <v>30629</v>
      </c>
      <c r="I66" s="160"/>
      <c r="J66" s="160"/>
      <c r="K66" s="160">
        <f>'将来負担比率（分子）の構造'!L$41</f>
        <v>30233</v>
      </c>
      <c r="L66" s="160"/>
      <c r="M66" s="160"/>
      <c r="N66" s="160">
        <f>'将来負担比率（分子）の構造'!M$41</f>
        <v>30438</v>
      </c>
      <c r="O66" s="160"/>
      <c r="P66" s="160"/>
    </row>
    <row r="67" spans="1:16" x14ac:dyDescent="0.15">
      <c r="A67" s="160" t="s">
        <v>69</v>
      </c>
      <c r="B67" s="160" t="e">
        <f>NA()</f>
        <v>#N/A</v>
      </c>
      <c r="C67" s="160">
        <f>IF(ISNUMBER('将来負担比率（分子）の構造'!I$53), IF('将来負担比率（分子）の構造'!I$53 &lt; 0, 0, '将来負担比率（分子）の構造'!I$53), NA())</f>
        <v>7833</v>
      </c>
      <c r="D67" s="160" t="e">
        <f>NA()</f>
        <v>#N/A</v>
      </c>
      <c r="E67" s="160" t="e">
        <f>NA()</f>
        <v>#N/A</v>
      </c>
      <c r="F67" s="160">
        <f>IF(ISNUMBER('将来負担比率（分子）の構造'!J$53), IF('将来負担比率（分子）の構造'!J$53 &lt; 0, 0, '将来負担比率（分子）の構造'!J$53), NA())</f>
        <v>9837</v>
      </c>
      <c r="G67" s="160" t="e">
        <f>NA()</f>
        <v>#N/A</v>
      </c>
      <c r="H67" s="160" t="e">
        <f>NA()</f>
        <v>#N/A</v>
      </c>
      <c r="I67" s="160">
        <f>IF(ISNUMBER('将来負担比率（分子）の構造'!K$53), IF('将来負担比率（分子）の構造'!K$53 &lt; 0, 0, '将来負担比率（分子）の構造'!K$53), NA())</f>
        <v>12483</v>
      </c>
      <c r="J67" s="160" t="e">
        <f>NA()</f>
        <v>#N/A</v>
      </c>
      <c r="K67" s="160" t="e">
        <f>NA()</f>
        <v>#N/A</v>
      </c>
      <c r="L67" s="160">
        <f>IF(ISNUMBER('将来負担比率（分子）の構造'!L$53), IF('将来負担比率（分子）の構造'!L$53 &lt; 0, 0, '将来負担比率（分子）の構造'!L$53), NA())</f>
        <v>11102</v>
      </c>
      <c r="M67" s="160" t="e">
        <f>NA()</f>
        <v>#N/A</v>
      </c>
      <c r="N67" s="160" t="e">
        <f>NA()</f>
        <v>#N/A</v>
      </c>
      <c r="O67" s="160">
        <f>IF(ISNUMBER('将来負担比率（分子）の構造'!M$53), IF('将来負担比率（分子）の構造'!M$53 &lt; 0, 0, '将来負担比率（分子）の構造'!M$53), NA())</f>
        <v>11282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1641</v>
      </c>
      <c r="C72" s="164">
        <f>基金残高に係る経年分析!G55</f>
        <v>1642</v>
      </c>
      <c r="D72" s="164">
        <f>基金残高に係る経年分析!H55</f>
        <v>1543</v>
      </c>
    </row>
    <row r="73" spans="1:16" x14ac:dyDescent="0.15">
      <c r="A73" s="163" t="s">
        <v>72</v>
      </c>
      <c r="B73" s="164">
        <f>基金残高に係る経年分析!F56</f>
        <v>586</v>
      </c>
      <c r="C73" s="164">
        <f>基金残高に係る経年分析!G56</f>
        <v>586</v>
      </c>
      <c r="D73" s="164">
        <f>基金残高に係る経年分析!H56</f>
        <v>537</v>
      </c>
    </row>
    <row r="74" spans="1:16" x14ac:dyDescent="0.15">
      <c r="A74" s="163" t="s">
        <v>73</v>
      </c>
      <c r="B74" s="164">
        <f>基金残高に係る経年分析!F57</f>
        <v>2860</v>
      </c>
      <c r="C74" s="164">
        <f>基金残高に係る経年分析!G57</f>
        <v>2839</v>
      </c>
      <c r="D74" s="164">
        <f>基金残高に係る経年分析!H57</f>
        <v>2384</v>
      </c>
    </row>
  </sheetData>
  <sheetProtection algorithmName="SHA-512" hashValue="SECVjU+eRTHq7t1egHnZ5IeMvJ2qCBTaW2nCJNWNkUCIuUioBI5/QKagH0V0n0JCdYx9I+tXyPSXYnS75y19Dw==" saltValue="qa0UBCt5BOH1xJJn4/wf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209</v>
      </c>
      <c r="DI1" s="736"/>
      <c r="DJ1" s="736"/>
      <c r="DK1" s="736"/>
      <c r="DL1" s="736"/>
      <c r="DM1" s="736"/>
      <c r="DN1" s="737"/>
      <c r="DO1" s="205"/>
      <c r="DP1" s="735" t="s">
        <v>210</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212</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213</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214</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215</v>
      </c>
      <c r="S4" s="678"/>
      <c r="T4" s="678"/>
      <c r="U4" s="678"/>
      <c r="V4" s="678"/>
      <c r="W4" s="678"/>
      <c r="X4" s="678"/>
      <c r="Y4" s="679"/>
      <c r="Z4" s="677" t="s">
        <v>216</v>
      </c>
      <c r="AA4" s="678"/>
      <c r="AB4" s="678"/>
      <c r="AC4" s="679"/>
      <c r="AD4" s="677" t="s">
        <v>217</v>
      </c>
      <c r="AE4" s="678"/>
      <c r="AF4" s="678"/>
      <c r="AG4" s="678"/>
      <c r="AH4" s="678"/>
      <c r="AI4" s="678"/>
      <c r="AJ4" s="678"/>
      <c r="AK4" s="679"/>
      <c r="AL4" s="677" t="s">
        <v>216</v>
      </c>
      <c r="AM4" s="678"/>
      <c r="AN4" s="678"/>
      <c r="AO4" s="679"/>
      <c r="AP4" s="738" t="s">
        <v>218</v>
      </c>
      <c r="AQ4" s="738"/>
      <c r="AR4" s="738"/>
      <c r="AS4" s="738"/>
      <c r="AT4" s="738"/>
      <c r="AU4" s="738"/>
      <c r="AV4" s="738"/>
      <c r="AW4" s="738"/>
      <c r="AX4" s="738"/>
      <c r="AY4" s="738"/>
      <c r="AZ4" s="738"/>
      <c r="BA4" s="738"/>
      <c r="BB4" s="738"/>
      <c r="BC4" s="738"/>
      <c r="BD4" s="738"/>
      <c r="BE4" s="738"/>
      <c r="BF4" s="738"/>
      <c r="BG4" s="738" t="s">
        <v>219</v>
      </c>
      <c r="BH4" s="738"/>
      <c r="BI4" s="738"/>
      <c r="BJ4" s="738"/>
      <c r="BK4" s="738"/>
      <c r="BL4" s="738"/>
      <c r="BM4" s="738"/>
      <c r="BN4" s="738"/>
      <c r="BO4" s="738" t="s">
        <v>216</v>
      </c>
      <c r="BP4" s="738"/>
      <c r="BQ4" s="738"/>
      <c r="BR4" s="738"/>
      <c r="BS4" s="738" t="s">
        <v>220</v>
      </c>
      <c r="BT4" s="738"/>
      <c r="BU4" s="738"/>
      <c r="BV4" s="738"/>
      <c r="BW4" s="738"/>
      <c r="BX4" s="738"/>
      <c r="BY4" s="738"/>
      <c r="BZ4" s="738"/>
      <c r="CA4" s="738"/>
      <c r="CB4" s="738"/>
      <c r="CD4" s="720" t="s">
        <v>221</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222</v>
      </c>
      <c r="C5" s="703"/>
      <c r="D5" s="703"/>
      <c r="E5" s="703"/>
      <c r="F5" s="703"/>
      <c r="G5" s="703"/>
      <c r="H5" s="703"/>
      <c r="I5" s="703"/>
      <c r="J5" s="703"/>
      <c r="K5" s="703"/>
      <c r="L5" s="703"/>
      <c r="M5" s="703"/>
      <c r="N5" s="703"/>
      <c r="O5" s="703"/>
      <c r="P5" s="703"/>
      <c r="Q5" s="704"/>
      <c r="R5" s="668">
        <v>8166643</v>
      </c>
      <c r="S5" s="669"/>
      <c r="T5" s="669"/>
      <c r="U5" s="669"/>
      <c r="V5" s="669"/>
      <c r="W5" s="669"/>
      <c r="X5" s="669"/>
      <c r="Y5" s="715"/>
      <c r="Z5" s="733">
        <v>37.700000000000003</v>
      </c>
      <c r="AA5" s="733"/>
      <c r="AB5" s="733"/>
      <c r="AC5" s="733"/>
      <c r="AD5" s="734">
        <v>8166643</v>
      </c>
      <c r="AE5" s="734"/>
      <c r="AF5" s="734"/>
      <c r="AG5" s="734"/>
      <c r="AH5" s="734"/>
      <c r="AI5" s="734"/>
      <c r="AJ5" s="734"/>
      <c r="AK5" s="734"/>
      <c r="AL5" s="716">
        <v>66.099999999999994</v>
      </c>
      <c r="AM5" s="685"/>
      <c r="AN5" s="685"/>
      <c r="AO5" s="717"/>
      <c r="AP5" s="702" t="s">
        <v>223</v>
      </c>
      <c r="AQ5" s="703"/>
      <c r="AR5" s="703"/>
      <c r="AS5" s="703"/>
      <c r="AT5" s="703"/>
      <c r="AU5" s="703"/>
      <c r="AV5" s="703"/>
      <c r="AW5" s="703"/>
      <c r="AX5" s="703"/>
      <c r="AY5" s="703"/>
      <c r="AZ5" s="703"/>
      <c r="BA5" s="703"/>
      <c r="BB5" s="703"/>
      <c r="BC5" s="703"/>
      <c r="BD5" s="703"/>
      <c r="BE5" s="703"/>
      <c r="BF5" s="704"/>
      <c r="BG5" s="603">
        <v>8118327</v>
      </c>
      <c r="BH5" s="606"/>
      <c r="BI5" s="606"/>
      <c r="BJ5" s="606"/>
      <c r="BK5" s="606"/>
      <c r="BL5" s="606"/>
      <c r="BM5" s="606"/>
      <c r="BN5" s="607"/>
      <c r="BO5" s="665">
        <v>99.4</v>
      </c>
      <c r="BP5" s="665"/>
      <c r="BQ5" s="665"/>
      <c r="BR5" s="665"/>
      <c r="BS5" s="666">
        <v>699940</v>
      </c>
      <c r="BT5" s="666"/>
      <c r="BU5" s="666"/>
      <c r="BV5" s="666"/>
      <c r="BW5" s="666"/>
      <c r="BX5" s="666"/>
      <c r="BY5" s="666"/>
      <c r="BZ5" s="666"/>
      <c r="CA5" s="666"/>
      <c r="CB5" s="707"/>
      <c r="CD5" s="720" t="s">
        <v>218</v>
      </c>
      <c r="CE5" s="721"/>
      <c r="CF5" s="721"/>
      <c r="CG5" s="721"/>
      <c r="CH5" s="721"/>
      <c r="CI5" s="721"/>
      <c r="CJ5" s="721"/>
      <c r="CK5" s="721"/>
      <c r="CL5" s="721"/>
      <c r="CM5" s="721"/>
      <c r="CN5" s="721"/>
      <c r="CO5" s="721"/>
      <c r="CP5" s="721"/>
      <c r="CQ5" s="722"/>
      <c r="CR5" s="720" t="s">
        <v>224</v>
      </c>
      <c r="CS5" s="721"/>
      <c r="CT5" s="721"/>
      <c r="CU5" s="721"/>
      <c r="CV5" s="721"/>
      <c r="CW5" s="721"/>
      <c r="CX5" s="721"/>
      <c r="CY5" s="722"/>
      <c r="CZ5" s="720" t="s">
        <v>216</v>
      </c>
      <c r="DA5" s="721"/>
      <c r="DB5" s="721"/>
      <c r="DC5" s="722"/>
      <c r="DD5" s="720" t="s">
        <v>225</v>
      </c>
      <c r="DE5" s="721"/>
      <c r="DF5" s="721"/>
      <c r="DG5" s="721"/>
      <c r="DH5" s="721"/>
      <c r="DI5" s="721"/>
      <c r="DJ5" s="721"/>
      <c r="DK5" s="721"/>
      <c r="DL5" s="721"/>
      <c r="DM5" s="721"/>
      <c r="DN5" s="721"/>
      <c r="DO5" s="721"/>
      <c r="DP5" s="722"/>
      <c r="DQ5" s="720" t="s">
        <v>226</v>
      </c>
      <c r="DR5" s="721"/>
      <c r="DS5" s="721"/>
      <c r="DT5" s="721"/>
      <c r="DU5" s="721"/>
      <c r="DV5" s="721"/>
      <c r="DW5" s="721"/>
      <c r="DX5" s="721"/>
      <c r="DY5" s="721"/>
      <c r="DZ5" s="721"/>
      <c r="EA5" s="721"/>
      <c r="EB5" s="721"/>
      <c r="EC5" s="722"/>
    </row>
    <row r="6" spans="2:143" ht="11.25" customHeight="1" x14ac:dyDescent="0.15">
      <c r="B6" s="600" t="s">
        <v>227</v>
      </c>
      <c r="C6" s="601"/>
      <c r="D6" s="601"/>
      <c r="E6" s="601"/>
      <c r="F6" s="601"/>
      <c r="G6" s="601"/>
      <c r="H6" s="601"/>
      <c r="I6" s="601"/>
      <c r="J6" s="601"/>
      <c r="K6" s="601"/>
      <c r="L6" s="601"/>
      <c r="M6" s="601"/>
      <c r="N6" s="601"/>
      <c r="O6" s="601"/>
      <c r="P6" s="601"/>
      <c r="Q6" s="602"/>
      <c r="R6" s="603">
        <v>162020</v>
      </c>
      <c r="S6" s="606"/>
      <c r="T6" s="606"/>
      <c r="U6" s="606"/>
      <c r="V6" s="606"/>
      <c r="W6" s="606"/>
      <c r="X6" s="606"/>
      <c r="Y6" s="607"/>
      <c r="Z6" s="665">
        <v>0.7</v>
      </c>
      <c r="AA6" s="665"/>
      <c r="AB6" s="665"/>
      <c r="AC6" s="665"/>
      <c r="AD6" s="666">
        <v>162020</v>
      </c>
      <c r="AE6" s="666"/>
      <c r="AF6" s="666"/>
      <c r="AG6" s="666"/>
      <c r="AH6" s="666"/>
      <c r="AI6" s="666"/>
      <c r="AJ6" s="666"/>
      <c r="AK6" s="666"/>
      <c r="AL6" s="608">
        <v>1.3</v>
      </c>
      <c r="AM6" s="609"/>
      <c r="AN6" s="609"/>
      <c r="AO6" s="667"/>
      <c r="AP6" s="600" t="s">
        <v>228</v>
      </c>
      <c r="AQ6" s="601"/>
      <c r="AR6" s="601"/>
      <c r="AS6" s="601"/>
      <c r="AT6" s="601"/>
      <c r="AU6" s="601"/>
      <c r="AV6" s="601"/>
      <c r="AW6" s="601"/>
      <c r="AX6" s="601"/>
      <c r="AY6" s="601"/>
      <c r="AZ6" s="601"/>
      <c r="BA6" s="601"/>
      <c r="BB6" s="601"/>
      <c r="BC6" s="601"/>
      <c r="BD6" s="601"/>
      <c r="BE6" s="601"/>
      <c r="BF6" s="602"/>
      <c r="BG6" s="603">
        <v>8118327</v>
      </c>
      <c r="BH6" s="606"/>
      <c r="BI6" s="606"/>
      <c r="BJ6" s="606"/>
      <c r="BK6" s="606"/>
      <c r="BL6" s="606"/>
      <c r="BM6" s="606"/>
      <c r="BN6" s="607"/>
      <c r="BO6" s="665">
        <v>99.4</v>
      </c>
      <c r="BP6" s="665"/>
      <c r="BQ6" s="665"/>
      <c r="BR6" s="665"/>
      <c r="BS6" s="666">
        <v>699940</v>
      </c>
      <c r="BT6" s="666"/>
      <c r="BU6" s="666"/>
      <c r="BV6" s="666"/>
      <c r="BW6" s="666"/>
      <c r="BX6" s="666"/>
      <c r="BY6" s="666"/>
      <c r="BZ6" s="666"/>
      <c r="CA6" s="666"/>
      <c r="CB6" s="707"/>
      <c r="CD6" s="674" t="s">
        <v>229</v>
      </c>
      <c r="CE6" s="675"/>
      <c r="CF6" s="675"/>
      <c r="CG6" s="675"/>
      <c r="CH6" s="675"/>
      <c r="CI6" s="675"/>
      <c r="CJ6" s="675"/>
      <c r="CK6" s="675"/>
      <c r="CL6" s="675"/>
      <c r="CM6" s="675"/>
      <c r="CN6" s="675"/>
      <c r="CO6" s="675"/>
      <c r="CP6" s="675"/>
      <c r="CQ6" s="676"/>
      <c r="CR6" s="603">
        <v>207103</v>
      </c>
      <c r="CS6" s="606"/>
      <c r="CT6" s="606"/>
      <c r="CU6" s="606"/>
      <c r="CV6" s="606"/>
      <c r="CW6" s="606"/>
      <c r="CX6" s="606"/>
      <c r="CY6" s="607"/>
      <c r="CZ6" s="716">
        <v>1</v>
      </c>
      <c r="DA6" s="685"/>
      <c r="DB6" s="685"/>
      <c r="DC6" s="719"/>
      <c r="DD6" s="611" t="s">
        <v>230</v>
      </c>
      <c r="DE6" s="606"/>
      <c r="DF6" s="606"/>
      <c r="DG6" s="606"/>
      <c r="DH6" s="606"/>
      <c r="DI6" s="606"/>
      <c r="DJ6" s="606"/>
      <c r="DK6" s="606"/>
      <c r="DL6" s="606"/>
      <c r="DM6" s="606"/>
      <c r="DN6" s="606"/>
      <c r="DO6" s="606"/>
      <c r="DP6" s="607"/>
      <c r="DQ6" s="611">
        <v>207091</v>
      </c>
      <c r="DR6" s="606"/>
      <c r="DS6" s="606"/>
      <c r="DT6" s="606"/>
      <c r="DU6" s="606"/>
      <c r="DV6" s="606"/>
      <c r="DW6" s="606"/>
      <c r="DX6" s="606"/>
      <c r="DY6" s="606"/>
      <c r="DZ6" s="606"/>
      <c r="EA6" s="606"/>
      <c r="EB6" s="606"/>
      <c r="EC6" s="646"/>
    </row>
    <row r="7" spans="2:143" ht="11.25" customHeight="1" x14ac:dyDescent="0.15">
      <c r="B7" s="600" t="s">
        <v>231</v>
      </c>
      <c r="C7" s="601"/>
      <c r="D7" s="601"/>
      <c r="E7" s="601"/>
      <c r="F7" s="601"/>
      <c r="G7" s="601"/>
      <c r="H7" s="601"/>
      <c r="I7" s="601"/>
      <c r="J7" s="601"/>
      <c r="K7" s="601"/>
      <c r="L7" s="601"/>
      <c r="M7" s="601"/>
      <c r="N7" s="601"/>
      <c r="O7" s="601"/>
      <c r="P7" s="601"/>
      <c r="Q7" s="602"/>
      <c r="R7" s="603">
        <v>13714</v>
      </c>
      <c r="S7" s="606"/>
      <c r="T7" s="606"/>
      <c r="U7" s="606"/>
      <c r="V7" s="606"/>
      <c r="W7" s="606"/>
      <c r="X7" s="606"/>
      <c r="Y7" s="607"/>
      <c r="Z7" s="665">
        <v>0.1</v>
      </c>
      <c r="AA7" s="665"/>
      <c r="AB7" s="665"/>
      <c r="AC7" s="665"/>
      <c r="AD7" s="666">
        <v>13714</v>
      </c>
      <c r="AE7" s="666"/>
      <c r="AF7" s="666"/>
      <c r="AG7" s="666"/>
      <c r="AH7" s="666"/>
      <c r="AI7" s="666"/>
      <c r="AJ7" s="666"/>
      <c r="AK7" s="666"/>
      <c r="AL7" s="608">
        <v>0.1</v>
      </c>
      <c r="AM7" s="609"/>
      <c r="AN7" s="609"/>
      <c r="AO7" s="667"/>
      <c r="AP7" s="600" t="s">
        <v>232</v>
      </c>
      <c r="AQ7" s="601"/>
      <c r="AR7" s="601"/>
      <c r="AS7" s="601"/>
      <c r="AT7" s="601"/>
      <c r="AU7" s="601"/>
      <c r="AV7" s="601"/>
      <c r="AW7" s="601"/>
      <c r="AX7" s="601"/>
      <c r="AY7" s="601"/>
      <c r="AZ7" s="601"/>
      <c r="BA7" s="601"/>
      <c r="BB7" s="601"/>
      <c r="BC7" s="601"/>
      <c r="BD7" s="601"/>
      <c r="BE7" s="601"/>
      <c r="BF7" s="602"/>
      <c r="BG7" s="603">
        <v>2721249</v>
      </c>
      <c r="BH7" s="606"/>
      <c r="BI7" s="606"/>
      <c r="BJ7" s="606"/>
      <c r="BK7" s="606"/>
      <c r="BL7" s="606"/>
      <c r="BM7" s="606"/>
      <c r="BN7" s="607"/>
      <c r="BO7" s="665">
        <v>33.299999999999997</v>
      </c>
      <c r="BP7" s="665"/>
      <c r="BQ7" s="665"/>
      <c r="BR7" s="665"/>
      <c r="BS7" s="666">
        <v>81408</v>
      </c>
      <c r="BT7" s="666"/>
      <c r="BU7" s="666"/>
      <c r="BV7" s="666"/>
      <c r="BW7" s="666"/>
      <c r="BX7" s="666"/>
      <c r="BY7" s="666"/>
      <c r="BZ7" s="666"/>
      <c r="CA7" s="666"/>
      <c r="CB7" s="707"/>
      <c r="CD7" s="647" t="s">
        <v>233</v>
      </c>
      <c r="CE7" s="644"/>
      <c r="CF7" s="644"/>
      <c r="CG7" s="644"/>
      <c r="CH7" s="644"/>
      <c r="CI7" s="644"/>
      <c r="CJ7" s="644"/>
      <c r="CK7" s="644"/>
      <c r="CL7" s="644"/>
      <c r="CM7" s="644"/>
      <c r="CN7" s="644"/>
      <c r="CO7" s="644"/>
      <c r="CP7" s="644"/>
      <c r="CQ7" s="645"/>
      <c r="CR7" s="603">
        <v>1765077</v>
      </c>
      <c r="CS7" s="606"/>
      <c r="CT7" s="606"/>
      <c r="CU7" s="606"/>
      <c r="CV7" s="606"/>
      <c r="CW7" s="606"/>
      <c r="CX7" s="606"/>
      <c r="CY7" s="607"/>
      <c r="CZ7" s="665">
        <v>8.4</v>
      </c>
      <c r="DA7" s="665"/>
      <c r="DB7" s="665"/>
      <c r="DC7" s="665"/>
      <c r="DD7" s="611">
        <v>76294</v>
      </c>
      <c r="DE7" s="606"/>
      <c r="DF7" s="606"/>
      <c r="DG7" s="606"/>
      <c r="DH7" s="606"/>
      <c r="DI7" s="606"/>
      <c r="DJ7" s="606"/>
      <c r="DK7" s="606"/>
      <c r="DL7" s="606"/>
      <c r="DM7" s="606"/>
      <c r="DN7" s="606"/>
      <c r="DO7" s="606"/>
      <c r="DP7" s="607"/>
      <c r="DQ7" s="611">
        <v>1519853</v>
      </c>
      <c r="DR7" s="606"/>
      <c r="DS7" s="606"/>
      <c r="DT7" s="606"/>
      <c r="DU7" s="606"/>
      <c r="DV7" s="606"/>
      <c r="DW7" s="606"/>
      <c r="DX7" s="606"/>
      <c r="DY7" s="606"/>
      <c r="DZ7" s="606"/>
      <c r="EA7" s="606"/>
      <c r="EB7" s="606"/>
      <c r="EC7" s="646"/>
    </row>
    <row r="8" spans="2:143" ht="11.25" customHeight="1" x14ac:dyDescent="0.15">
      <c r="B8" s="600" t="s">
        <v>234</v>
      </c>
      <c r="C8" s="601"/>
      <c r="D8" s="601"/>
      <c r="E8" s="601"/>
      <c r="F8" s="601"/>
      <c r="G8" s="601"/>
      <c r="H8" s="601"/>
      <c r="I8" s="601"/>
      <c r="J8" s="601"/>
      <c r="K8" s="601"/>
      <c r="L8" s="601"/>
      <c r="M8" s="601"/>
      <c r="N8" s="601"/>
      <c r="O8" s="601"/>
      <c r="P8" s="601"/>
      <c r="Q8" s="602"/>
      <c r="R8" s="603">
        <v>32707</v>
      </c>
      <c r="S8" s="606"/>
      <c r="T8" s="606"/>
      <c r="U8" s="606"/>
      <c r="V8" s="606"/>
      <c r="W8" s="606"/>
      <c r="X8" s="606"/>
      <c r="Y8" s="607"/>
      <c r="Z8" s="665">
        <v>0.2</v>
      </c>
      <c r="AA8" s="665"/>
      <c r="AB8" s="665"/>
      <c r="AC8" s="665"/>
      <c r="AD8" s="666">
        <v>32707</v>
      </c>
      <c r="AE8" s="666"/>
      <c r="AF8" s="666"/>
      <c r="AG8" s="666"/>
      <c r="AH8" s="666"/>
      <c r="AI8" s="666"/>
      <c r="AJ8" s="666"/>
      <c r="AK8" s="666"/>
      <c r="AL8" s="608">
        <v>0.3</v>
      </c>
      <c r="AM8" s="609"/>
      <c r="AN8" s="609"/>
      <c r="AO8" s="667"/>
      <c r="AP8" s="600" t="s">
        <v>235</v>
      </c>
      <c r="AQ8" s="601"/>
      <c r="AR8" s="601"/>
      <c r="AS8" s="601"/>
      <c r="AT8" s="601"/>
      <c r="AU8" s="601"/>
      <c r="AV8" s="601"/>
      <c r="AW8" s="601"/>
      <c r="AX8" s="601"/>
      <c r="AY8" s="601"/>
      <c r="AZ8" s="601"/>
      <c r="BA8" s="601"/>
      <c r="BB8" s="601"/>
      <c r="BC8" s="601"/>
      <c r="BD8" s="601"/>
      <c r="BE8" s="601"/>
      <c r="BF8" s="602"/>
      <c r="BG8" s="603">
        <v>81415</v>
      </c>
      <c r="BH8" s="606"/>
      <c r="BI8" s="606"/>
      <c r="BJ8" s="606"/>
      <c r="BK8" s="606"/>
      <c r="BL8" s="606"/>
      <c r="BM8" s="606"/>
      <c r="BN8" s="607"/>
      <c r="BO8" s="665">
        <v>1</v>
      </c>
      <c r="BP8" s="665"/>
      <c r="BQ8" s="665"/>
      <c r="BR8" s="665"/>
      <c r="BS8" s="611" t="s">
        <v>133</v>
      </c>
      <c r="BT8" s="606"/>
      <c r="BU8" s="606"/>
      <c r="BV8" s="606"/>
      <c r="BW8" s="606"/>
      <c r="BX8" s="606"/>
      <c r="BY8" s="606"/>
      <c r="BZ8" s="606"/>
      <c r="CA8" s="606"/>
      <c r="CB8" s="646"/>
      <c r="CD8" s="647" t="s">
        <v>236</v>
      </c>
      <c r="CE8" s="644"/>
      <c r="CF8" s="644"/>
      <c r="CG8" s="644"/>
      <c r="CH8" s="644"/>
      <c r="CI8" s="644"/>
      <c r="CJ8" s="644"/>
      <c r="CK8" s="644"/>
      <c r="CL8" s="644"/>
      <c r="CM8" s="644"/>
      <c r="CN8" s="644"/>
      <c r="CO8" s="644"/>
      <c r="CP8" s="644"/>
      <c r="CQ8" s="645"/>
      <c r="CR8" s="603">
        <v>5439544</v>
      </c>
      <c r="CS8" s="606"/>
      <c r="CT8" s="606"/>
      <c r="CU8" s="606"/>
      <c r="CV8" s="606"/>
      <c r="CW8" s="606"/>
      <c r="CX8" s="606"/>
      <c r="CY8" s="607"/>
      <c r="CZ8" s="665">
        <v>26</v>
      </c>
      <c r="DA8" s="665"/>
      <c r="DB8" s="665"/>
      <c r="DC8" s="665"/>
      <c r="DD8" s="611">
        <v>79859</v>
      </c>
      <c r="DE8" s="606"/>
      <c r="DF8" s="606"/>
      <c r="DG8" s="606"/>
      <c r="DH8" s="606"/>
      <c r="DI8" s="606"/>
      <c r="DJ8" s="606"/>
      <c r="DK8" s="606"/>
      <c r="DL8" s="606"/>
      <c r="DM8" s="606"/>
      <c r="DN8" s="606"/>
      <c r="DO8" s="606"/>
      <c r="DP8" s="607"/>
      <c r="DQ8" s="611">
        <v>2969226</v>
      </c>
      <c r="DR8" s="606"/>
      <c r="DS8" s="606"/>
      <c r="DT8" s="606"/>
      <c r="DU8" s="606"/>
      <c r="DV8" s="606"/>
      <c r="DW8" s="606"/>
      <c r="DX8" s="606"/>
      <c r="DY8" s="606"/>
      <c r="DZ8" s="606"/>
      <c r="EA8" s="606"/>
      <c r="EB8" s="606"/>
      <c r="EC8" s="646"/>
    </row>
    <row r="9" spans="2:143" ht="11.25" customHeight="1" x14ac:dyDescent="0.15">
      <c r="B9" s="600" t="s">
        <v>237</v>
      </c>
      <c r="C9" s="601"/>
      <c r="D9" s="601"/>
      <c r="E9" s="601"/>
      <c r="F9" s="601"/>
      <c r="G9" s="601"/>
      <c r="H9" s="601"/>
      <c r="I9" s="601"/>
      <c r="J9" s="601"/>
      <c r="K9" s="601"/>
      <c r="L9" s="601"/>
      <c r="M9" s="601"/>
      <c r="N9" s="601"/>
      <c r="O9" s="601"/>
      <c r="P9" s="601"/>
      <c r="Q9" s="602"/>
      <c r="R9" s="603">
        <v>33133</v>
      </c>
      <c r="S9" s="606"/>
      <c r="T9" s="606"/>
      <c r="U9" s="606"/>
      <c r="V9" s="606"/>
      <c r="W9" s="606"/>
      <c r="X9" s="606"/>
      <c r="Y9" s="607"/>
      <c r="Z9" s="665">
        <v>0.2</v>
      </c>
      <c r="AA9" s="665"/>
      <c r="AB9" s="665"/>
      <c r="AC9" s="665"/>
      <c r="AD9" s="666">
        <v>33133</v>
      </c>
      <c r="AE9" s="666"/>
      <c r="AF9" s="666"/>
      <c r="AG9" s="666"/>
      <c r="AH9" s="666"/>
      <c r="AI9" s="666"/>
      <c r="AJ9" s="666"/>
      <c r="AK9" s="666"/>
      <c r="AL9" s="608">
        <v>0.3</v>
      </c>
      <c r="AM9" s="609"/>
      <c r="AN9" s="609"/>
      <c r="AO9" s="667"/>
      <c r="AP9" s="600" t="s">
        <v>238</v>
      </c>
      <c r="AQ9" s="601"/>
      <c r="AR9" s="601"/>
      <c r="AS9" s="601"/>
      <c r="AT9" s="601"/>
      <c r="AU9" s="601"/>
      <c r="AV9" s="601"/>
      <c r="AW9" s="601"/>
      <c r="AX9" s="601"/>
      <c r="AY9" s="601"/>
      <c r="AZ9" s="601"/>
      <c r="BA9" s="601"/>
      <c r="BB9" s="601"/>
      <c r="BC9" s="601"/>
      <c r="BD9" s="601"/>
      <c r="BE9" s="601"/>
      <c r="BF9" s="602"/>
      <c r="BG9" s="603">
        <v>2207230</v>
      </c>
      <c r="BH9" s="606"/>
      <c r="BI9" s="606"/>
      <c r="BJ9" s="606"/>
      <c r="BK9" s="606"/>
      <c r="BL9" s="606"/>
      <c r="BM9" s="606"/>
      <c r="BN9" s="607"/>
      <c r="BO9" s="665">
        <v>27</v>
      </c>
      <c r="BP9" s="665"/>
      <c r="BQ9" s="665"/>
      <c r="BR9" s="665"/>
      <c r="BS9" s="611" t="s">
        <v>132</v>
      </c>
      <c r="BT9" s="606"/>
      <c r="BU9" s="606"/>
      <c r="BV9" s="606"/>
      <c r="BW9" s="606"/>
      <c r="BX9" s="606"/>
      <c r="BY9" s="606"/>
      <c r="BZ9" s="606"/>
      <c r="CA9" s="606"/>
      <c r="CB9" s="646"/>
      <c r="CD9" s="647" t="s">
        <v>239</v>
      </c>
      <c r="CE9" s="644"/>
      <c r="CF9" s="644"/>
      <c r="CG9" s="644"/>
      <c r="CH9" s="644"/>
      <c r="CI9" s="644"/>
      <c r="CJ9" s="644"/>
      <c r="CK9" s="644"/>
      <c r="CL9" s="644"/>
      <c r="CM9" s="644"/>
      <c r="CN9" s="644"/>
      <c r="CO9" s="644"/>
      <c r="CP9" s="644"/>
      <c r="CQ9" s="645"/>
      <c r="CR9" s="603">
        <v>1759704</v>
      </c>
      <c r="CS9" s="606"/>
      <c r="CT9" s="606"/>
      <c r="CU9" s="606"/>
      <c r="CV9" s="606"/>
      <c r="CW9" s="606"/>
      <c r="CX9" s="606"/>
      <c r="CY9" s="607"/>
      <c r="CZ9" s="665">
        <v>8.4</v>
      </c>
      <c r="DA9" s="665"/>
      <c r="DB9" s="665"/>
      <c r="DC9" s="665"/>
      <c r="DD9" s="611">
        <v>8593</v>
      </c>
      <c r="DE9" s="606"/>
      <c r="DF9" s="606"/>
      <c r="DG9" s="606"/>
      <c r="DH9" s="606"/>
      <c r="DI9" s="606"/>
      <c r="DJ9" s="606"/>
      <c r="DK9" s="606"/>
      <c r="DL9" s="606"/>
      <c r="DM9" s="606"/>
      <c r="DN9" s="606"/>
      <c r="DO9" s="606"/>
      <c r="DP9" s="607"/>
      <c r="DQ9" s="611">
        <v>1716134</v>
      </c>
      <c r="DR9" s="606"/>
      <c r="DS9" s="606"/>
      <c r="DT9" s="606"/>
      <c r="DU9" s="606"/>
      <c r="DV9" s="606"/>
      <c r="DW9" s="606"/>
      <c r="DX9" s="606"/>
      <c r="DY9" s="606"/>
      <c r="DZ9" s="606"/>
      <c r="EA9" s="606"/>
      <c r="EB9" s="606"/>
      <c r="EC9" s="646"/>
    </row>
    <row r="10" spans="2:143" ht="11.25" customHeight="1" x14ac:dyDescent="0.15">
      <c r="B10" s="600" t="s">
        <v>240</v>
      </c>
      <c r="C10" s="601"/>
      <c r="D10" s="601"/>
      <c r="E10" s="601"/>
      <c r="F10" s="601"/>
      <c r="G10" s="601"/>
      <c r="H10" s="601"/>
      <c r="I10" s="601"/>
      <c r="J10" s="601"/>
      <c r="K10" s="601"/>
      <c r="L10" s="601"/>
      <c r="M10" s="601"/>
      <c r="N10" s="601"/>
      <c r="O10" s="601"/>
      <c r="P10" s="601"/>
      <c r="Q10" s="602"/>
      <c r="R10" s="603" t="s">
        <v>230</v>
      </c>
      <c r="S10" s="606"/>
      <c r="T10" s="606"/>
      <c r="U10" s="606"/>
      <c r="V10" s="606"/>
      <c r="W10" s="606"/>
      <c r="X10" s="606"/>
      <c r="Y10" s="607"/>
      <c r="Z10" s="665" t="s">
        <v>241</v>
      </c>
      <c r="AA10" s="665"/>
      <c r="AB10" s="665"/>
      <c r="AC10" s="665"/>
      <c r="AD10" s="666" t="s">
        <v>132</v>
      </c>
      <c r="AE10" s="666"/>
      <c r="AF10" s="666"/>
      <c r="AG10" s="666"/>
      <c r="AH10" s="666"/>
      <c r="AI10" s="666"/>
      <c r="AJ10" s="666"/>
      <c r="AK10" s="666"/>
      <c r="AL10" s="608" t="s">
        <v>132</v>
      </c>
      <c r="AM10" s="609"/>
      <c r="AN10" s="609"/>
      <c r="AO10" s="667"/>
      <c r="AP10" s="600" t="s">
        <v>242</v>
      </c>
      <c r="AQ10" s="601"/>
      <c r="AR10" s="601"/>
      <c r="AS10" s="601"/>
      <c r="AT10" s="601"/>
      <c r="AU10" s="601"/>
      <c r="AV10" s="601"/>
      <c r="AW10" s="601"/>
      <c r="AX10" s="601"/>
      <c r="AY10" s="601"/>
      <c r="AZ10" s="601"/>
      <c r="BA10" s="601"/>
      <c r="BB10" s="601"/>
      <c r="BC10" s="601"/>
      <c r="BD10" s="601"/>
      <c r="BE10" s="601"/>
      <c r="BF10" s="602"/>
      <c r="BG10" s="603">
        <v>147010</v>
      </c>
      <c r="BH10" s="606"/>
      <c r="BI10" s="606"/>
      <c r="BJ10" s="606"/>
      <c r="BK10" s="606"/>
      <c r="BL10" s="606"/>
      <c r="BM10" s="606"/>
      <c r="BN10" s="607"/>
      <c r="BO10" s="665">
        <v>1.8</v>
      </c>
      <c r="BP10" s="665"/>
      <c r="BQ10" s="665"/>
      <c r="BR10" s="665"/>
      <c r="BS10" s="611">
        <v>24723</v>
      </c>
      <c r="BT10" s="606"/>
      <c r="BU10" s="606"/>
      <c r="BV10" s="606"/>
      <c r="BW10" s="606"/>
      <c r="BX10" s="606"/>
      <c r="BY10" s="606"/>
      <c r="BZ10" s="606"/>
      <c r="CA10" s="606"/>
      <c r="CB10" s="646"/>
      <c r="CD10" s="647" t="s">
        <v>243</v>
      </c>
      <c r="CE10" s="644"/>
      <c r="CF10" s="644"/>
      <c r="CG10" s="644"/>
      <c r="CH10" s="644"/>
      <c r="CI10" s="644"/>
      <c r="CJ10" s="644"/>
      <c r="CK10" s="644"/>
      <c r="CL10" s="644"/>
      <c r="CM10" s="644"/>
      <c r="CN10" s="644"/>
      <c r="CO10" s="644"/>
      <c r="CP10" s="644"/>
      <c r="CQ10" s="645"/>
      <c r="CR10" s="603">
        <v>53036</v>
      </c>
      <c r="CS10" s="606"/>
      <c r="CT10" s="606"/>
      <c r="CU10" s="606"/>
      <c r="CV10" s="606"/>
      <c r="CW10" s="606"/>
      <c r="CX10" s="606"/>
      <c r="CY10" s="607"/>
      <c r="CZ10" s="665">
        <v>0.3</v>
      </c>
      <c r="DA10" s="665"/>
      <c r="DB10" s="665"/>
      <c r="DC10" s="665"/>
      <c r="DD10" s="611">
        <v>473</v>
      </c>
      <c r="DE10" s="606"/>
      <c r="DF10" s="606"/>
      <c r="DG10" s="606"/>
      <c r="DH10" s="606"/>
      <c r="DI10" s="606"/>
      <c r="DJ10" s="606"/>
      <c r="DK10" s="606"/>
      <c r="DL10" s="606"/>
      <c r="DM10" s="606"/>
      <c r="DN10" s="606"/>
      <c r="DO10" s="606"/>
      <c r="DP10" s="607"/>
      <c r="DQ10" s="611">
        <v>13662</v>
      </c>
      <c r="DR10" s="606"/>
      <c r="DS10" s="606"/>
      <c r="DT10" s="606"/>
      <c r="DU10" s="606"/>
      <c r="DV10" s="606"/>
      <c r="DW10" s="606"/>
      <c r="DX10" s="606"/>
      <c r="DY10" s="606"/>
      <c r="DZ10" s="606"/>
      <c r="EA10" s="606"/>
      <c r="EB10" s="606"/>
      <c r="EC10" s="646"/>
    </row>
    <row r="11" spans="2:143" ht="11.25" customHeight="1" x14ac:dyDescent="0.15">
      <c r="B11" s="600" t="s">
        <v>244</v>
      </c>
      <c r="C11" s="601"/>
      <c r="D11" s="601"/>
      <c r="E11" s="601"/>
      <c r="F11" s="601"/>
      <c r="G11" s="601"/>
      <c r="H11" s="601"/>
      <c r="I11" s="601"/>
      <c r="J11" s="601"/>
      <c r="K11" s="601"/>
      <c r="L11" s="601"/>
      <c r="M11" s="601"/>
      <c r="N11" s="601"/>
      <c r="O11" s="601"/>
      <c r="P11" s="601"/>
      <c r="Q11" s="602"/>
      <c r="R11" s="603" t="s">
        <v>132</v>
      </c>
      <c r="S11" s="606"/>
      <c r="T11" s="606"/>
      <c r="U11" s="606"/>
      <c r="V11" s="606"/>
      <c r="W11" s="606"/>
      <c r="X11" s="606"/>
      <c r="Y11" s="607"/>
      <c r="Z11" s="665" t="s">
        <v>132</v>
      </c>
      <c r="AA11" s="665"/>
      <c r="AB11" s="665"/>
      <c r="AC11" s="665"/>
      <c r="AD11" s="666" t="s">
        <v>133</v>
      </c>
      <c r="AE11" s="666"/>
      <c r="AF11" s="666"/>
      <c r="AG11" s="666"/>
      <c r="AH11" s="666"/>
      <c r="AI11" s="666"/>
      <c r="AJ11" s="666"/>
      <c r="AK11" s="666"/>
      <c r="AL11" s="608" t="s">
        <v>133</v>
      </c>
      <c r="AM11" s="609"/>
      <c r="AN11" s="609"/>
      <c r="AO11" s="667"/>
      <c r="AP11" s="600" t="s">
        <v>245</v>
      </c>
      <c r="AQ11" s="601"/>
      <c r="AR11" s="601"/>
      <c r="AS11" s="601"/>
      <c r="AT11" s="601"/>
      <c r="AU11" s="601"/>
      <c r="AV11" s="601"/>
      <c r="AW11" s="601"/>
      <c r="AX11" s="601"/>
      <c r="AY11" s="601"/>
      <c r="AZ11" s="601"/>
      <c r="BA11" s="601"/>
      <c r="BB11" s="601"/>
      <c r="BC11" s="601"/>
      <c r="BD11" s="601"/>
      <c r="BE11" s="601"/>
      <c r="BF11" s="602"/>
      <c r="BG11" s="603">
        <v>285594</v>
      </c>
      <c r="BH11" s="606"/>
      <c r="BI11" s="606"/>
      <c r="BJ11" s="606"/>
      <c r="BK11" s="606"/>
      <c r="BL11" s="606"/>
      <c r="BM11" s="606"/>
      <c r="BN11" s="607"/>
      <c r="BO11" s="665">
        <v>3.5</v>
      </c>
      <c r="BP11" s="665"/>
      <c r="BQ11" s="665"/>
      <c r="BR11" s="665"/>
      <c r="BS11" s="611">
        <v>56685</v>
      </c>
      <c r="BT11" s="606"/>
      <c r="BU11" s="606"/>
      <c r="BV11" s="606"/>
      <c r="BW11" s="606"/>
      <c r="BX11" s="606"/>
      <c r="BY11" s="606"/>
      <c r="BZ11" s="606"/>
      <c r="CA11" s="606"/>
      <c r="CB11" s="646"/>
      <c r="CD11" s="647" t="s">
        <v>246</v>
      </c>
      <c r="CE11" s="644"/>
      <c r="CF11" s="644"/>
      <c r="CG11" s="644"/>
      <c r="CH11" s="644"/>
      <c r="CI11" s="644"/>
      <c r="CJ11" s="644"/>
      <c r="CK11" s="644"/>
      <c r="CL11" s="644"/>
      <c r="CM11" s="644"/>
      <c r="CN11" s="644"/>
      <c r="CO11" s="644"/>
      <c r="CP11" s="644"/>
      <c r="CQ11" s="645"/>
      <c r="CR11" s="603">
        <v>1446623</v>
      </c>
      <c r="CS11" s="606"/>
      <c r="CT11" s="606"/>
      <c r="CU11" s="606"/>
      <c r="CV11" s="606"/>
      <c r="CW11" s="606"/>
      <c r="CX11" s="606"/>
      <c r="CY11" s="607"/>
      <c r="CZ11" s="665">
        <v>6.9</v>
      </c>
      <c r="DA11" s="665"/>
      <c r="DB11" s="665"/>
      <c r="DC11" s="665"/>
      <c r="DD11" s="611">
        <v>557076</v>
      </c>
      <c r="DE11" s="606"/>
      <c r="DF11" s="606"/>
      <c r="DG11" s="606"/>
      <c r="DH11" s="606"/>
      <c r="DI11" s="606"/>
      <c r="DJ11" s="606"/>
      <c r="DK11" s="606"/>
      <c r="DL11" s="606"/>
      <c r="DM11" s="606"/>
      <c r="DN11" s="606"/>
      <c r="DO11" s="606"/>
      <c r="DP11" s="607"/>
      <c r="DQ11" s="611">
        <v>707109</v>
      </c>
      <c r="DR11" s="606"/>
      <c r="DS11" s="606"/>
      <c r="DT11" s="606"/>
      <c r="DU11" s="606"/>
      <c r="DV11" s="606"/>
      <c r="DW11" s="606"/>
      <c r="DX11" s="606"/>
      <c r="DY11" s="606"/>
      <c r="DZ11" s="606"/>
      <c r="EA11" s="606"/>
      <c r="EB11" s="606"/>
      <c r="EC11" s="646"/>
    </row>
    <row r="12" spans="2:143" ht="11.25" customHeight="1" x14ac:dyDescent="0.15">
      <c r="B12" s="600" t="s">
        <v>247</v>
      </c>
      <c r="C12" s="601"/>
      <c r="D12" s="601"/>
      <c r="E12" s="601"/>
      <c r="F12" s="601"/>
      <c r="G12" s="601"/>
      <c r="H12" s="601"/>
      <c r="I12" s="601"/>
      <c r="J12" s="601"/>
      <c r="K12" s="601"/>
      <c r="L12" s="601"/>
      <c r="M12" s="601"/>
      <c r="N12" s="601"/>
      <c r="O12" s="601"/>
      <c r="P12" s="601"/>
      <c r="Q12" s="602"/>
      <c r="R12" s="603">
        <v>790182</v>
      </c>
      <c r="S12" s="606"/>
      <c r="T12" s="606"/>
      <c r="U12" s="606"/>
      <c r="V12" s="606"/>
      <c r="W12" s="606"/>
      <c r="X12" s="606"/>
      <c r="Y12" s="607"/>
      <c r="Z12" s="665">
        <v>3.7</v>
      </c>
      <c r="AA12" s="665"/>
      <c r="AB12" s="665"/>
      <c r="AC12" s="665"/>
      <c r="AD12" s="666">
        <v>790182</v>
      </c>
      <c r="AE12" s="666"/>
      <c r="AF12" s="666"/>
      <c r="AG12" s="666"/>
      <c r="AH12" s="666"/>
      <c r="AI12" s="666"/>
      <c r="AJ12" s="666"/>
      <c r="AK12" s="666"/>
      <c r="AL12" s="608">
        <v>6.4</v>
      </c>
      <c r="AM12" s="609"/>
      <c r="AN12" s="609"/>
      <c r="AO12" s="667"/>
      <c r="AP12" s="600" t="s">
        <v>248</v>
      </c>
      <c r="AQ12" s="601"/>
      <c r="AR12" s="601"/>
      <c r="AS12" s="601"/>
      <c r="AT12" s="601"/>
      <c r="AU12" s="601"/>
      <c r="AV12" s="601"/>
      <c r="AW12" s="601"/>
      <c r="AX12" s="601"/>
      <c r="AY12" s="601"/>
      <c r="AZ12" s="601"/>
      <c r="BA12" s="601"/>
      <c r="BB12" s="601"/>
      <c r="BC12" s="601"/>
      <c r="BD12" s="601"/>
      <c r="BE12" s="601"/>
      <c r="BF12" s="602"/>
      <c r="BG12" s="603">
        <v>4985034</v>
      </c>
      <c r="BH12" s="606"/>
      <c r="BI12" s="606"/>
      <c r="BJ12" s="606"/>
      <c r="BK12" s="606"/>
      <c r="BL12" s="606"/>
      <c r="BM12" s="606"/>
      <c r="BN12" s="607"/>
      <c r="BO12" s="665">
        <v>61</v>
      </c>
      <c r="BP12" s="665"/>
      <c r="BQ12" s="665"/>
      <c r="BR12" s="665"/>
      <c r="BS12" s="611">
        <v>618532</v>
      </c>
      <c r="BT12" s="606"/>
      <c r="BU12" s="606"/>
      <c r="BV12" s="606"/>
      <c r="BW12" s="606"/>
      <c r="BX12" s="606"/>
      <c r="BY12" s="606"/>
      <c r="BZ12" s="606"/>
      <c r="CA12" s="606"/>
      <c r="CB12" s="646"/>
      <c r="CD12" s="647" t="s">
        <v>249</v>
      </c>
      <c r="CE12" s="644"/>
      <c r="CF12" s="644"/>
      <c r="CG12" s="644"/>
      <c r="CH12" s="644"/>
      <c r="CI12" s="644"/>
      <c r="CJ12" s="644"/>
      <c r="CK12" s="644"/>
      <c r="CL12" s="644"/>
      <c r="CM12" s="644"/>
      <c r="CN12" s="644"/>
      <c r="CO12" s="644"/>
      <c r="CP12" s="644"/>
      <c r="CQ12" s="645"/>
      <c r="CR12" s="603">
        <v>622928</v>
      </c>
      <c r="CS12" s="606"/>
      <c r="CT12" s="606"/>
      <c r="CU12" s="606"/>
      <c r="CV12" s="606"/>
      <c r="CW12" s="606"/>
      <c r="CX12" s="606"/>
      <c r="CY12" s="607"/>
      <c r="CZ12" s="665">
        <v>3</v>
      </c>
      <c r="DA12" s="665"/>
      <c r="DB12" s="665"/>
      <c r="DC12" s="665"/>
      <c r="DD12" s="611">
        <v>25876</v>
      </c>
      <c r="DE12" s="606"/>
      <c r="DF12" s="606"/>
      <c r="DG12" s="606"/>
      <c r="DH12" s="606"/>
      <c r="DI12" s="606"/>
      <c r="DJ12" s="606"/>
      <c r="DK12" s="606"/>
      <c r="DL12" s="606"/>
      <c r="DM12" s="606"/>
      <c r="DN12" s="606"/>
      <c r="DO12" s="606"/>
      <c r="DP12" s="607"/>
      <c r="DQ12" s="611">
        <v>289472</v>
      </c>
      <c r="DR12" s="606"/>
      <c r="DS12" s="606"/>
      <c r="DT12" s="606"/>
      <c r="DU12" s="606"/>
      <c r="DV12" s="606"/>
      <c r="DW12" s="606"/>
      <c r="DX12" s="606"/>
      <c r="DY12" s="606"/>
      <c r="DZ12" s="606"/>
      <c r="EA12" s="606"/>
      <c r="EB12" s="606"/>
      <c r="EC12" s="646"/>
    </row>
    <row r="13" spans="2:143" ht="11.25" customHeight="1" x14ac:dyDescent="0.15">
      <c r="B13" s="600" t="s">
        <v>250</v>
      </c>
      <c r="C13" s="601"/>
      <c r="D13" s="601"/>
      <c r="E13" s="601"/>
      <c r="F13" s="601"/>
      <c r="G13" s="601"/>
      <c r="H13" s="601"/>
      <c r="I13" s="601"/>
      <c r="J13" s="601"/>
      <c r="K13" s="601"/>
      <c r="L13" s="601"/>
      <c r="M13" s="601"/>
      <c r="N13" s="601"/>
      <c r="O13" s="601"/>
      <c r="P13" s="601"/>
      <c r="Q13" s="602"/>
      <c r="R13" s="603" t="s">
        <v>241</v>
      </c>
      <c r="S13" s="606"/>
      <c r="T13" s="606"/>
      <c r="U13" s="606"/>
      <c r="V13" s="606"/>
      <c r="W13" s="606"/>
      <c r="X13" s="606"/>
      <c r="Y13" s="607"/>
      <c r="Z13" s="665" t="s">
        <v>132</v>
      </c>
      <c r="AA13" s="665"/>
      <c r="AB13" s="665"/>
      <c r="AC13" s="665"/>
      <c r="AD13" s="666" t="s">
        <v>230</v>
      </c>
      <c r="AE13" s="666"/>
      <c r="AF13" s="666"/>
      <c r="AG13" s="666"/>
      <c r="AH13" s="666"/>
      <c r="AI13" s="666"/>
      <c r="AJ13" s="666"/>
      <c r="AK13" s="666"/>
      <c r="AL13" s="608" t="s">
        <v>230</v>
      </c>
      <c r="AM13" s="609"/>
      <c r="AN13" s="609"/>
      <c r="AO13" s="667"/>
      <c r="AP13" s="600" t="s">
        <v>251</v>
      </c>
      <c r="AQ13" s="601"/>
      <c r="AR13" s="601"/>
      <c r="AS13" s="601"/>
      <c r="AT13" s="601"/>
      <c r="AU13" s="601"/>
      <c r="AV13" s="601"/>
      <c r="AW13" s="601"/>
      <c r="AX13" s="601"/>
      <c r="AY13" s="601"/>
      <c r="AZ13" s="601"/>
      <c r="BA13" s="601"/>
      <c r="BB13" s="601"/>
      <c r="BC13" s="601"/>
      <c r="BD13" s="601"/>
      <c r="BE13" s="601"/>
      <c r="BF13" s="602"/>
      <c r="BG13" s="603">
        <v>4882357</v>
      </c>
      <c r="BH13" s="606"/>
      <c r="BI13" s="606"/>
      <c r="BJ13" s="606"/>
      <c r="BK13" s="606"/>
      <c r="BL13" s="606"/>
      <c r="BM13" s="606"/>
      <c r="BN13" s="607"/>
      <c r="BO13" s="665">
        <v>59.8</v>
      </c>
      <c r="BP13" s="665"/>
      <c r="BQ13" s="665"/>
      <c r="BR13" s="665"/>
      <c r="BS13" s="611">
        <v>618532</v>
      </c>
      <c r="BT13" s="606"/>
      <c r="BU13" s="606"/>
      <c r="BV13" s="606"/>
      <c r="BW13" s="606"/>
      <c r="BX13" s="606"/>
      <c r="BY13" s="606"/>
      <c r="BZ13" s="606"/>
      <c r="CA13" s="606"/>
      <c r="CB13" s="646"/>
      <c r="CD13" s="647" t="s">
        <v>252</v>
      </c>
      <c r="CE13" s="644"/>
      <c r="CF13" s="644"/>
      <c r="CG13" s="644"/>
      <c r="CH13" s="644"/>
      <c r="CI13" s="644"/>
      <c r="CJ13" s="644"/>
      <c r="CK13" s="644"/>
      <c r="CL13" s="644"/>
      <c r="CM13" s="644"/>
      <c r="CN13" s="644"/>
      <c r="CO13" s="644"/>
      <c r="CP13" s="644"/>
      <c r="CQ13" s="645"/>
      <c r="CR13" s="603">
        <v>3180322</v>
      </c>
      <c r="CS13" s="606"/>
      <c r="CT13" s="606"/>
      <c r="CU13" s="606"/>
      <c r="CV13" s="606"/>
      <c r="CW13" s="606"/>
      <c r="CX13" s="606"/>
      <c r="CY13" s="607"/>
      <c r="CZ13" s="665">
        <v>15.2</v>
      </c>
      <c r="DA13" s="665"/>
      <c r="DB13" s="665"/>
      <c r="DC13" s="665"/>
      <c r="DD13" s="611">
        <v>1441450</v>
      </c>
      <c r="DE13" s="606"/>
      <c r="DF13" s="606"/>
      <c r="DG13" s="606"/>
      <c r="DH13" s="606"/>
      <c r="DI13" s="606"/>
      <c r="DJ13" s="606"/>
      <c r="DK13" s="606"/>
      <c r="DL13" s="606"/>
      <c r="DM13" s="606"/>
      <c r="DN13" s="606"/>
      <c r="DO13" s="606"/>
      <c r="DP13" s="607"/>
      <c r="DQ13" s="611">
        <v>2139374</v>
      </c>
      <c r="DR13" s="606"/>
      <c r="DS13" s="606"/>
      <c r="DT13" s="606"/>
      <c r="DU13" s="606"/>
      <c r="DV13" s="606"/>
      <c r="DW13" s="606"/>
      <c r="DX13" s="606"/>
      <c r="DY13" s="606"/>
      <c r="DZ13" s="606"/>
      <c r="EA13" s="606"/>
      <c r="EB13" s="606"/>
      <c r="EC13" s="646"/>
    </row>
    <row r="14" spans="2:143" ht="11.25" customHeight="1" x14ac:dyDescent="0.15">
      <c r="B14" s="600" t="s">
        <v>253</v>
      </c>
      <c r="C14" s="601"/>
      <c r="D14" s="601"/>
      <c r="E14" s="601"/>
      <c r="F14" s="601"/>
      <c r="G14" s="601"/>
      <c r="H14" s="601"/>
      <c r="I14" s="601"/>
      <c r="J14" s="601"/>
      <c r="K14" s="601"/>
      <c r="L14" s="601"/>
      <c r="M14" s="601"/>
      <c r="N14" s="601"/>
      <c r="O14" s="601"/>
      <c r="P14" s="601"/>
      <c r="Q14" s="602"/>
      <c r="R14" s="603" t="s">
        <v>230</v>
      </c>
      <c r="S14" s="606"/>
      <c r="T14" s="606"/>
      <c r="U14" s="606"/>
      <c r="V14" s="606"/>
      <c r="W14" s="606"/>
      <c r="X14" s="606"/>
      <c r="Y14" s="607"/>
      <c r="Z14" s="665" t="s">
        <v>132</v>
      </c>
      <c r="AA14" s="665"/>
      <c r="AB14" s="665"/>
      <c r="AC14" s="665"/>
      <c r="AD14" s="666" t="s">
        <v>132</v>
      </c>
      <c r="AE14" s="666"/>
      <c r="AF14" s="666"/>
      <c r="AG14" s="666"/>
      <c r="AH14" s="666"/>
      <c r="AI14" s="666"/>
      <c r="AJ14" s="666"/>
      <c r="AK14" s="666"/>
      <c r="AL14" s="608" t="s">
        <v>132</v>
      </c>
      <c r="AM14" s="609"/>
      <c r="AN14" s="609"/>
      <c r="AO14" s="667"/>
      <c r="AP14" s="600" t="s">
        <v>254</v>
      </c>
      <c r="AQ14" s="601"/>
      <c r="AR14" s="601"/>
      <c r="AS14" s="601"/>
      <c r="AT14" s="601"/>
      <c r="AU14" s="601"/>
      <c r="AV14" s="601"/>
      <c r="AW14" s="601"/>
      <c r="AX14" s="601"/>
      <c r="AY14" s="601"/>
      <c r="AZ14" s="601"/>
      <c r="BA14" s="601"/>
      <c r="BB14" s="601"/>
      <c r="BC14" s="601"/>
      <c r="BD14" s="601"/>
      <c r="BE14" s="601"/>
      <c r="BF14" s="602"/>
      <c r="BG14" s="603">
        <v>120017</v>
      </c>
      <c r="BH14" s="606"/>
      <c r="BI14" s="606"/>
      <c r="BJ14" s="606"/>
      <c r="BK14" s="606"/>
      <c r="BL14" s="606"/>
      <c r="BM14" s="606"/>
      <c r="BN14" s="607"/>
      <c r="BO14" s="665">
        <v>1.5</v>
      </c>
      <c r="BP14" s="665"/>
      <c r="BQ14" s="665"/>
      <c r="BR14" s="665"/>
      <c r="BS14" s="611" t="s">
        <v>132</v>
      </c>
      <c r="BT14" s="606"/>
      <c r="BU14" s="606"/>
      <c r="BV14" s="606"/>
      <c r="BW14" s="606"/>
      <c r="BX14" s="606"/>
      <c r="BY14" s="606"/>
      <c r="BZ14" s="606"/>
      <c r="CA14" s="606"/>
      <c r="CB14" s="646"/>
      <c r="CD14" s="647" t="s">
        <v>255</v>
      </c>
      <c r="CE14" s="644"/>
      <c r="CF14" s="644"/>
      <c r="CG14" s="644"/>
      <c r="CH14" s="644"/>
      <c r="CI14" s="644"/>
      <c r="CJ14" s="644"/>
      <c r="CK14" s="644"/>
      <c r="CL14" s="644"/>
      <c r="CM14" s="644"/>
      <c r="CN14" s="644"/>
      <c r="CO14" s="644"/>
      <c r="CP14" s="644"/>
      <c r="CQ14" s="645"/>
      <c r="CR14" s="603">
        <v>885473</v>
      </c>
      <c r="CS14" s="606"/>
      <c r="CT14" s="606"/>
      <c r="CU14" s="606"/>
      <c r="CV14" s="606"/>
      <c r="CW14" s="606"/>
      <c r="CX14" s="606"/>
      <c r="CY14" s="607"/>
      <c r="CZ14" s="665">
        <v>4.2</v>
      </c>
      <c r="DA14" s="665"/>
      <c r="DB14" s="665"/>
      <c r="DC14" s="665"/>
      <c r="DD14" s="611">
        <v>216523</v>
      </c>
      <c r="DE14" s="606"/>
      <c r="DF14" s="606"/>
      <c r="DG14" s="606"/>
      <c r="DH14" s="606"/>
      <c r="DI14" s="606"/>
      <c r="DJ14" s="606"/>
      <c r="DK14" s="606"/>
      <c r="DL14" s="606"/>
      <c r="DM14" s="606"/>
      <c r="DN14" s="606"/>
      <c r="DO14" s="606"/>
      <c r="DP14" s="607"/>
      <c r="DQ14" s="611">
        <v>646257</v>
      </c>
      <c r="DR14" s="606"/>
      <c r="DS14" s="606"/>
      <c r="DT14" s="606"/>
      <c r="DU14" s="606"/>
      <c r="DV14" s="606"/>
      <c r="DW14" s="606"/>
      <c r="DX14" s="606"/>
      <c r="DY14" s="606"/>
      <c r="DZ14" s="606"/>
      <c r="EA14" s="606"/>
      <c r="EB14" s="606"/>
      <c r="EC14" s="646"/>
    </row>
    <row r="15" spans="2:143" ht="11.25" customHeight="1" x14ac:dyDescent="0.15">
      <c r="B15" s="600" t="s">
        <v>256</v>
      </c>
      <c r="C15" s="601"/>
      <c r="D15" s="601"/>
      <c r="E15" s="601"/>
      <c r="F15" s="601"/>
      <c r="G15" s="601"/>
      <c r="H15" s="601"/>
      <c r="I15" s="601"/>
      <c r="J15" s="601"/>
      <c r="K15" s="601"/>
      <c r="L15" s="601"/>
      <c r="M15" s="601"/>
      <c r="N15" s="601"/>
      <c r="O15" s="601"/>
      <c r="P15" s="601"/>
      <c r="Q15" s="602"/>
      <c r="R15" s="603">
        <v>46648</v>
      </c>
      <c r="S15" s="606"/>
      <c r="T15" s="606"/>
      <c r="U15" s="606"/>
      <c r="V15" s="606"/>
      <c r="W15" s="606"/>
      <c r="X15" s="606"/>
      <c r="Y15" s="607"/>
      <c r="Z15" s="665">
        <v>0.2</v>
      </c>
      <c r="AA15" s="665"/>
      <c r="AB15" s="665"/>
      <c r="AC15" s="665"/>
      <c r="AD15" s="666">
        <v>46648</v>
      </c>
      <c r="AE15" s="666"/>
      <c r="AF15" s="666"/>
      <c r="AG15" s="666"/>
      <c r="AH15" s="666"/>
      <c r="AI15" s="666"/>
      <c r="AJ15" s="666"/>
      <c r="AK15" s="666"/>
      <c r="AL15" s="608">
        <v>0.4</v>
      </c>
      <c r="AM15" s="609"/>
      <c r="AN15" s="609"/>
      <c r="AO15" s="667"/>
      <c r="AP15" s="600" t="s">
        <v>257</v>
      </c>
      <c r="AQ15" s="601"/>
      <c r="AR15" s="601"/>
      <c r="AS15" s="601"/>
      <c r="AT15" s="601"/>
      <c r="AU15" s="601"/>
      <c r="AV15" s="601"/>
      <c r="AW15" s="601"/>
      <c r="AX15" s="601"/>
      <c r="AY15" s="601"/>
      <c r="AZ15" s="601"/>
      <c r="BA15" s="601"/>
      <c r="BB15" s="601"/>
      <c r="BC15" s="601"/>
      <c r="BD15" s="601"/>
      <c r="BE15" s="601"/>
      <c r="BF15" s="602"/>
      <c r="BG15" s="603">
        <v>292027</v>
      </c>
      <c r="BH15" s="606"/>
      <c r="BI15" s="606"/>
      <c r="BJ15" s="606"/>
      <c r="BK15" s="606"/>
      <c r="BL15" s="606"/>
      <c r="BM15" s="606"/>
      <c r="BN15" s="607"/>
      <c r="BO15" s="665">
        <v>3.6</v>
      </c>
      <c r="BP15" s="665"/>
      <c r="BQ15" s="665"/>
      <c r="BR15" s="665"/>
      <c r="BS15" s="611" t="s">
        <v>132</v>
      </c>
      <c r="BT15" s="606"/>
      <c r="BU15" s="606"/>
      <c r="BV15" s="606"/>
      <c r="BW15" s="606"/>
      <c r="BX15" s="606"/>
      <c r="BY15" s="606"/>
      <c r="BZ15" s="606"/>
      <c r="CA15" s="606"/>
      <c r="CB15" s="646"/>
      <c r="CD15" s="647" t="s">
        <v>258</v>
      </c>
      <c r="CE15" s="644"/>
      <c r="CF15" s="644"/>
      <c r="CG15" s="644"/>
      <c r="CH15" s="644"/>
      <c r="CI15" s="644"/>
      <c r="CJ15" s="644"/>
      <c r="CK15" s="644"/>
      <c r="CL15" s="644"/>
      <c r="CM15" s="644"/>
      <c r="CN15" s="644"/>
      <c r="CO15" s="644"/>
      <c r="CP15" s="644"/>
      <c r="CQ15" s="645"/>
      <c r="CR15" s="603">
        <v>3230866</v>
      </c>
      <c r="CS15" s="606"/>
      <c r="CT15" s="606"/>
      <c r="CU15" s="606"/>
      <c r="CV15" s="606"/>
      <c r="CW15" s="606"/>
      <c r="CX15" s="606"/>
      <c r="CY15" s="607"/>
      <c r="CZ15" s="665">
        <v>15.4</v>
      </c>
      <c r="DA15" s="665"/>
      <c r="DB15" s="665"/>
      <c r="DC15" s="665"/>
      <c r="DD15" s="611">
        <v>1703023</v>
      </c>
      <c r="DE15" s="606"/>
      <c r="DF15" s="606"/>
      <c r="DG15" s="606"/>
      <c r="DH15" s="606"/>
      <c r="DI15" s="606"/>
      <c r="DJ15" s="606"/>
      <c r="DK15" s="606"/>
      <c r="DL15" s="606"/>
      <c r="DM15" s="606"/>
      <c r="DN15" s="606"/>
      <c r="DO15" s="606"/>
      <c r="DP15" s="607"/>
      <c r="DQ15" s="611">
        <v>1506807</v>
      </c>
      <c r="DR15" s="606"/>
      <c r="DS15" s="606"/>
      <c r="DT15" s="606"/>
      <c r="DU15" s="606"/>
      <c r="DV15" s="606"/>
      <c r="DW15" s="606"/>
      <c r="DX15" s="606"/>
      <c r="DY15" s="606"/>
      <c r="DZ15" s="606"/>
      <c r="EA15" s="606"/>
      <c r="EB15" s="606"/>
      <c r="EC15" s="646"/>
    </row>
    <row r="16" spans="2:143" ht="11.25" customHeight="1" x14ac:dyDescent="0.15">
      <c r="B16" s="600" t="s">
        <v>259</v>
      </c>
      <c r="C16" s="601"/>
      <c r="D16" s="601"/>
      <c r="E16" s="601"/>
      <c r="F16" s="601"/>
      <c r="G16" s="601"/>
      <c r="H16" s="601"/>
      <c r="I16" s="601"/>
      <c r="J16" s="601"/>
      <c r="K16" s="601"/>
      <c r="L16" s="601"/>
      <c r="M16" s="601"/>
      <c r="N16" s="601"/>
      <c r="O16" s="601"/>
      <c r="P16" s="601"/>
      <c r="Q16" s="602"/>
      <c r="R16" s="603" t="s">
        <v>230</v>
      </c>
      <c r="S16" s="606"/>
      <c r="T16" s="606"/>
      <c r="U16" s="606"/>
      <c r="V16" s="606"/>
      <c r="W16" s="606"/>
      <c r="X16" s="606"/>
      <c r="Y16" s="607"/>
      <c r="Z16" s="665" t="s">
        <v>132</v>
      </c>
      <c r="AA16" s="665"/>
      <c r="AB16" s="665"/>
      <c r="AC16" s="665"/>
      <c r="AD16" s="666" t="s">
        <v>241</v>
      </c>
      <c r="AE16" s="666"/>
      <c r="AF16" s="666"/>
      <c r="AG16" s="666"/>
      <c r="AH16" s="666"/>
      <c r="AI16" s="666"/>
      <c r="AJ16" s="666"/>
      <c r="AK16" s="666"/>
      <c r="AL16" s="608" t="s">
        <v>241</v>
      </c>
      <c r="AM16" s="609"/>
      <c r="AN16" s="609"/>
      <c r="AO16" s="667"/>
      <c r="AP16" s="600" t="s">
        <v>260</v>
      </c>
      <c r="AQ16" s="601"/>
      <c r="AR16" s="601"/>
      <c r="AS16" s="601"/>
      <c r="AT16" s="601"/>
      <c r="AU16" s="601"/>
      <c r="AV16" s="601"/>
      <c r="AW16" s="601"/>
      <c r="AX16" s="601"/>
      <c r="AY16" s="601"/>
      <c r="AZ16" s="601"/>
      <c r="BA16" s="601"/>
      <c r="BB16" s="601"/>
      <c r="BC16" s="601"/>
      <c r="BD16" s="601"/>
      <c r="BE16" s="601"/>
      <c r="BF16" s="602"/>
      <c r="BG16" s="603" t="s">
        <v>132</v>
      </c>
      <c r="BH16" s="606"/>
      <c r="BI16" s="606"/>
      <c r="BJ16" s="606"/>
      <c r="BK16" s="606"/>
      <c r="BL16" s="606"/>
      <c r="BM16" s="606"/>
      <c r="BN16" s="607"/>
      <c r="BO16" s="665" t="s">
        <v>132</v>
      </c>
      <c r="BP16" s="665"/>
      <c r="BQ16" s="665"/>
      <c r="BR16" s="665"/>
      <c r="BS16" s="611" t="s">
        <v>132</v>
      </c>
      <c r="BT16" s="606"/>
      <c r="BU16" s="606"/>
      <c r="BV16" s="606"/>
      <c r="BW16" s="606"/>
      <c r="BX16" s="606"/>
      <c r="BY16" s="606"/>
      <c r="BZ16" s="606"/>
      <c r="CA16" s="606"/>
      <c r="CB16" s="646"/>
      <c r="CD16" s="647" t="s">
        <v>261</v>
      </c>
      <c r="CE16" s="644"/>
      <c r="CF16" s="644"/>
      <c r="CG16" s="644"/>
      <c r="CH16" s="644"/>
      <c r="CI16" s="644"/>
      <c r="CJ16" s="644"/>
      <c r="CK16" s="644"/>
      <c r="CL16" s="644"/>
      <c r="CM16" s="644"/>
      <c r="CN16" s="644"/>
      <c r="CO16" s="644"/>
      <c r="CP16" s="644"/>
      <c r="CQ16" s="645"/>
      <c r="CR16" s="603">
        <v>43920</v>
      </c>
      <c r="CS16" s="606"/>
      <c r="CT16" s="606"/>
      <c r="CU16" s="606"/>
      <c r="CV16" s="606"/>
      <c r="CW16" s="606"/>
      <c r="CX16" s="606"/>
      <c r="CY16" s="607"/>
      <c r="CZ16" s="665">
        <v>0.2</v>
      </c>
      <c r="DA16" s="665"/>
      <c r="DB16" s="665"/>
      <c r="DC16" s="665"/>
      <c r="DD16" s="611" t="s">
        <v>132</v>
      </c>
      <c r="DE16" s="606"/>
      <c r="DF16" s="606"/>
      <c r="DG16" s="606"/>
      <c r="DH16" s="606"/>
      <c r="DI16" s="606"/>
      <c r="DJ16" s="606"/>
      <c r="DK16" s="606"/>
      <c r="DL16" s="606"/>
      <c r="DM16" s="606"/>
      <c r="DN16" s="606"/>
      <c r="DO16" s="606"/>
      <c r="DP16" s="607"/>
      <c r="DQ16" s="611">
        <v>35804</v>
      </c>
      <c r="DR16" s="606"/>
      <c r="DS16" s="606"/>
      <c r="DT16" s="606"/>
      <c r="DU16" s="606"/>
      <c r="DV16" s="606"/>
      <c r="DW16" s="606"/>
      <c r="DX16" s="606"/>
      <c r="DY16" s="606"/>
      <c r="DZ16" s="606"/>
      <c r="EA16" s="606"/>
      <c r="EB16" s="606"/>
      <c r="EC16" s="646"/>
    </row>
    <row r="17" spans="2:133" ht="11.25" customHeight="1" x14ac:dyDescent="0.15">
      <c r="B17" s="600" t="s">
        <v>262</v>
      </c>
      <c r="C17" s="601"/>
      <c r="D17" s="601"/>
      <c r="E17" s="601"/>
      <c r="F17" s="601"/>
      <c r="G17" s="601"/>
      <c r="H17" s="601"/>
      <c r="I17" s="601"/>
      <c r="J17" s="601"/>
      <c r="K17" s="601"/>
      <c r="L17" s="601"/>
      <c r="M17" s="601"/>
      <c r="N17" s="601"/>
      <c r="O17" s="601"/>
      <c r="P17" s="601"/>
      <c r="Q17" s="602"/>
      <c r="R17" s="603">
        <v>24686</v>
      </c>
      <c r="S17" s="606"/>
      <c r="T17" s="606"/>
      <c r="U17" s="606"/>
      <c r="V17" s="606"/>
      <c r="W17" s="606"/>
      <c r="X17" s="606"/>
      <c r="Y17" s="607"/>
      <c r="Z17" s="665">
        <v>0.1</v>
      </c>
      <c r="AA17" s="665"/>
      <c r="AB17" s="665"/>
      <c r="AC17" s="665"/>
      <c r="AD17" s="666">
        <v>24686</v>
      </c>
      <c r="AE17" s="666"/>
      <c r="AF17" s="666"/>
      <c r="AG17" s="666"/>
      <c r="AH17" s="666"/>
      <c r="AI17" s="666"/>
      <c r="AJ17" s="666"/>
      <c r="AK17" s="666"/>
      <c r="AL17" s="608">
        <v>0.2</v>
      </c>
      <c r="AM17" s="609"/>
      <c r="AN17" s="609"/>
      <c r="AO17" s="667"/>
      <c r="AP17" s="600" t="s">
        <v>263</v>
      </c>
      <c r="AQ17" s="601"/>
      <c r="AR17" s="601"/>
      <c r="AS17" s="601"/>
      <c r="AT17" s="601"/>
      <c r="AU17" s="601"/>
      <c r="AV17" s="601"/>
      <c r="AW17" s="601"/>
      <c r="AX17" s="601"/>
      <c r="AY17" s="601"/>
      <c r="AZ17" s="601"/>
      <c r="BA17" s="601"/>
      <c r="BB17" s="601"/>
      <c r="BC17" s="601"/>
      <c r="BD17" s="601"/>
      <c r="BE17" s="601"/>
      <c r="BF17" s="602"/>
      <c r="BG17" s="603" t="s">
        <v>132</v>
      </c>
      <c r="BH17" s="606"/>
      <c r="BI17" s="606"/>
      <c r="BJ17" s="606"/>
      <c r="BK17" s="606"/>
      <c r="BL17" s="606"/>
      <c r="BM17" s="606"/>
      <c r="BN17" s="607"/>
      <c r="BO17" s="665" t="s">
        <v>241</v>
      </c>
      <c r="BP17" s="665"/>
      <c r="BQ17" s="665"/>
      <c r="BR17" s="665"/>
      <c r="BS17" s="611" t="s">
        <v>132</v>
      </c>
      <c r="BT17" s="606"/>
      <c r="BU17" s="606"/>
      <c r="BV17" s="606"/>
      <c r="BW17" s="606"/>
      <c r="BX17" s="606"/>
      <c r="BY17" s="606"/>
      <c r="BZ17" s="606"/>
      <c r="CA17" s="606"/>
      <c r="CB17" s="646"/>
      <c r="CD17" s="647" t="s">
        <v>264</v>
      </c>
      <c r="CE17" s="644"/>
      <c r="CF17" s="644"/>
      <c r="CG17" s="644"/>
      <c r="CH17" s="644"/>
      <c r="CI17" s="644"/>
      <c r="CJ17" s="644"/>
      <c r="CK17" s="644"/>
      <c r="CL17" s="644"/>
      <c r="CM17" s="644"/>
      <c r="CN17" s="644"/>
      <c r="CO17" s="644"/>
      <c r="CP17" s="644"/>
      <c r="CQ17" s="645"/>
      <c r="CR17" s="603">
        <v>2283980</v>
      </c>
      <c r="CS17" s="606"/>
      <c r="CT17" s="606"/>
      <c r="CU17" s="606"/>
      <c r="CV17" s="606"/>
      <c r="CW17" s="606"/>
      <c r="CX17" s="606"/>
      <c r="CY17" s="607"/>
      <c r="CZ17" s="665">
        <v>10.9</v>
      </c>
      <c r="DA17" s="665"/>
      <c r="DB17" s="665"/>
      <c r="DC17" s="665"/>
      <c r="DD17" s="611" t="s">
        <v>133</v>
      </c>
      <c r="DE17" s="606"/>
      <c r="DF17" s="606"/>
      <c r="DG17" s="606"/>
      <c r="DH17" s="606"/>
      <c r="DI17" s="606"/>
      <c r="DJ17" s="606"/>
      <c r="DK17" s="606"/>
      <c r="DL17" s="606"/>
      <c r="DM17" s="606"/>
      <c r="DN17" s="606"/>
      <c r="DO17" s="606"/>
      <c r="DP17" s="607"/>
      <c r="DQ17" s="611">
        <v>2246488</v>
      </c>
      <c r="DR17" s="606"/>
      <c r="DS17" s="606"/>
      <c r="DT17" s="606"/>
      <c r="DU17" s="606"/>
      <c r="DV17" s="606"/>
      <c r="DW17" s="606"/>
      <c r="DX17" s="606"/>
      <c r="DY17" s="606"/>
      <c r="DZ17" s="606"/>
      <c r="EA17" s="606"/>
      <c r="EB17" s="606"/>
      <c r="EC17" s="646"/>
    </row>
    <row r="18" spans="2:133" ht="11.25" customHeight="1" x14ac:dyDescent="0.15">
      <c r="B18" s="600" t="s">
        <v>265</v>
      </c>
      <c r="C18" s="601"/>
      <c r="D18" s="601"/>
      <c r="E18" s="601"/>
      <c r="F18" s="601"/>
      <c r="G18" s="601"/>
      <c r="H18" s="601"/>
      <c r="I18" s="601"/>
      <c r="J18" s="601"/>
      <c r="K18" s="601"/>
      <c r="L18" s="601"/>
      <c r="M18" s="601"/>
      <c r="N18" s="601"/>
      <c r="O18" s="601"/>
      <c r="P18" s="601"/>
      <c r="Q18" s="602"/>
      <c r="R18" s="603">
        <v>3879180</v>
      </c>
      <c r="S18" s="606"/>
      <c r="T18" s="606"/>
      <c r="U18" s="606"/>
      <c r="V18" s="606"/>
      <c r="W18" s="606"/>
      <c r="X18" s="606"/>
      <c r="Y18" s="607"/>
      <c r="Z18" s="665">
        <v>17.899999999999999</v>
      </c>
      <c r="AA18" s="665"/>
      <c r="AB18" s="665"/>
      <c r="AC18" s="665"/>
      <c r="AD18" s="666">
        <v>3048737</v>
      </c>
      <c r="AE18" s="666"/>
      <c r="AF18" s="666"/>
      <c r="AG18" s="666"/>
      <c r="AH18" s="666"/>
      <c r="AI18" s="666"/>
      <c r="AJ18" s="666"/>
      <c r="AK18" s="666"/>
      <c r="AL18" s="608">
        <v>24.7</v>
      </c>
      <c r="AM18" s="609"/>
      <c r="AN18" s="609"/>
      <c r="AO18" s="667"/>
      <c r="AP18" s="600" t="s">
        <v>266</v>
      </c>
      <c r="AQ18" s="601"/>
      <c r="AR18" s="601"/>
      <c r="AS18" s="601"/>
      <c r="AT18" s="601"/>
      <c r="AU18" s="601"/>
      <c r="AV18" s="601"/>
      <c r="AW18" s="601"/>
      <c r="AX18" s="601"/>
      <c r="AY18" s="601"/>
      <c r="AZ18" s="601"/>
      <c r="BA18" s="601"/>
      <c r="BB18" s="601"/>
      <c r="BC18" s="601"/>
      <c r="BD18" s="601"/>
      <c r="BE18" s="601"/>
      <c r="BF18" s="602"/>
      <c r="BG18" s="603" t="s">
        <v>132</v>
      </c>
      <c r="BH18" s="606"/>
      <c r="BI18" s="606"/>
      <c r="BJ18" s="606"/>
      <c r="BK18" s="606"/>
      <c r="BL18" s="606"/>
      <c r="BM18" s="606"/>
      <c r="BN18" s="607"/>
      <c r="BO18" s="665" t="s">
        <v>230</v>
      </c>
      <c r="BP18" s="665"/>
      <c r="BQ18" s="665"/>
      <c r="BR18" s="665"/>
      <c r="BS18" s="611" t="s">
        <v>230</v>
      </c>
      <c r="BT18" s="606"/>
      <c r="BU18" s="606"/>
      <c r="BV18" s="606"/>
      <c r="BW18" s="606"/>
      <c r="BX18" s="606"/>
      <c r="BY18" s="606"/>
      <c r="BZ18" s="606"/>
      <c r="CA18" s="606"/>
      <c r="CB18" s="646"/>
      <c r="CD18" s="647" t="s">
        <v>267</v>
      </c>
      <c r="CE18" s="644"/>
      <c r="CF18" s="644"/>
      <c r="CG18" s="644"/>
      <c r="CH18" s="644"/>
      <c r="CI18" s="644"/>
      <c r="CJ18" s="644"/>
      <c r="CK18" s="644"/>
      <c r="CL18" s="644"/>
      <c r="CM18" s="644"/>
      <c r="CN18" s="644"/>
      <c r="CO18" s="644"/>
      <c r="CP18" s="644"/>
      <c r="CQ18" s="645"/>
      <c r="CR18" s="603" t="s">
        <v>230</v>
      </c>
      <c r="CS18" s="606"/>
      <c r="CT18" s="606"/>
      <c r="CU18" s="606"/>
      <c r="CV18" s="606"/>
      <c r="CW18" s="606"/>
      <c r="CX18" s="606"/>
      <c r="CY18" s="607"/>
      <c r="CZ18" s="665" t="s">
        <v>133</v>
      </c>
      <c r="DA18" s="665"/>
      <c r="DB18" s="665"/>
      <c r="DC18" s="665"/>
      <c r="DD18" s="611" t="s">
        <v>241</v>
      </c>
      <c r="DE18" s="606"/>
      <c r="DF18" s="606"/>
      <c r="DG18" s="606"/>
      <c r="DH18" s="606"/>
      <c r="DI18" s="606"/>
      <c r="DJ18" s="606"/>
      <c r="DK18" s="606"/>
      <c r="DL18" s="606"/>
      <c r="DM18" s="606"/>
      <c r="DN18" s="606"/>
      <c r="DO18" s="606"/>
      <c r="DP18" s="607"/>
      <c r="DQ18" s="611" t="s">
        <v>132</v>
      </c>
      <c r="DR18" s="606"/>
      <c r="DS18" s="606"/>
      <c r="DT18" s="606"/>
      <c r="DU18" s="606"/>
      <c r="DV18" s="606"/>
      <c r="DW18" s="606"/>
      <c r="DX18" s="606"/>
      <c r="DY18" s="606"/>
      <c r="DZ18" s="606"/>
      <c r="EA18" s="606"/>
      <c r="EB18" s="606"/>
      <c r="EC18" s="646"/>
    </row>
    <row r="19" spans="2:133" ht="11.25" customHeight="1" x14ac:dyDescent="0.15">
      <c r="B19" s="600" t="s">
        <v>268</v>
      </c>
      <c r="C19" s="601"/>
      <c r="D19" s="601"/>
      <c r="E19" s="601"/>
      <c r="F19" s="601"/>
      <c r="G19" s="601"/>
      <c r="H19" s="601"/>
      <c r="I19" s="601"/>
      <c r="J19" s="601"/>
      <c r="K19" s="601"/>
      <c r="L19" s="601"/>
      <c r="M19" s="601"/>
      <c r="N19" s="601"/>
      <c r="O19" s="601"/>
      <c r="P19" s="601"/>
      <c r="Q19" s="602"/>
      <c r="R19" s="603">
        <v>3048737</v>
      </c>
      <c r="S19" s="606"/>
      <c r="T19" s="606"/>
      <c r="U19" s="606"/>
      <c r="V19" s="606"/>
      <c r="W19" s="606"/>
      <c r="X19" s="606"/>
      <c r="Y19" s="607"/>
      <c r="Z19" s="665">
        <v>14.1</v>
      </c>
      <c r="AA19" s="665"/>
      <c r="AB19" s="665"/>
      <c r="AC19" s="665"/>
      <c r="AD19" s="666">
        <v>3048737</v>
      </c>
      <c r="AE19" s="666"/>
      <c r="AF19" s="666"/>
      <c r="AG19" s="666"/>
      <c r="AH19" s="666"/>
      <c r="AI19" s="666"/>
      <c r="AJ19" s="666"/>
      <c r="AK19" s="666"/>
      <c r="AL19" s="608">
        <v>24.7</v>
      </c>
      <c r="AM19" s="609"/>
      <c r="AN19" s="609"/>
      <c r="AO19" s="667"/>
      <c r="AP19" s="600" t="s">
        <v>269</v>
      </c>
      <c r="AQ19" s="601"/>
      <c r="AR19" s="601"/>
      <c r="AS19" s="601"/>
      <c r="AT19" s="601"/>
      <c r="AU19" s="601"/>
      <c r="AV19" s="601"/>
      <c r="AW19" s="601"/>
      <c r="AX19" s="601"/>
      <c r="AY19" s="601"/>
      <c r="AZ19" s="601"/>
      <c r="BA19" s="601"/>
      <c r="BB19" s="601"/>
      <c r="BC19" s="601"/>
      <c r="BD19" s="601"/>
      <c r="BE19" s="601"/>
      <c r="BF19" s="602"/>
      <c r="BG19" s="603">
        <v>48316</v>
      </c>
      <c r="BH19" s="606"/>
      <c r="BI19" s="606"/>
      <c r="BJ19" s="606"/>
      <c r="BK19" s="606"/>
      <c r="BL19" s="606"/>
      <c r="BM19" s="606"/>
      <c r="BN19" s="607"/>
      <c r="BO19" s="665">
        <v>0.6</v>
      </c>
      <c r="BP19" s="665"/>
      <c r="BQ19" s="665"/>
      <c r="BR19" s="665"/>
      <c r="BS19" s="611" t="s">
        <v>132</v>
      </c>
      <c r="BT19" s="606"/>
      <c r="BU19" s="606"/>
      <c r="BV19" s="606"/>
      <c r="BW19" s="606"/>
      <c r="BX19" s="606"/>
      <c r="BY19" s="606"/>
      <c r="BZ19" s="606"/>
      <c r="CA19" s="606"/>
      <c r="CB19" s="646"/>
      <c r="CD19" s="647" t="s">
        <v>270</v>
      </c>
      <c r="CE19" s="644"/>
      <c r="CF19" s="644"/>
      <c r="CG19" s="644"/>
      <c r="CH19" s="644"/>
      <c r="CI19" s="644"/>
      <c r="CJ19" s="644"/>
      <c r="CK19" s="644"/>
      <c r="CL19" s="644"/>
      <c r="CM19" s="644"/>
      <c r="CN19" s="644"/>
      <c r="CO19" s="644"/>
      <c r="CP19" s="644"/>
      <c r="CQ19" s="645"/>
      <c r="CR19" s="603" t="s">
        <v>132</v>
      </c>
      <c r="CS19" s="606"/>
      <c r="CT19" s="606"/>
      <c r="CU19" s="606"/>
      <c r="CV19" s="606"/>
      <c r="CW19" s="606"/>
      <c r="CX19" s="606"/>
      <c r="CY19" s="607"/>
      <c r="CZ19" s="665" t="s">
        <v>230</v>
      </c>
      <c r="DA19" s="665"/>
      <c r="DB19" s="665"/>
      <c r="DC19" s="665"/>
      <c r="DD19" s="611" t="s">
        <v>132</v>
      </c>
      <c r="DE19" s="606"/>
      <c r="DF19" s="606"/>
      <c r="DG19" s="606"/>
      <c r="DH19" s="606"/>
      <c r="DI19" s="606"/>
      <c r="DJ19" s="606"/>
      <c r="DK19" s="606"/>
      <c r="DL19" s="606"/>
      <c r="DM19" s="606"/>
      <c r="DN19" s="606"/>
      <c r="DO19" s="606"/>
      <c r="DP19" s="607"/>
      <c r="DQ19" s="611" t="s">
        <v>132</v>
      </c>
      <c r="DR19" s="606"/>
      <c r="DS19" s="606"/>
      <c r="DT19" s="606"/>
      <c r="DU19" s="606"/>
      <c r="DV19" s="606"/>
      <c r="DW19" s="606"/>
      <c r="DX19" s="606"/>
      <c r="DY19" s="606"/>
      <c r="DZ19" s="606"/>
      <c r="EA19" s="606"/>
      <c r="EB19" s="606"/>
      <c r="EC19" s="646"/>
    </row>
    <row r="20" spans="2:133" ht="11.25" customHeight="1" x14ac:dyDescent="0.15">
      <c r="B20" s="600" t="s">
        <v>271</v>
      </c>
      <c r="C20" s="601"/>
      <c r="D20" s="601"/>
      <c r="E20" s="601"/>
      <c r="F20" s="601"/>
      <c r="G20" s="601"/>
      <c r="H20" s="601"/>
      <c r="I20" s="601"/>
      <c r="J20" s="601"/>
      <c r="K20" s="601"/>
      <c r="L20" s="601"/>
      <c r="M20" s="601"/>
      <c r="N20" s="601"/>
      <c r="O20" s="601"/>
      <c r="P20" s="601"/>
      <c r="Q20" s="602"/>
      <c r="R20" s="603">
        <v>830443</v>
      </c>
      <c r="S20" s="606"/>
      <c r="T20" s="606"/>
      <c r="U20" s="606"/>
      <c r="V20" s="606"/>
      <c r="W20" s="606"/>
      <c r="X20" s="606"/>
      <c r="Y20" s="607"/>
      <c r="Z20" s="665">
        <v>3.8</v>
      </c>
      <c r="AA20" s="665"/>
      <c r="AB20" s="665"/>
      <c r="AC20" s="665"/>
      <c r="AD20" s="666" t="s">
        <v>132</v>
      </c>
      <c r="AE20" s="666"/>
      <c r="AF20" s="666"/>
      <c r="AG20" s="666"/>
      <c r="AH20" s="666"/>
      <c r="AI20" s="666"/>
      <c r="AJ20" s="666"/>
      <c r="AK20" s="666"/>
      <c r="AL20" s="608" t="s">
        <v>132</v>
      </c>
      <c r="AM20" s="609"/>
      <c r="AN20" s="609"/>
      <c r="AO20" s="667"/>
      <c r="AP20" s="600" t="s">
        <v>272</v>
      </c>
      <c r="AQ20" s="601"/>
      <c r="AR20" s="601"/>
      <c r="AS20" s="601"/>
      <c r="AT20" s="601"/>
      <c r="AU20" s="601"/>
      <c r="AV20" s="601"/>
      <c r="AW20" s="601"/>
      <c r="AX20" s="601"/>
      <c r="AY20" s="601"/>
      <c r="AZ20" s="601"/>
      <c r="BA20" s="601"/>
      <c r="BB20" s="601"/>
      <c r="BC20" s="601"/>
      <c r="BD20" s="601"/>
      <c r="BE20" s="601"/>
      <c r="BF20" s="602"/>
      <c r="BG20" s="603">
        <v>48316</v>
      </c>
      <c r="BH20" s="606"/>
      <c r="BI20" s="606"/>
      <c r="BJ20" s="606"/>
      <c r="BK20" s="606"/>
      <c r="BL20" s="606"/>
      <c r="BM20" s="606"/>
      <c r="BN20" s="607"/>
      <c r="BO20" s="665">
        <v>0.6</v>
      </c>
      <c r="BP20" s="665"/>
      <c r="BQ20" s="665"/>
      <c r="BR20" s="665"/>
      <c r="BS20" s="611" t="s">
        <v>241</v>
      </c>
      <c r="BT20" s="606"/>
      <c r="BU20" s="606"/>
      <c r="BV20" s="606"/>
      <c r="BW20" s="606"/>
      <c r="BX20" s="606"/>
      <c r="BY20" s="606"/>
      <c r="BZ20" s="606"/>
      <c r="CA20" s="606"/>
      <c r="CB20" s="646"/>
      <c r="CD20" s="647" t="s">
        <v>273</v>
      </c>
      <c r="CE20" s="644"/>
      <c r="CF20" s="644"/>
      <c r="CG20" s="644"/>
      <c r="CH20" s="644"/>
      <c r="CI20" s="644"/>
      <c r="CJ20" s="644"/>
      <c r="CK20" s="644"/>
      <c r="CL20" s="644"/>
      <c r="CM20" s="644"/>
      <c r="CN20" s="644"/>
      <c r="CO20" s="644"/>
      <c r="CP20" s="644"/>
      <c r="CQ20" s="645"/>
      <c r="CR20" s="603">
        <v>20918576</v>
      </c>
      <c r="CS20" s="606"/>
      <c r="CT20" s="606"/>
      <c r="CU20" s="606"/>
      <c r="CV20" s="606"/>
      <c r="CW20" s="606"/>
      <c r="CX20" s="606"/>
      <c r="CY20" s="607"/>
      <c r="CZ20" s="665">
        <v>100</v>
      </c>
      <c r="DA20" s="665"/>
      <c r="DB20" s="665"/>
      <c r="DC20" s="665"/>
      <c r="DD20" s="611">
        <v>4109167</v>
      </c>
      <c r="DE20" s="606"/>
      <c r="DF20" s="606"/>
      <c r="DG20" s="606"/>
      <c r="DH20" s="606"/>
      <c r="DI20" s="606"/>
      <c r="DJ20" s="606"/>
      <c r="DK20" s="606"/>
      <c r="DL20" s="606"/>
      <c r="DM20" s="606"/>
      <c r="DN20" s="606"/>
      <c r="DO20" s="606"/>
      <c r="DP20" s="607"/>
      <c r="DQ20" s="611">
        <v>13997277</v>
      </c>
      <c r="DR20" s="606"/>
      <c r="DS20" s="606"/>
      <c r="DT20" s="606"/>
      <c r="DU20" s="606"/>
      <c r="DV20" s="606"/>
      <c r="DW20" s="606"/>
      <c r="DX20" s="606"/>
      <c r="DY20" s="606"/>
      <c r="DZ20" s="606"/>
      <c r="EA20" s="606"/>
      <c r="EB20" s="606"/>
      <c r="EC20" s="646"/>
    </row>
    <row r="21" spans="2:133" ht="11.25" customHeight="1" x14ac:dyDescent="0.15">
      <c r="B21" s="600" t="s">
        <v>274</v>
      </c>
      <c r="C21" s="601"/>
      <c r="D21" s="601"/>
      <c r="E21" s="601"/>
      <c r="F21" s="601"/>
      <c r="G21" s="601"/>
      <c r="H21" s="601"/>
      <c r="I21" s="601"/>
      <c r="J21" s="601"/>
      <c r="K21" s="601"/>
      <c r="L21" s="601"/>
      <c r="M21" s="601"/>
      <c r="N21" s="601"/>
      <c r="O21" s="601"/>
      <c r="P21" s="601"/>
      <c r="Q21" s="602"/>
      <c r="R21" s="603" t="s">
        <v>132</v>
      </c>
      <c r="S21" s="606"/>
      <c r="T21" s="606"/>
      <c r="U21" s="606"/>
      <c r="V21" s="606"/>
      <c r="W21" s="606"/>
      <c r="X21" s="606"/>
      <c r="Y21" s="607"/>
      <c r="Z21" s="665" t="s">
        <v>230</v>
      </c>
      <c r="AA21" s="665"/>
      <c r="AB21" s="665"/>
      <c r="AC21" s="665"/>
      <c r="AD21" s="666" t="s">
        <v>132</v>
      </c>
      <c r="AE21" s="666"/>
      <c r="AF21" s="666"/>
      <c r="AG21" s="666"/>
      <c r="AH21" s="666"/>
      <c r="AI21" s="666"/>
      <c r="AJ21" s="666"/>
      <c r="AK21" s="666"/>
      <c r="AL21" s="608" t="s">
        <v>230</v>
      </c>
      <c r="AM21" s="609"/>
      <c r="AN21" s="609"/>
      <c r="AO21" s="667"/>
      <c r="AP21" s="711" t="s">
        <v>275</v>
      </c>
      <c r="AQ21" s="718"/>
      <c r="AR21" s="718"/>
      <c r="AS21" s="718"/>
      <c r="AT21" s="718"/>
      <c r="AU21" s="718"/>
      <c r="AV21" s="718"/>
      <c r="AW21" s="718"/>
      <c r="AX21" s="718"/>
      <c r="AY21" s="718"/>
      <c r="AZ21" s="718"/>
      <c r="BA21" s="718"/>
      <c r="BB21" s="718"/>
      <c r="BC21" s="718"/>
      <c r="BD21" s="718"/>
      <c r="BE21" s="718"/>
      <c r="BF21" s="713"/>
      <c r="BG21" s="603">
        <v>48316</v>
      </c>
      <c r="BH21" s="606"/>
      <c r="BI21" s="606"/>
      <c r="BJ21" s="606"/>
      <c r="BK21" s="606"/>
      <c r="BL21" s="606"/>
      <c r="BM21" s="606"/>
      <c r="BN21" s="607"/>
      <c r="BO21" s="665">
        <v>0.6</v>
      </c>
      <c r="BP21" s="665"/>
      <c r="BQ21" s="665"/>
      <c r="BR21" s="665"/>
      <c r="BS21" s="611" t="s">
        <v>133</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276</v>
      </c>
      <c r="C22" s="601"/>
      <c r="D22" s="601"/>
      <c r="E22" s="601"/>
      <c r="F22" s="601"/>
      <c r="G22" s="601"/>
      <c r="H22" s="601"/>
      <c r="I22" s="601"/>
      <c r="J22" s="601"/>
      <c r="K22" s="601"/>
      <c r="L22" s="601"/>
      <c r="M22" s="601"/>
      <c r="N22" s="601"/>
      <c r="O22" s="601"/>
      <c r="P22" s="601"/>
      <c r="Q22" s="602"/>
      <c r="R22" s="603">
        <v>13148913</v>
      </c>
      <c r="S22" s="606"/>
      <c r="T22" s="606"/>
      <c r="U22" s="606"/>
      <c r="V22" s="606"/>
      <c r="W22" s="606"/>
      <c r="X22" s="606"/>
      <c r="Y22" s="607"/>
      <c r="Z22" s="665">
        <v>60.7</v>
      </c>
      <c r="AA22" s="665"/>
      <c r="AB22" s="665"/>
      <c r="AC22" s="665"/>
      <c r="AD22" s="666">
        <v>12318470</v>
      </c>
      <c r="AE22" s="666"/>
      <c r="AF22" s="666"/>
      <c r="AG22" s="666"/>
      <c r="AH22" s="666"/>
      <c r="AI22" s="666"/>
      <c r="AJ22" s="666"/>
      <c r="AK22" s="666"/>
      <c r="AL22" s="608">
        <v>99.7</v>
      </c>
      <c r="AM22" s="609"/>
      <c r="AN22" s="609"/>
      <c r="AO22" s="667"/>
      <c r="AP22" s="711" t="s">
        <v>277</v>
      </c>
      <c r="AQ22" s="718"/>
      <c r="AR22" s="718"/>
      <c r="AS22" s="718"/>
      <c r="AT22" s="718"/>
      <c r="AU22" s="718"/>
      <c r="AV22" s="718"/>
      <c r="AW22" s="718"/>
      <c r="AX22" s="718"/>
      <c r="AY22" s="718"/>
      <c r="AZ22" s="718"/>
      <c r="BA22" s="718"/>
      <c r="BB22" s="718"/>
      <c r="BC22" s="718"/>
      <c r="BD22" s="718"/>
      <c r="BE22" s="718"/>
      <c r="BF22" s="713"/>
      <c r="BG22" s="603" t="s">
        <v>230</v>
      </c>
      <c r="BH22" s="606"/>
      <c r="BI22" s="606"/>
      <c r="BJ22" s="606"/>
      <c r="BK22" s="606"/>
      <c r="BL22" s="606"/>
      <c r="BM22" s="606"/>
      <c r="BN22" s="607"/>
      <c r="BO22" s="665" t="s">
        <v>230</v>
      </c>
      <c r="BP22" s="665"/>
      <c r="BQ22" s="665"/>
      <c r="BR22" s="665"/>
      <c r="BS22" s="611" t="s">
        <v>241</v>
      </c>
      <c r="BT22" s="606"/>
      <c r="BU22" s="606"/>
      <c r="BV22" s="606"/>
      <c r="BW22" s="606"/>
      <c r="BX22" s="606"/>
      <c r="BY22" s="606"/>
      <c r="BZ22" s="606"/>
      <c r="CA22" s="606"/>
      <c r="CB22" s="646"/>
      <c r="CD22" s="720" t="s">
        <v>278</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279</v>
      </c>
      <c r="C23" s="601"/>
      <c r="D23" s="601"/>
      <c r="E23" s="601"/>
      <c r="F23" s="601"/>
      <c r="G23" s="601"/>
      <c r="H23" s="601"/>
      <c r="I23" s="601"/>
      <c r="J23" s="601"/>
      <c r="K23" s="601"/>
      <c r="L23" s="601"/>
      <c r="M23" s="601"/>
      <c r="N23" s="601"/>
      <c r="O23" s="601"/>
      <c r="P23" s="601"/>
      <c r="Q23" s="602"/>
      <c r="R23" s="603">
        <v>4107</v>
      </c>
      <c r="S23" s="606"/>
      <c r="T23" s="606"/>
      <c r="U23" s="606"/>
      <c r="V23" s="606"/>
      <c r="W23" s="606"/>
      <c r="X23" s="606"/>
      <c r="Y23" s="607"/>
      <c r="Z23" s="665">
        <v>0</v>
      </c>
      <c r="AA23" s="665"/>
      <c r="AB23" s="665"/>
      <c r="AC23" s="665"/>
      <c r="AD23" s="666">
        <v>4107</v>
      </c>
      <c r="AE23" s="666"/>
      <c r="AF23" s="666"/>
      <c r="AG23" s="666"/>
      <c r="AH23" s="666"/>
      <c r="AI23" s="666"/>
      <c r="AJ23" s="666"/>
      <c r="AK23" s="666"/>
      <c r="AL23" s="608">
        <v>0</v>
      </c>
      <c r="AM23" s="609"/>
      <c r="AN23" s="609"/>
      <c r="AO23" s="667"/>
      <c r="AP23" s="711" t="s">
        <v>280</v>
      </c>
      <c r="AQ23" s="718"/>
      <c r="AR23" s="718"/>
      <c r="AS23" s="718"/>
      <c r="AT23" s="718"/>
      <c r="AU23" s="718"/>
      <c r="AV23" s="718"/>
      <c r="AW23" s="718"/>
      <c r="AX23" s="718"/>
      <c r="AY23" s="718"/>
      <c r="AZ23" s="718"/>
      <c r="BA23" s="718"/>
      <c r="BB23" s="718"/>
      <c r="BC23" s="718"/>
      <c r="BD23" s="718"/>
      <c r="BE23" s="718"/>
      <c r="BF23" s="713"/>
      <c r="BG23" s="603" t="s">
        <v>132</v>
      </c>
      <c r="BH23" s="606"/>
      <c r="BI23" s="606"/>
      <c r="BJ23" s="606"/>
      <c r="BK23" s="606"/>
      <c r="BL23" s="606"/>
      <c r="BM23" s="606"/>
      <c r="BN23" s="607"/>
      <c r="BO23" s="665" t="s">
        <v>132</v>
      </c>
      <c r="BP23" s="665"/>
      <c r="BQ23" s="665"/>
      <c r="BR23" s="665"/>
      <c r="BS23" s="611" t="s">
        <v>132</v>
      </c>
      <c r="BT23" s="606"/>
      <c r="BU23" s="606"/>
      <c r="BV23" s="606"/>
      <c r="BW23" s="606"/>
      <c r="BX23" s="606"/>
      <c r="BY23" s="606"/>
      <c r="BZ23" s="606"/>
      <c r="CA23" s="606"/>
      <c r="CB23" s="646"/>
      <c r="CD23" s="720" t="s">
        <v>218</v>
      </c>
      <c r="CE23" s="721"/>
      <c r="CF23" s="721"/>
      <c r="CG23" s="721"/>
      <c r="CH23" s="721"/>
      <c r="CI23" s="721"/>
      <c r="CJ23" s="721"/>
      <c r="CK23" s="721"/>
      <c r="CL23" s="721"/>
      <c r="CM23" s="721"/>
      <c r="CN23" s="721"/>
      <c r="CO23" s="721"/>
      <c r="CP23" s="721"/>
      <c r="CQ23" s="722"/>
      <c r="CR23" s="720" t="s">
        <v>281</v>
      </c>
      <c r="CS23" s="721"/>
      <c r="CT23" s="721"/>
      <c r="CU23" s="721"/>
      <c r="CV23" s="721"/>
      <c r="CW23" s="721"/>
      <c r="CX23" s="721"/>
      <c r="CY23" s="722"/>
      <c r="CZ23" s="720" t="s">
        <v>282</v>
      </c>
      <c r="DA23" s="721"/>
      <c r="DB23" s="721"/>
      <c r="DC23" s="722"/>
      <c r="DD23" s="720" t="s">
        <v>283</v>
      </c>
      <c r="DE23" s="721"/>
      <c r="DF23" s="721"/>
      <c r="DG23" s="721"/>
      <c r="DH23" s="721"/>
      <c r="DI23" s="721"/>
      <c r="DJ23" s="721"/>
      <c r="DK23" s="722"/>
      <c r="DL23" s="729" t="s">
        <v>284</v>
      </c>
      <c r="DM23" s="730"/>
      <c r="DN23" s="730"/>
      <c r="DO23" s="730"/>
      <c r="DP23" s="730"/>
      <c r="DQ23" s="730"/>
      <c r="DR23" s="730"/>
      <c r="DS23" s="730"/>
      <c r="DT23" s="730"/>
      <c r="DU23" s="730"/>
      <c r="DV23" s="731"/>
      <c r="DW23" s="720" t="s">
        <v>285</v>
      </c>
      <c r="DX23" s="721"/>
      <c r="DY23" s="721"/>
      <c r="DZ23" s="721"/>
      <c r="EA23" s="721"/>
      <c r="EB23" s="721"/>
      <c r="EC23" s="722"/>
    </row>
    <row r="24" spans="2:133" ht="11.25" customHeight="1" x14ac:dyDescent="0.15">
      <c r="B24" s="600" t="s">
        <v>286</v>
      </c>
      <c r="C24" s="601"/>
      <c r="D24" s="601"/>
      <c r="E24" s="601"/>
      <c r="F24" s="601"/>
      <c r="G24" s="601"/>
      <c r="H24" s="601"/>
      <c r="I24" s="601"/>
      <c r="J24" s="601"/>
      <c r="K24" s="601"/>
      <c r="L24" s="601"/>
      <c r="M24" s="601"/>
      <c r="N24" s="601"/>
      <c r="O24" s="601"/>
      <c r="P24" s="601"/>
      <c r="Q24" s="602"/>
      <c r="R24" s="603">
        <v>185975</v>
      </c>
      <c r="S24" s="606"/>
      <c r="T24" s="606"/>
      <c r="U24" s="606"/>
      <c r="V24" s="606"/>
      <c r="W24" s="606"/>
      <c r="X24" s="606"/>
      <c r="Y24" s="607"/>
      <c r="Z24" s="665">
        <v>0.9</v>
      </c>
      <c r="AA24" s="665"/>
      <c r="AB24" s="665"/>
      <c r="AC24" s="665"/>
      <c r="AD24" s="666" t="s">
        <v>132</v>
      </c>
      <c r="AE24" s="666"/>
      <c r="AF24" s="666"/>
      <c r="AG24" s="666"/>
      <c r="AH24" s="666"/>
      <c r="AI24" s="666"/>
      <c r="AJ24" s="666"/>
      <c r="AK24" s="666"/>
      <c r="AL24" s="608" t="s">
        <v>132</v>
      </c>
      <c r="AM24" s="609"/>
      <c r="AN24" s="609"/>
      <c r="AO24" s="667"/>
      <c r="AP24" s="711" t="s">
        <v>287</v>
      </c>
      <c r="AQ24" s="718"/>
      <c r="AR24" s="718"/>
      <c r="AS24" s="718"/>
      <c r="AT24" s="718"/>
      <c r="AU24" s="718"/>
      <c r="AV24" s="718"/>
      <c r="AW24" s="718"/>
      <c r="AX24" s="718"/>
      <c r="AY24" s="718"/>
      <c r="AZ24" s="718"/>
      <c r="BA24" s="718"/>
      <c r="BB24" s="718"/>
      <c r="BC24" s="718"/>
      <c r="BD24" s="718"/>
      <c r="BE24" s="718"/>
      <c r="BF24" s="713"/>
      <c r="BG24" s="603" t="s">
        <v>132</v>
      </c>
      <c r="BH24" s="606"/>
      <c r="BI24" s="606"/>
      <c r="BJ24" s="606"/>
      <c r="BK24" s="606"/>
      <c r="BL24" s="606"/>
      <c r="BM24" s="606"/>
      <c r="BN24" s="607"/>
      <c r="BO24" s="665" t="s">
        <v>230</v>
      </c>
      <c r="BP24" s="665"/>
      <c r="BQ24" s="665"/>
      <c r="BR24" s="665"/>
      <c r="BS24" s="611" t="s">
        <v>132</v>
      </c>
      <c r="BT24" s="606"/>
      <c r="BU24" s="606"/>
      <c r="BV24" s="606"/>
      <c r="BW24" s="606"/>
      <c r="BX24" s="606"/>
      <c r="BY24" s="606"/>
      <c r="BZ24" s="606"/>
      <c r="CA24" s="606"/>
      <c r="CB24" s="646"/>
      <c r="CD24" s="674" t="s">
        <v>288</v>
      </c>
      <c r="CE24" s="675"/>
      <c r="CF24" s="675"/>
      <c r="CG24" s="675"/>
      <c r="CH24" s="675"/>
      <c r="CI24" s="675"/>
      <c r="CJ24" s="675"/>
      <c r="CK24" s="675"/>
      <c r="CL24" s="675"/>
      <c r="CM24" s="675"/>
      <c r="CN24" s="675"/>
      <c r="CO24" s="675"/>
      <c r="CP24" s="675"/>
      <c r="CQ24" s="676"/>
      <c r="CR24" s="668">
        <v>7829539</v>
      </c>
      <c r="CS24" s="669"/>
      <c r="CT24" s="669"/>
      <c r="CU24" s="669"/>
      <c r="CV24" s="669"/>
      <c r="CW24" s="669"/>
      <c r="CX24" s="669"/>
      <c r="CY24" s="715"/>
      <c r="CZ24" s="716">
        <v>37.4</v>
      </c>
      <c r="DA24" s="685"/>
      <c r="DB24" s="685"/>
      <c r="DC24" s="719"/>
      <c r="DD24" s="714">
        <v>5627768</v>
      </c>
      <c r="DE24" s="669"/>
      <c r="DF24" s="669"/>
      <c r="DG24" s="669"/>
      <c r="DH24" s="669"/>
      <c r="DI24" s="669"/>
      <c r="DJ24" s="669"/>
      <c r="DK24" s="715"/>
      <c r="DL24" s="714">
        <v>5580519</v>
      </c>
      <c r="DM24" s="669"/>
      <c r="DN24" s="669"/>
      <c r="DO24" s="669"/>
      <c r="DP24" s="669"/>
      <c r="DQ24" s="669"/>
      <c r="DR24" s="669"/>
      <c r="DS24" s="669"/>
      <c r="DT24" s="669"/>
      <c r="DU24" s="669"/>
      <c r="DV24" s="715"/>
      <c r="DW24" s="716">
        <v>42.5</v>
      </c>
      <c r="DX24" s="685"/>
      <c r="DY24" s="685"/>
      <c r="DZ24" s="685"/>
      <c r="EA24" s="685"/>
      <c r="EB24" s="685"/>
      <c r="EC24" s="717"/>
    </row>
    <row r="25" spans="2:133" ht="11.25" customHeight="1" x14ac:dyDescent="0.15">
      <c r="B25" s="600" t="s">
        <v>289</v>
      </c>
      <c r="C25" s="601"/>
      <c r="D25" s="601"/>
      <c r="E25" s="601"/>
      <c r="F25" s="601"/>
      <c r="G25" s="601"/>
      <c r="H25" s="601"/>
      <c r="I25" s="601"/>
      <c r="J25" s="601"/>
      <c r="K25" s="601"/>
      <c r="L25" s="601"/>
      <c r="M25" s="601"/>
      <c r="N25" s="601"/>
      <c r="O25" s="601"/>
      <c r="P25" s="601"/>
      <c r="Q25" s="602"/>
      <c r="R25" s="603">
        <v>284746</v>
      </c>
      <c r="S25" s="606"/>
      <c r="T25" s="606"/>
      <c r="U25" s="606"/>
      <c r="V25" s="606"/>
      <c r="W25" s="606"/>
      <c r="X25" s="606"/>
      <c r="Y25" s="607"/>
      <c r="Z25" s="665">
        <v>1.3</v>
      </c>
      <c r="AA25" s="665"/>
      <c r="AB25" s="665"/>
      <c r="AC25" s="665"/>
      <c r="AD25" s="666">
        <v>27696</v>
      </c>
      <c r="AE25" s="666"/>
      <c r="AF25" s="666"/>
      <c r="AG25" s="666"/>
      <c r="AH25" s="666"/>
      <c r="AI25" s="666"/>
      <c r="AJ25" s="666"/>
      <c r="AK25" s="666"/>
      <c r="AL25" s="608">
        <v>0.2</v>
      </c>
      <c r="AM25" s="609"/>
      <c r="AN25" s="609"/>
      <c r="AO25" s="667"/>
      <c r="AP25" s="711" t="s">
        <v>290</v>
      </c>
      <c r="AQ25" s="718"/>
      <c r="AR25" s="718"/>
      <c r="AS25" s="718"/>
      <c r="AT25" s="718"/>
      <c r="AU25" s="718"/>
      <c r="AV25" s="718"/>
      <c r="AW25" s="718"/>
      <c r="AX25" s="718"/>
      <c r="AY25" s="718"/>
      <c r="AZ25" s="718"/>
      <c r="BA25" s="718"/>
      <c r="BB25" s="718"/>
      <c r="BC25" s="718"/>
      <c r="BD25" s="718"/>
      <c r="BE25" s="718"/>
      <c r="BF25" s="713"/>
      <c r="BG25" s="603" t="s">
        <v>133</v>
      </c>
      <c r="BH25" s="606"/>
      <c r="BI25" s="606"/>
      <c r="BJ25" s="606"/>
      <c r="BK25" s="606"/>
      <c r="BL25" s="606"/>
      <c r="BM25" s="606"/>
      <c r="BN25" s="607"/>
      <c r="BO25" s="665" t="s">
        <v>132</v>
      </c>
      <c r="BP25" s="665"/>
      <c r="BQ25" s="665"/>
      <c r="BR25" s="665"/>
      <c r="BS25" s="611" t="s">
        <v>230</v>
      </c>
      <c r="BT25" s="606"/>
      <c r="BU25" s="606"/>
      <c r="BV25" s="606"/>
      <c r="BW25" s="606"/>
      <c r="BX25" s="606"/>
      <c r="BY25" s="606"/>
      <c r="BZ25" s="606"/>
      <c r="CA25" s="606"/>
      <c r="CB25" s="646"/>
      <c r="CD25" s="647" t="s">
        <v>291</v>
      </c>
      <c r="CE25" s="644"/>
      <c r="CF25" s="644"/>
      <c r="CG25" s="644"/>
      <c r="CH25" s="644"/>
      <c r="CI25" s="644"/>
      <c r="CJ25" s="644"/>
      <c r="CK25" s="644"/>
      <c r="CL25" s="644"/>
      <c r="CM25" s="644"/>
      <c r="CN25" s="644"/>
      <c r="CO25" s="644"/>
      <c r="CP25" s="644"/>
      <c r="CQ25" s="645"/>
      <c r="CR25" s="603">
        <v>2621608</v>
      </c>
      <c r="CS25" s="604"/>
      <c r="CT25" s="604"/>
      <c r="CU25" s="604"/>
      <c r="CV25" s="604"/>
      <c r="CW25" s="604"/>
      <c r="CX25" s="604"/>
      <c r="CY25" s="605"/>
      <c r="CZ25" s="608">
        <v>12.5</v>
      </c>
      <c r="DA25" s="637"/>
      <c r="DB25" s="637"/>
      <c r="DC25" s="638"/>
      <c r="DD25" s="611">
        <v>2330266</v>
      </c>
      <c r="DE25" s="604"/>
      <c r="DF25" s="604"/>
      <c r="DG25" s="604"/>
      <c r="DH25" s="604"/>
      <c r="DI25" s="604"/>
      <c r="DJ25" s="604"/>
      <c r="DK25" s="605"/>
      <c r="DL25" s="611">
        <v>2285659</v>
      </c>
      <c r="DM25" s="604"/>
      <c r="DN25" s="604"/>
      <c r="DO25" s="604"/>
      <c r="DP25" s="604"/>
      <c r="DQ25" s="604"/>
      <c r="DR25" s="604"/>
      <c r="DS25" s="604"/>
      <c r="DT25" s="604"/>
      <c r="DU25" s="604"/>
      <c r="DV25" s="605"/>
      <c r="DW25" s="608">
        <v>17.399999999999999</v>
      </c>
      <c r="DX25" s="637"/>
      <c r="DY25" s="637"/>
      <c r="DZ25" s="637"/>
      <c r="EA25" s="637"/>
      <c r="EB25" s="637"/>
      <c r="EC25" s="639"/>
    </row>
    <row r="26" spans="2:133" ht="11.25" customHeight="1" x14ac:dyDescent="0.15">
      <c r="B26" s="600" t="s">
        <v>292</v>
      </c>
      <c r="C26" s="601"/>
      <c r="D26" s="601"/>
      <c r="E26" s="601"/>
      <c r="F26" s="601"/>
      <c r="G26" s="601"/>
      <c r="H26" s="601"/>
      <c r="I26" s="601"/>
      <c r="J26" s="601"/>
      <c r="K26" s="601"/>
      <c r="L26" s="601"/>
      <c r="M26" s="601"/>
      <c r="N26" s="601"/>
      <c r="O26" s="601"/>
      <c r="P26" s="601"/>
      <c r="Q26" s="602"/>
      <c r="R26" s="603">
        <v>28236</v>
      </c>
      <c r="S26" s="606"/>
      <c r="T26" s="606"/>
      <c r="U26" s="606"/>
      <c r="V26" s="606"/>
      <c r="W26" s="606"/>
      <c r="X26" s="606"/>
      <c r="Y26" s="607"/>
      <c r="Z26" s="665">
        <v>0.1</v>
      </c>
      <c r="AA26" s="665"/>
      <c r="AB26" s="665"/>
      <c r="AC26" s="665"/>
      <c r="AD26" s="666" t="s">
        <v>230</v>
      </c>
      <c r="AE26" s="666"/>
      <c r="AF26" s="666"/>
      <c r="AG26" s="666"/>
      <c r="AH26" s="666"/>
      <c r="AI26" s="666"/>
      <c r="AJ26" s="666"/>
      <c r="AK26" s="666"/>
      <c r="AL26" s="608" t="s">
        <v>230</v>
      </c>
      <c r="AM26" s="609"/>
      <c r="AN26" s="609"/>
      <c r="AO26" s="667"/>
      <c r="AP26" s="711" t="s">
        <v>293</v>
      </c>
      <c r="AQ26" s="712"/>
      <c r="AR26" s="712"/>
      <c r="AS26" s="712"/>
      <c r="AT26" s="712"/>
      <c r="AU26" s="712"/>
      <c r="AV26" s="712"/>
      <c r="AW26" s="712"/>
      <c r="AX26" s="712"/>
      <c r="AY26" s="712"/>
      <c r="AZ26" s="712"/>
      <c r="BA26" s="712"/>
      <c r="BB26" s="712"/>
      <c r="BC26" s="712"/>
      <c r="BD26" s="712"/>
      <c r="BE26" s="712"/>
      <c r="BF26" s="713"/>
      <c r="BG26" s="603" t="s">
        <v>132</v>
      </c>
      <c r="BH26" s="606"/>
      <c r="BI26" s="606"/>
      <c r="BJ26" s="606"/>
      <c r="BK26" s="606"/>
      <c r="BL26" s="606"/>
      <c r="BM26" s="606"/>
      <c r="BN26" s="607"/>
      <c r="BO26" s="665" t="s">
        <v>132</v>
      </c>
      <c r="BP26" s="665"/>
      <c r="BQ26" s="665"/>
      <c r="BR26" s="665"/>
      <c r="BS26" s="611" t="s">
        <v>230</v>
      </c>
      <c r="BT26" s="606"/>
      <c r="BU26" s="606"/>
      <c r="BV26" s="606"/>
      <c r="BW26" s="606"/>
      <c r="BX26" s="606"/>
      <c r="BY26" s="606"/>
      <c r="BZ26" s="606"/>
      <c r="CA26" s="606"/>
      <c r="CB26" s="646"/>
      <c r="CD26" s="647" t="s">
        <v>294</v>
      </c>
      <c r="CE26" s="644"/>
      <c r="CF26" s="644"/>
      <c r="CG26" s="644"/>
      <c r="CH26" s="644"/>
      <c r="CI26" s="644"/>
      <c r="CJ26" s="644"/>
      <c r="CK26" s="644"/>
      <c r="CL26" s="644"/>
      <c r="CM26" s="644"/>
      <c r="CN26" s="644"/>
      <c r="CO26" s="644"/>
      <c r="CP26" s="644"/>
      <c r="CQ26" s="645"/>
      <c r="CR26" s="603">
        <v>1776659</v>
      </c>
      <c r="CS26" s="606"/>
      <c r="CT26" s="606"/>
      <c r="CU26" s="606"/>
      <c r="CV26" s="606"/>
      <c r="CW26" s="606"/>
      <c r="CX26" s="606"/>
      <c r="CY26" s="607"/>
      <c r="CZ26" s="608">
        <v>8.5</v>
      </c>
      <c r="DA26" s="637"/>
      <c r="DB26" s="637"/>
      <c r="DC26" s="638"/>
      <c r="DD26" s="611">
        <v>1494122</v>
      </c>
      <c r="DE26" s="606"/>
      <c r="DF26" s="606"/>
      <c r="DG26" s="606"/>
      <c r="DH26" s="606"/>
      <c r="DI26" s="606"/>
      <c r="DJ26" s="606"/>
      <c r="DK26" s="607"/>
      <c r="DL26" s="611" t="s">
        <v>133</v>
      </c>
      <c r="DM26" s="606"/>
      <c r="DN26" s="606"/>
      <c r="DO26" s="606"/>
      <c r="DP26" s="606"/>
      <c r="DQ26" s="606"/>
      <c r="DR26" s="606"/>
      <c r="DS26" s="606"/>
      <c r="DT26" s="606"/>
      <c r="DU26" s="606"/>
      <c r="DV26" s="607"/>
      <c r="DW26" s="608" t="s">
        <v>230</v>
      </c>
      <c r="DX26" s="637"/>
      <c r="DY26" s="637"/>
      <c r="DZ26" s="637"/>
      <c r="EA26" s="637"/>
      <c r="EB26" s="637"/>
      <c r="EC26" s="639"/>
    </row>
    <row r="27" spans="2:133" ht="11.25" customHeight="1" x14ac:dyDescent="0.15">
      <c r="B27" s="600" t="s">
        <v>295</v>
      </c>
      <c r="C27" s="601"/>
      <c r="D27" s="601"/>
      <c r="E27" s="601"/>
      <c r="F27" s="601"/>
      <c r="G27" s="601"/>
      <c r="H27" s="601"/>
      <c r="I27" s="601"/>
      <c r="J27" s="601"/>
      <c r="K27" s="601"/>
      <c r="L27" s="601"/>
      <c r="M27" s="601"/>
      <c r="N27" s="601"/>
      <c r="O27" s="601"/>
      <c r="P27" s="601"/>
      <c r="Q27" s="602"/>
      <c r="R27" s="603">
        <v>2208094</v>
      </c>
      <c r="S27" s="606"/>
      <c r="T27" s="606"/>
      <c r="U27" s="606"/>
      <c r="V27" s="606"/>
      <c r="W27" s="606"/>
      <c r="X27" s="606"/>
      <c r="Y27" s="607"/>
      <c r="Z27" s="665">
        <v>10.199999999999999</v>
      </c>
      <c r="AA27" s="665"/>
      <c r="AB27" s="665"/>
      <c r="AC27" s="665"/>
      <c r="AD27" s="666" t="s">
        <v>133</v>
      </c>
      <c r="AE27" s="666"/>
      <c r="AF27" s="666"/>
      <c r="AG27" s="666"/>
      <c r="AH27" s="666"/>
      <c r="AI27" s="666"/>
      <c r="AJ27" s="666"/>
      <c r="AK27" s="666"/>
      <c r="AL27" s="608" t="s">
        <v>241</v>
      </c>
      <c r="AM27" s="609"/>
      <c r="AN27" s="609"/>
      <c r="AO27" s="667"/>
      <c r="AP27" s="600" t="s">
        <v>296</v>
      </c>
      <c r="AQ27" s="601"/>
      <c r="AR27" s="601"/>
      <c r="AS27" s="601"/>
      <c r="AT27" s="601"/>
      <c r="AU27" s="601"/>
      <c r="AV27" s="601"/>
      <c r="AW27" s="601"/>
      <c r="AX27" s="601"/>
      <c r="AY27" s="601"/>
      <c r="AZ27" s="601"/>
      <c r="BA27" s="601"/>
      <c r="BB27" s="601"/>
      <c r="BC27" s="601"/>
      <c r="BD27" s="601"/>
      <c r="BE27" s="601"/>
      <c r="BF27" s="602"/>
      <c r="BG27" s="603">
        <v>8166643</v>
      </c>
      <c r="BH27" s="606"/>
      <c r="BI27" s="606"/>
      <c r="BJ27" s="606"/>
      <c r="BK27" s="606"/>
      <c r="BL27" s="606"/>
      <c r="BM27" s="606"/>
      <c r="BN27" s="607"/>
      <c r="BO27" s="665">
        <v>100</v>
      </c>
      <c r="BP27" s="665"/>
      <c r="BQ27" s="665"/>
      <c r="BR27" s="665"/>
      <c r="BS27" s="611">
        <v>699940</v>
      </c>
      <c r="BT27" s="606"/>
      <c r="BU27" s="606"/>
      <c r="BV27" s="606"/>
      <c r="BW27" s="606"/>
      <c r="BX27" s="606"/>
      <c r="BY27" s="606"/>
      <c r="BZ27" s="606"/>
      <c r="CA27" s="606"/>
      <c r="CB27" s="646"/>
      <c r="CD27" s="647" t="s">
        <v>297</v>
      </c>
      <c r="CE27" s="644"/>
      <c r="CF27" s="644"/>
      <c r="CG27" s="644"/>
      <c r="CH27" s="644"/>
      <c r="CI27" s="644"/>
      <c r="CJ27" s="644"/>
      <c r="CK27" s="644"/>
      <c r="CL27" s="644"/>
      <c r="CM27" s="644"/>
      <c r="CN27" s="644"/>
      <c r="CO27" s="644"/>
      <c r="CP27" s="644"/>
      <c r="CQ27" s="645"/>
      <c r="CR27" s="603">
        <v>2923951</v>
      </c>
      <c r="CS27" s="604"/>
      <c r="CT27" s="604"/>
      <c r="CU27" s="604"/>
      <c r="CV27" s="604"/>
      <c r="CW27" s="604"/>
      <c r="CX27" s="604"/>
      <c r="CY27" s="605"/>
      <c r="CZ27" s="608">
        <v>14</v>
      </c>
      <c r="DA27" s="637"/>
      <c r="DB27" s="637"/>
      <c r="DC27" s="638"/>
      <c r="DD27" s="611">
        <v>1051014</v>
      </c>
      <c r="DE27" s="604"/>
      <c r="DF27" s="604"/>
      <c r="DG27" s="604"/>
      <c r="DH27" s="604"/>
      <c r="DI27" s="604"/>
      <c r="DJ27" s="604"/>
      <c r="DK27" s="605"/>
      <c r="DL27" s="611">
        <v>1048372</v>
      </c>
      <c r="DM27" s="604"/>
      <c r="DN27" s="604"/>
      <c r="DO27" s="604"/>
      <c r="DP27" s="604"/>
      <c r="DQ27" s="604"/>
      <c r="DR27" s="604"/>
      <c r="DS27" s="604"/>
      <c r="DT27" s="604"/>
      <c r="DU27" s="604"/>
      <c r="DV27" s="605"/>
      <c r="DW27" s="608">
        <v>8</v>
      </c>
      <c r="DX27" s="637"/>
      <c r="DY27" s="637"/>
      <c r="DZ27" s="637"/>
      <c r="EA27" s="637"/>
      <c r="EB27" s="637"/>
      <c r="EC27" s="639"/>
    </row>
    <row r="28" spans="2:133" ht="11.25" customHeight="1" x14ac:dyDescent="0.15">
      <c r="B28" s="708" t="s">
        <v>298</v>
      </c>
      <c r="C28" s="709"/>
      <c r="D28" s="709"/>
      <c r="E28" s="709"/>
      <c r="F28" s="709"/>
      <c r="G28" s="709"/>
      <c r="H28" s="709"/>
      <c r="I28" s="709"/>
      <c r="J28" s="709"/>
      <c r="K28" s="709"/>
      <c r="L28" s="709"/>
      <c r="M28" s="709"/>
      <c r="N28" s="709"/>
      <c r="O28" s="709"/>
      <c r="P28" s="709"/>
      <c r="Q28" s="710"/>
      <c r="R28" s="603" t="s">
        <v>133</v>
      </c>
      <c r="S28" s="606"/>
      <c r="T28" s="606"/>
      <c r="U28" s="606"/>
      <c r="V28" s="606"/>
      <c r="W28" s="606"/>
      <c r="X28" s="606"/>
      <c r="Y28" s="607"/>
      <c r="Z28" s="665" t="s">
        <v>230</v>
      </c>
      <c r="AA28" s="665"/>
      <c r="AB28" s="665"/>
      <c r="AC28" s="665"/>
      <c r="AD28" s="666" t="s">
        <v>132</v>
      </c>
      <c r="AE28" s="666"/>
      <c r="AF28" s="666"/>
      <c r="AG28" s="666"/>
      <c r="AH28" s="666"/>
      <c r="AI28" s="666"/>
      <c r="AJ28" s="666"/>
      <c r="AK28" s="666"/>
      <c r="AL28" s="608" t="s">
        <v>230</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299</v>
      </c>
      <c r="CE28" s="644"/>
      <c r="CF28" s="644"/>
      <c r="CG28" s="644"/>
      <c r="CH28" s="644"/>
      <c r="CI28" s="644"/>
      <c r="CJ28" s="644"/>
      <c r="CK28" s="644"/>
      <c r="CL28" s="644"/>
      <c r="CM28" s="644"/>
      <c r="CN28" s="644"/>
      <c r="CO28" s="644"/>
      <c r="CP28" s="644"/>
      <c r="CQ28" s="645"/>
      <c r="CR28" s="603">
        <v>2283980</v>
      </c>
      <c r="CS28" s="606"/>
      <c r="CT28" s="606"/>
      <c r="CU28" s="606"/>
      <c r="CV28" s="606"/>
      <c r="CW28" s="606"/>
      <c r="CX28" s="606"/>
      <c r="CY28" s="607"/>
      <c r="CZ28" s="608">
        <v>10.9</v>
      </c>
      <c r="DA28" s="637"/>
      <c r="DB28" s="637"/>
      <c r="DC28" s="638"/>
      <c r="DD28" s="611">
        <v>2246488</v>
      </c>
      <c r="DE28" s="606"/>
      <c r="DF28" s="606"/>
      <c r="DG28" s="606"/>
      <c r="DH28" s="606"/>
      <c r="DI28" s="606"/>
      <c r="DJ28" s="606"/>
      <c r="DK28" s="607"/>
      <c r="DL28" s="611">
        <v>2246488</v>
      </c>
      <c r="DM28" s="606"/>
      <c r="DN28" s="606"/>
      <c r="DO28" s="606"/>
      <c r="DP28" s="606"/>
      <c r="DQ28" s="606"/>
      <c r="DR28" s="606"/>
      <c r="DS28" s="606"/>
      <c r="DT28" s="606"/>
      <c r="DU28" s="606"/>
      <c r="DV28" s="607"/>
      <c r="DW28" s="608">
        <v>17.100000000000001</v>
      </c>
      <c r="DX28" s="637"/>
      <c r="DY28" s="637"/>
      <c r="DZ28" s="637"/>
      <c r="EA28" s="637"/>
      <c r="EB28" s="637"/>
      <c r="EC28" s="639"/>
    </row>
    <row r="29" spans="2:133" ht="11.25" customHeight="1" x14ac:dyDescent="0.15">
      <c r="B29" s="600" t="s">
        <v>300</v>
      </c>
      <c r="C29" s="601"/>
      <c r="D29" s="601"/>
      <c r="E29" s="601"/>
      <c r="F29" s="601"/>
      <c r="G29" s="601"/>
      <c r="H29" s="601"/>
      <c r="I29" s="601"/>
      <c r="J29" s="601"/>
      <c r="K29" s="601"/>
      <c r="L29" s="601"/>
      <c r="M29" s="601"/>
      <c r="N29" s="601"/>
      <c r="O29" s="601"/>
      <c r="P29" s="601"/>
      <c r="Q29" s="602"/>
      <c r="R29" s="603">
        <v>1269543</v>
      </c>
      <c r="S29" s="606"/>
      <c r="T29" s="606"/>
      <c r="U29" s="606"/>
      <c r="V29" s="606"/>
      <c r="W29" s="606"/>
      <c r="X29" s="606"/>
      <c r="Y29" s="607"/>
      <c r="Z29" s="665">
        <v>5.9</v>
      </c>
      <c r="AA29" s="665"/>
      <c r="AB29" s="665"/>
      <c r="AC29" s="665"/>
      <c r="AD29" s="666" t="s">
        <v>230</v>
      </c>
      <c r="AE29" s="666"/>
      <c r="AF29" s="666"/>
      <c r="AG29" s="666"/>
      <c r="AH29" s="666"/>
      <c r="AI29" s="666"/>
      <c r="AJ29" s="666"/>
      <c r="AK29" s="666"/>
      <c r="AL29" s="608" t="s">
        <v>132</v>
      </c>
      <c r="AM29" s="609"/>
      <c r="AN29" s="609"/>
      <c r="AO29" s="667"/>
      <c r="AP29" s="677" t="s">
        <v>218</v>
      </c>
      <c r="AQ29" s="678"/>
      <c r="AR29" s="678"/>
      <c r="AS29" s="678"/>
      <c r="AT29" s="678"/>
      <c r="AU29" s="678"/>
      <c r="AV29" s="678"/>
      <c r="AW29" s="678"/>
      <c r="AX29" s="678"/>
      <c r="AY29" s="678"/>
      <c r="AZ29" s="678"/>
      <c r="BA29" s="678"/>
      <c r="BB29" s="678"/>
      <c r="BC29" s="678"/>
      <c r="BD29" s="678"/>
      <c r="BE29" s="678"/>
      <c r="BF29" s="679"/>
      <c r="BG29" s="677" t="s">
        <v>301</v>
      </c>
      <c r="BH29" s="705"/>
      <c r="BI29" s="705"/>
      <c r="BJ29" s="705"/>
      <c r="BK29" s="705"/>
      <c r="BL29" s="705"/>
      <c r="BM29" s="705"/>
      <c r="BN29" s="705"/>
      <c r="BO29" s="705"/>
      <c r="BP29" s="705"/>
      <c r="BQ29" s="706"/>
      <c r="BR29" s="677" t="s">
        <v>302</v>
      </c>
      <c r="BS29" s="705"/>
      <c r="BT29" s="705"/>
      <c r="BU29" s="705"/>
      <c r="BV29" s="705"/>
      <c r="BW29" s="705"/>
      <c r="BX29" s="705"/>
      <c r="BY29" s="705"/>
      <c r="BZ29" s="705"/>
      <c r="CA29" s="705"/>
      <c r="CB29" s="706"/>
      <c r="CD29" s="687" t="s">
        <v>303</v>
      </c>
      <c r="CE29" s="688"/>
      <c r="CF29" s="647" t="s">
        <v>304</v>
      </c>
      <c r="CG29" s="644"/>
      <c r="CH29" s="644"/>
      <c r="CI29" s="644"/>
      <c r="CJ29" s="644"/>
      <c r="CK29" s="644"/>
      <c r="CL29" s="644"/>
      <c r="CM29" s="644"/>
      <c r="CN29" s="644"/>
      <c r="CO29" s="644"/>
      <c r="CP29" s="644"/>
      <c r="CQ29" s="645"/>
      <c r="CR29" s="603">
        <v>2283054</v>
      </c>
      <c r="CS29" s="604"/>
      <c r="CT29" s="604"/>
      <c r="CU29" s="604"/>
      <c r="CV29" s="604"/>
      <c r="CW29" s="604"/>
      <c r="CX29" s="604"/>
      <c r="CY29" s="605"/>
      <c r="CZ29" s="608">
        <v>10.9</v>
      </c>
      <c r="DA29" s="637"/>
      <c r="DB29" s="637"/>
      <c r="DC29" s="638"/>
      <c r="DD29" s="611">
        <v>2245562</v>
      </c>
      <c r="DE29" s="604"/>
      <c r="DF29" s="604"/>
      <c r="DG29" s="604"/>
      <c r="DH29" s="604"/>
      <c r="DI29" s="604"/>
      <c r="DJ29" s="604"/>
      <c r="DK29" s="605"/>
      <c r="DL29" s="611">
        <v>2245562</v>
      </c>
      <c r="DM29" s="604"/>
      <c r="DN29" s="604"/>
      <c r="DO29" s="604"/>
      <c r="DP29" s="604"/>
      <c r="DQ29" s="604"/>
      <c r="DR29" s="604"/>
      <c r="DS29" s="604"/>
      <c r="DT29" s="604"/>
      <c r="DU29" s="604"/>
      <c r="DV29" s="605"/>
      <c r="DW29" s="608">
        <v>17.100000000000001</v>
      </c>
      <c r="DX29" s="637"/>
      <c r="DY29" s="637"/>
      <c r="DZ29" s="637"/>
      <c r="EA29" s="637"/>
      <c r="EB29" s="637"/>
      <c r="EC29" s="639"/>
    </row>
    <row r="30" spans="2:133" ht="11.25" customHeight="1" x14ac:dyDescent="0.15">
      <c r="B30" s="600" t="s">
        <v>305</v>
      </c>
      <c r="C30" s="601"/>
      <c r="D30" s="601"/>
      <c r="E30" s="601"/>
      <c r="F30" s="601"/>
      <c r="G30" s="601"/>
      <c r="H30" s="601"/>
      <c r="I30" s="601"/>
      <c r="J30" s="601"/>
      <c r="K30" s="601"/>
      <c r="L30" s="601"/>
      <c r="M30" s="601"/>
      <c r="N30" s="601"/>
      <c r="O30" s="601"/>
      <c r="P30" s="601"/>
      <c r="Q30" s="602"/>
      <c r="R30" s="603">
        <v>32668</v>
      </c>
      <c r="S30" s="606"/>
      <c r="T30" s="606"/>
      <c r="U30" s="606"/>
      <c r="V30" s="606"/>
      <c r="W30" s="606"/>
      <c r="X30" s="606"/>
      <c r="Y30" s="607"/>
      <c r="Z30" s="665">
        <v>0.2</v>
      </c>
      <c r="AA30" s="665"/>
      <c r="AB30" s="665"/>
      <c r="AC30" s="665"/>
      <c r="AD30" s="666">
        <v>6651</v>
      </c>
      <c r="AE30" s="666"/>
      <c r="AF30" s="666"/>
      <c r="AG30" s="666"/>
      <c r="AH30" s="666"/>
      <c r="AI30" s="666"/>
      <c r="AJ30" s="666"/>
      <c r="AK30" s="666"/>
      <c r="AL30" s="608">
        <v>0.1</v>
      </c>
      <c r="AM30" s="609"/>
      <c r="AN30" s="609"/>
      <c r="AO30" s="667"/>
      <c r="AP30" s="693" t="s">
        <v>306</v>
      </c>
      <c r="AQ30" s="694"/>
      <c r="AR30" s="694"/>
      <c r="AS30" s="694"/>
      <c r="AT30" s="699" t="s">
        <v>307</v>
      </c>
      <c r="AU30" s="210"/>
      <c r="AV30" s="210"/>
      <c r="AW30" s="210"/>
      <c r="AX30" s="702" t="s">
        <v>181</v>
      </c>
      <c r="AY30" s="703"/>
      <c r="AZ30" s="703"/>
      <c r="BA30" s="703"/>
      <c r="BB30" s="703"/>
      <c r="BC30" s="703"/>
      <c r="BD30" s="703"/>
      <c r="BE30" s="703"/>
      <c r="BF30" s="704"/>
      <c r="BG30" s="683">
        <v>99.4</v>
      </c>
      <c r="BH30" s="684"/>
      <c r="BI30" s="684"/>
      <c r="BJ30" s="684"/>
      <c r="BK30" s="684"/>
      <c r="BL30" s="684"/>
      <c r="BM30" s="685">
        <v>98.1</v>
      </c>
      <c r="BN30" s="684"/>
      <c r="BO30" s="684"/>
      <c r="BP30" s="684"/>
      <c r="BQ30" s="686"/>
      <c r="BR30" s="683">
        <v>99.4</v>
      </c>
      <c r="BS30" s="684"/>
      <c r="BT30" s="684"/>
      <c r="BU30" s="684"/>
      <c r="BV30" s="684"/>
      <c r="BW30" s="684"/>
      <c r="BX30" s="685">
        <v>98.1</v>
      </c>
      <c r="BY30" s="684"/>
      <c r="BZ30" s="684"/>
      <c r="CA30" s="684"/>
      <c r="CB30" s="686"/>
      <c r="CD30" s="689"/>
      <c r="CE30" s="690"/>
      <c r="CF30" s="647" t="s">
        <v>308</v>
      </c>
      <c r="CG30" s="644"/>
      <c r="CH30" s="644"/>
      <c r="CI30" s="644"/>
      <c r="CJ30" s="644"/>
      <c r="CK30" s="644"/>
      <c r="CL30" s="644"/>
      <c r="CM30" s="644"/>
      <c r="CN30" s="644"/>
      <c r="CO30" s="644"/>
      <c r="CP30" s="644"/>
      <c r="CQ30" s="645"/>
      <c r="CR30" s="603">
        <v>2108093</v>
      </c>
      <c r="CS30" s="606"/>
      <c r="CT30" s="606"/>
      <c r="CU30" s="606"/>
      <c r="CV30" s="606"/>
      <c r="CW30" s="606"/>
      <c r="CX30" s="606"/>
      <c r="CY30" s="607"/>
      <c r="CZ30" s="608">
        <v>10.1</v>
      </c>
      <c r="DA30" s="637"/>
      <c r="DB30" s="637"/>
      <c r="DC30" s="638"/>
      <c r="DD30" s="611">
        <v>2071116</v>
      </c>
      <c r="DE30" s="606"/>
      <c r="DF30" s="606"/>
      <c r="DG30" s="606"/>
      <c r="DH30" s="606"/>
      <c r="DI30" s="606"/>
      <c r="DJ30" s="606"/>
      <c r="DK30" s="607"/>
      <c r="DL30" s="611">
        <v>2071116</v>
      </c>
      <c r="DM30" s="606"/>
      <c r="DN30" s="606"/>
      <c r="DO30" s="606"/>
      <c r="DP30" s="606"/>
      <c r="DQ30" s="606"/>
      <c r="DR30" s="606"/>
      <c r="DS30" s="606"/>
      <c r="DT30" s="606"/>
      <c r="DU30" s="606"/>
      <c r="DV30" s="607"/>
      <c r="DW30" s="608">
        <v>15.8</v>
      </c>
      <c r="DX30" s="637"/>
      <c r="DY30" s="637"/>
      <c r="DZ30" s="637"/>
      <c r="EA30" s="637"/>
      <c r="EB30" s="637"/>
      <c r="EC30" s="639"/>
    </row>
    <row r="31" spans="2:133" ht="11.25" customHeight="1" x14ac:dyDescent="0.15">
      <c r="B31" s="600" t="s">
        <v>309</v>
      </c>
      <c r="C31" s="601"/>
      <c r="D31" s="601"/>
      <c r="E31" s="601"/>
      <c r="F31" s="601"/>
      <c r="G31" s="601"/>
      <c r="H31" s="601"/>
      <c r="I31" s="601"/>
      <c r="J31" s="601"/>
      <c r="K31" s="601"/>
      <c r="L31" s="601"/>
      <c r="M31" s="601"/>
      <c r="N31" s="601"/>
      <c r="O31" s="601"/>
      <c r="P31" s="601"/>
      <c r="Q31" s="602"/>
      <c r="R31" s="603">
        <v>54463</v>
      </c>
      <c r="S31" s="606"/>
      <c r="T31" s="606"/>
      <c r="U31" s="606"/>
      <c r="V31" s="606"/>
      <c r="W31" s="606"/>
      <c r="X31" s="606"/>
      <c r="Y31" s="607"/>
      <c r="Z31" s="665">
        <v>0.3</v>
      </c>
      <c r="AA31" s="665"/>
      <c r="AB31" s="665"/>
      <c r="AC31" s="665"/>
      <c r="AD31" s="666" t="s">
        <v>230</v>
      </c>
      <c r="AE31" s="666"/>
      <c r="AF31" s="666"/>
      <c r="AG31" s="666"/>
      <c r="AH31" s="666"/>
      <c r="AI31" s="666"/>
      <c r="AJ31" s="666"/>
      <c r="AK31" s="666"/>
      <c r="AL31" s="608" t="s">
        <v>230</v>
      </c>
      <c r="AM31" s="609"/>
      <c r="AN31" s="609"/>
      <c r="AO31" s="667"/>
      <c r="AP31" s="695"/>
      <c r="AQ31" s="696"/>
      <c r="AR31" s="696"/>
      <c r="AS31" s="696"/>
      <c r="AT31" s="700"/>
      <c r="AU31" s="209" t="s">
        <v>310</v>
      </c>
      <c r="AV31" s="209"/>
      <c r="AW31" s="209"/>
      <c r="AX31" s="600" t="s">
        <v>311</v>
      </c>
      <c r="AY31" s="601"/>
      <c r="AZ31" s="601"/>
      <c r="BA31" s="601"/>
      <c r="BB31" s="601"/>
      <c r="BC31" s="601"/>
      <c r="BD31" s="601"/>
      <c r="BE31" s="601"/>
      <c r="BF31" s="602"/>
      <c r="BG31" s="681">
        <v>99.5</v>
      </c>
      <c r="BH31" s="604"/>
      <c r="BI31" s="604"/>
      <c r="BJ31" s="604"/>
      <c r="BK31" s="604"/>
      <c r="BL31" s="604"/>
      <c r="BM31" s="609">
        <v>98.2</v>
      </c>
      <c r="BN31" s="682"/>
      <c r="BO31" s="682"/>
      <c r="BP31" s="682"/>
      <c r="BQ31" s="643"/>
      <c r="BR31" s="681">
        <v>99.4</v>
      </c>
      <c r="BS31" s="604"/>
      <c r="BT31" s="604"/>
      <c r="BU31" s="604"/>
      <c r="BV31" s="604"/>
      <c r="BW31" s="604"/>
      <c r="BX31" s="609">
        <v>98.2</v>
      </c>
      <c r="BY31" s="682"/>
      <c r="BZ31" s="682"/>
      <c r="CA31" s="682"/>
      <c r="CB31" s="643"/>
      <c r="CD31" s="689"/>
      <c r="CE31" s="690"/>
      <c r="CF31" s="647" t="s">
        <v>312</v>
      </c>
      <c r="CG31" s="644"/>
      <c r="CH31" s="644"/>
      <c r="CI31" s="644"/>
      <c r="CJ31" s="644"/>
      <c r="CK31" s="644"/>
      <c r="CL31" s="644"/>
      <c r="CM31" s="644"/>
      <c r="CN31" s="644"/>
      <c r="CO31" s="644"/>
      <c r="CP31" s="644"/>
      <c r="CQ31" s="645"/>
      <c r="CR31" s="603">
        <v>174961</v>
      </c>
      <c r="CS31" s="604"/>
      <c r="CT31" s="604"/>
      <c r="CU31" s="604"/>
      <c r="CV31" s="604"/>
      <c r="CW31" s="604"/>
      <c r="CX31" s="604"/>
      <c r="CY31" s="605"/>
      <c r="CZ31" s="608">
        <v>0.8</v>
      </c>
      <c r="DA31" s="637"/>
      <c r="DB31" s="637"/>
      <c r="DC31" s="638"/>
      <c r="DD31" s="611">
        <v>174446</v>
      </c>
      <c r="DE31" s="604"/>
      <c r="DF31" s="604"/>
      <c r="DG31" s="604"/>
      <c r="DH31" s="604"/>
      <c r="DI31" s="604"/>
      <c r="DJ31" s="604"/>
      <c r="DK31" s="605"/>
      <c r="DL31" s="611">
        <v>174446</v>
      </c>
      <c r="DM31" s="604"/>
      <c r="DN31" s="604"/>
      <c r="DO31" s="604"/>
      <c r="DP31" s="604"/>
      <c r="DQ31" s="604"/>
      <c r="DR31" s="604"/>
      <c r="DS31" s="604"/>
      <c r="DT31" s="604"/>
      <c r="DU31" s="604"/>
      <c r="DV31" s="605"/>
      <c r="DW31" s="608">
        <v>1.3</v>
      </c>
      <c r="DX31" s="637"/>
      <c r="DY31" s="637"/>
      <c r="DZ31" s="637"/>
      <c r="EA31" s="637"/>
      <c r="EB31" s="637"/>
      <c r="EC31" s="639"/>
    </row>
    <row r="32" spans="2:133" ht="11.25" customHeight="1" x14ac:dyDescent="0.15">
      <c r="B32" s="600" t="s">
        <v>313</v>
      </c>
      <c r="C32" s="601"/>
      <c r="D32" s="601"/>
      <c r="E32" s="601"/>
      <c r="F32" s="601"/>
      <c r="G32" s="601"/>
      <c r="H32" s="601"/>
      <c r="I32" s="601"/>
      <c r="J32" s="601"/>
      <c r="K32" s="601"/>
      <c r="L32" s="601"/>
      <c r="M32" s="601"/>
      <c r="N32" s="601"/>
      <c r="O32" s="601"/>
      <c r="P32" s="601"/>
      <c r="Q32" s="602"/>
      <c r="R32" s="603">
        <v>702315</v>
      </c>
      <c r="S32" s="606"/>
      <c r="T32" s="606"/>
      <c r="U32" s="606"/>
      <c r="V32" s="606"/>
      <c r="W32" s="606"/>
      <c r="X32" s="606"/>
      <c r="Y32" s="607"/>
      <c r="Z32" s="665">
        <v>3.2</v>
      </c>
      <c r="AA32" s="665"/>
      <c r="AB32" s="665"/>
      <c r="AC32" s="665"/>
      <c r="AD32" s="666" t="s">
        <v>230</v>
      </c>
      <c r="AE32" s="666"/>
      <c r="AF32" s="666"/>
      <c r="AG32" s="666"/>
      <c r="AH32" s="666"/>
      <c r="AI32" s="666"/>
      <c r="AJ32" s="666"/>
      <c r="AK32" s="666"/>
      <c r="AL32" s="608" t="s">
        <v>241</v>
      </c>
      <c r="AM32" s="609"/>
      <c r="AN32" s="609"/>
      <c r="AO32" s="667"/>
      <c r="AP32" s="697"/>
      <c r="AQ32" s="698"/>
      <c r="AR32" s="698"/>
      <c r="AS32" s="698"/>
      <c r="AT32" s="701"/>
      <c r="AU32" s="211"/>
      <c r="AV32" s="211"/>
      <c r="AW32" s="211"/>
      <c r="AX32" s="615" t="s">
        <v>314</v>
      </c>
      <c r="AY32" s="616"/>
      <c r="AZ32" s="616"/>
      <c r="BA32" s="616"/>
      <c r="BB32" s="616"/>
      <c r="BC32" s="616"/>
      <c r="BD32" s="616"/>
      <c r="BE32" s="616"/>
      <c r="BF32" s="617"/>
      <c r="BG32" s="680">
        <v>99.3</v>
      </c>
      <c r="BH32" s="619"/>
      <c r="BI32" s="619"/>
      <c r="BJ32" s="619"/>
      <c r="BK32" s="619"/>
      <c r="BL32" s="619"/>
      <c r="BM32" s="663">
        <v>98</v>
      </c>
      <c r="BN32" s="619"/>
      <c r="BO32" s="619"/>
      <c r="BP32" s="619"/>
      <c r="BQ32" s="656"/>
      <c r="BR32" s="680">
        <v>99.4</v>
      </c>
      <c r="BS32" s="619"/>
      <c r="BT32" s="619"/>
      <c r="BU32" s="619"/>
      <c r="BV32" s="619"/>
      <c r="BW32" s="619"/>
      <c r="BX32" s="663">
        <v>97.8</v>
      </c>
      <c r="BY32" s="619"/>
      <c r="BZ32" s="619"/>
      <c r="CA32" s="619"/>
      <c r="CB32" s="656"/>
      <c r="CD32" s="691"/>
      <c r="CE32" s="692"/>
      <c r="CF32" s="647" t="s">
        <v>315</v>
      </c>
      <c r="CG32" s="644"/>
      <c r="CH32" s="644"/>
      <c r="CI32" s="644"/>
      <c r="CJ32" s="644"/>
      <c r="CK32" s="644"/>
      <c r="CL32" s="644"/>
      <c r="CM32" s="644"/>
      <c r="CN32" s="644"/>
      <c r="CO32" s="644"/>
      <c r="CP32" s="644"/>
      <c r="CQ32" s="645"/>
      <c r="CR32" s="603">
        <v>926</v>
      </c>
      <c r="CS32" s="606"/>
      <c r="CT32" s="606"/>
      <c r="CU32" s="606"/>
      <c r="CV32" s="606"/>
      <c r="CW32" s="606"/>
      <c r="CX32" s="606"/>
      <c r="CY32" s="607"/>
      <c r="CZ32" s="608">
        <v>0</v>
      </c>
      <c r="DA32" s="637"/>
      <c r="DB32" s="637"/>
      <c r="DC32" s="638"/>
      <c r="DD32" s="611">
        <v>926</v>
      </c>
      <c r="DE32" s="606"/>
      <c r="DF32" s="606"/>
      <c r="DG32" s="606"/>
      <c r="DH32" s="606"/>
      <c r="DI32" s="606"/>
      <c r="DJ32" s="606"/>
      <c r="DK32" s="607"/>
      <c r="DL32" s="611">
        <v>926</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316</v>
      </c>
      <c r="C33" s="601"/>
      <c r="D33" s="601"/>
      <c r="E33" s="601"/>
      <c r="F33" s="601"/>
      <c r="G33" s="601"/>
      <c r="H33" s="601"/>
      <c r="I33" s="601"/>
      <c r="J33" s="601"/>
      <c r="K33" s="601"/>
      <c r="L33" s="601"/>
      <c r="M33" s="601"/>
      <c r="N33" s="601"/>
      <c r="O33" s="601"/>
      <c r="P33" s="601"/>
      <c r="Q33" s="602"/>
      <c r="R33" s="603">
        <v>721260</v>
      </c>
      <c r="S33" s="606"/>
      <c r="T33" s="606"/>
      <c r="U33" s="606"/>
      <c r="V33" s="606"/>
      <c r="W33" s="606"/>
      <c r="X33" s="606"/>
      <c r="Y33" s="607"/>
      <c r="Z33" s="665">
        <v>3.3</v>
      </c>
      <c r="AA33" s="665"/>
      <c r="AB33" s="665"/>
      <c r="AC33" s="665"/>
      <c r="AD33" s="666" t="s">
        <v>230</v>
      </c>
      <c r="AE33" s="666"/>
      <c r="AF33" s="666"/>
      <c r="AG33" s="666"/>
      <c r="AH33" s="666"/>
      <c r="AI33" s="666"/>
      <c r="AJ33" s="666"/>
      <c r="AK33" s="666"/>
      <c r="AL33" s="608" t="s">
        <v>132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317</v>
      </c>
      <c r="CE33" s="644"/>
      <c r="CF33" s="644"/>
      <c r="CG33" s="644"/>
      <c r="CH33" s="644"/>
      <c r="CI33" s="644"/>
      <c r="CJ33" s="644"/>
      <c r="CK33" s="644"/>
      <c r="CL33" s="644"/>
      <c r="CM33" s="644"/>
      <c r="CN33" s="644"/>
      <c r="CO33" s="644"/>
      <c r="CP33" s="644"/>
      <c r="CQ33" s="645"/>
      <c r="CR33" s="603">
        <v>8935950</v>
      </c>
      <c r="CS33" s="604"/>
      <c r="CT33" s="604"/>
      <c r="CU33" s="604"/>
      <c r="CV33" s="604"/>
      <c r="CW33" s="604"/>
      <c r="CX33" s="604"/>
      <c r="CY33" s="605"/>
      <c r="CZ33" s="608">
        <v>42.7</v>
      </c>
      <c r="DA33" s="637"/>
      <c r="DB33" s="637"/>
      <c r="DC33" s="638"/>
      <c r="DD33" s="611">
        <v>7366190</v>
      </c>
      <c r="DE33" s="604"/>
      <c r="DF33" s="604"/>
      <c r="DG33" s="604"/>
      <c r="DH33" s="604"/>
      <c r="DI33" s="604"/>
      <c r="DJ33" s="604"/>
      <c r="DK33" s="605"/>
      <c r="DL33" s="611">
        <v>5677047</v>
      </c>
      <c r="DM33" s="604"/>
      <c r="DN33" s="604"/>
      <c r="DO33" s="604"/>
      <c r="DP33" s="604"/>
      <c r="DQ33" s="604"/>
      <c r="DR33" s="604"/>
      <c r="DS33" s="604"/>
      <c r="DT33" s="604"/>
      <c r="DU33" s="604"/>
      <c r="DV33" s="605"/>
      <c r="DW33" s="608">
        <v>43.2</v>
      </c>
      <c r="DX33" s="637"/>
      <c r="DY33" s="637"/>
      <c r="DZ33" s="637"/>
      <c r="EA33" s="637"/>
      <c r="EB33" s="637"/>
      <c r="EC33" s="639"/>
    </row>
    <row r="34" spans="2:133" ht="11.25" customHeight="1" x14ac:dyDescent="0.15">
      <c r="B34" s="600" t="s">
        <v>318</v>
      </c>
      <c r="C34" s="601"/>
      <c r="D34" s="601"/>
      <c r="E34" s="601"/>
      <c r="F34" s="601"/>
      <c r="G34" s="601"/>
      <c r="H34" s="601"/>
      <c r="I34" s="601"/>
      <c r="J34" s="601"/>
      <c r="K34" s="601"/>
      <c r="L34" s="601"/>
      <c r="M34" s="601"/>
      <c r="N34" s="601"/>
      <c r="O34" s="601"/>
      <c r="P34" s="601"/>
      <c r="Q34" s="602"/>
      <c r="R34" s="603">
        <v>694553</v>
      </c>
      <c r="S34" s="606"/>
      <c r="T34" s="606"/>
      <c r="U34" s="606"/>
      <c r="V34" s="606"/>
      <c r="W34" s="606"/>
      <c r="X34" s="606"/>
      <c r="Y34" s="607"/>
      <c r="Z34" s="665">
        <v>3.2</v>
      </c>
      <c r="AA34" s="665"/>
      <c r="AB34" s="665"/>
      <c r="AC34" s="665"/>
      <c r="AD34" s="666">
        <v>40</v>
      </c>
      <c r="AE34" s="666"/>
      <c r="AF34" s="666"/>
      <c r="AG34" s="666"/>
      <c r="AH34" s="666"/>
      <c r="AI34" s="666"/>
      <c r="AJ34" s="666"/>
      <c r="AK34" s="666"/>
      <c r="AL34" s="608">
        <v>0</v>
      </c>
      <c r="AM34" s="609"/>
      <c r="AN34" s="609"/>
      <c r="AO34" s="667"/>
      <c r="AP34" s="214"/>
      <c r="AQ34" s="677" t="s">
        <v>319</v>
      </c>
      <c r="AR34" s="678"/>
      <c r="AS34" s="678"/>
      <c r="AT34" s="678"/>
      <c r="AU34" s="678"/>
      <c r="AV34" s="678"/>
      <c r="AW34" s="678"/>
      <c r="AX34" s="678"/>
      <c r="AY34" s="678"/>
      <c r="AZ34" s="678"/>
      <c r="BA34" s="678"/>
      <c r="BB34" s="678"/>
      <c r="BC34" s="678"/>
      <c r="BD34" s="678"/>
      <c r="BE34" s="678"/>
      <c r="BF34" s="679"/>
      <c r="BG34" s="677" t="s">
        <v>320</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321</v>
      </c>
      <c r="CE34" s="644"/>
      <c r="CF34" s="644"/>
      <c r="CG34" s="644"/>
      <c r="CH34" s="644"/>
      <c r="CI34" s="644"/>
      <c r="CJ34" s="644"/>
      <c r="CK34" s="644"/>
      <c r="CL34" s="644"/>
      <c r="CM34" s="644"/>
      <c r="CN34" s="644"/>
      <c r="CO34" s="644"/>
      <c r="CP34" s="644"/>
      <c r="CQ34" s="645"/>
      <c r="CR34" s="603">
        <v>2344966</v>
      </c>
      <c r="CS34" s="606"/>
      <c r="CT34" s="606"/>
      <c r="CU34" s="606"/>
      <c r="CV34" s="606"/>
      <c r="CW34" s="606"/>
      <c r="CX34" s="606"/>
      <c r="CY34" s="607"/>
      <c r="CZ34" s="608">
        <v>11.2</v>
      </c>
      <c r="DA34" s="637"/>
      <c r="DB34" s="637"/>
      <c r="DC34" s="638"/>
      <c r="DD34" s="611">
        <v>2016241</v>
      </c>
      <c r="DE34" s="606"/>
      <c r="DF34" s="606"/>
      <c r="DG34" s="606"/>
      <c r="DH34" s="606"/>
      <c r="DI34" s="606"/>
      <c r="DJ34" s="606"/>
      <c r="DK34" s="607"/>
      <c r="DL34" s="611">
        <v>1811348</v>
      </c>
      <c r="DM34" s="606"/>
      <c r="DN34" s="606"/>
      <c r="DO34" s="606"/>
      <c r="DP34" s="606"/>
      <c r="DQ34" s="606"/>
      <c r="DR34" s="606"/>
      <c r="DS34" s="606"/>
      <c r="DT34" s="606"/>
      <c r="DU34" s="606"/>
      <c r="DV34" s="607"/>
      <c r="DW34" s="608">
        <v>13.8</v>
      </c>
      <c r="DX34" s="637"/>
      <c r="DY34" s="637"/>
      <c r="DZ34" s="637"/>
      <c r="EA34" s="637"/>
      <c r="EB34" s="637"/>
      <c r="EC34" s="639"/>
    </row>
    <row r="35" spans="2:133" ht="11.25" customHeight="1" x14ac:dyDescent="0.15">
      <c r="B35" s="600" t="s">
        <v>322</v>
      </c>
      <c r="C35" s="601"/>
      <c r="D35" s="601"/>
      <c r="E35" s="601"/>
      <c r="F35" s="601"/>
      <c r="G35" s="601"/>
      <c r="H35" s="601"/>
      <c r="I35" s="601"/>
      <c r="J35" s="601"/>
      <c r="K35" s="601"/>
      <c r="L35" s="601"/>
      <c r="M35" s="601"/>
      <c r="N35" s="601"/>
      <c r="O35" s="601"/>
      <c r="P35" s="601"/>
      <c r="Q35" s="602"/>
      <c r="R35" s="603">
        <v>2313389</v>
      </c>
      <c r="S35" s="606"/>
      <c r="T35" s="606"/>
      <c r="U35" s="606"/>
      <c r="V35" s="606"/>
      <c r="W35" s="606"/>
      <c r="X35" s="606"/>
      <c r="Y35" s="607"/>
      <c r="Z35" s="665">
        <v>10.7</v>
      </c>
      <c r="AA35" s="665"/>
      <c r="AB35" s="665"/>
      <c r="AC35" s="665"/>
      <c r="AD35" s="666" t="s">
        <v>132</v>
      </c>
      <c r="AE35" s="666"/>
      <c r="AF35" s="666"/>
      <c r="AG35" s="666"/>
      <c r="AH35" s="666"/>
      <c r="AI35" s="666"/>
      <c r="AJ35" s="666"/>
      <c r="AK35" s="666"/>
      <c r="AL35" s="608" t="s">
        <v>241</v>
      </c>
      <c r="AM35" s="609"/>
      <c r="AN35" s="609"/>
      <c r="AO35" s="667"/>
      <c r="AP35" s="214"/>
      <c r="AQ35" s="671" t="s">
        <v>323</v>
      </c>
      <c r="AR35" s="672"/>
      <c r="AS35" s="672"/>
      <c r="AT35" s="672"/>
      <c r="AU35" s="672"/>
      <c r="AV35" s="672"/>
      <c r="AW35" s="672"/>
      <c r="AX35" s="672"/>
      <c r="AY35" s="673"/>
      <c r="AZ35" s="668">
        <v>3112107</v>
      </c>
      <c r="BA35" s="669"/>
      <c r="BB35" s="669"/>
      <c r="BC35" s="669"/>
      <c r="BD35" s="669"/>
      <c r="BE35" s="669"/>
      <c r="BF35" s="670"/>
      <c r="BG35" s="674" t="s">
        <v>324</v>
      </c>
      <c r="BH35" s="675"/>
      <c r="BI35" s="675"/>
      <c r="BJ35" s="675"/>
      <c r="BK35" s="675"/>
      <c r="BL35" s="675"/>
      <c r="BM35" s="675"/>
      <c r="BN35" s="675"/>
      <c r="BO35" s="675"/>
      <c r="BP35" s="675"/>
      <c r="BQ35" s="675"/>
      <c r="BR35" s="675"/>
      <c r="BS35" s="675"/>
      <c r="BT35" s="675"/>
      <c r="BU35" s="676"/>
      <c r="BV35" s="668">
        <v>135641</v>
      </c>
      <c r="BW35" s="669"/>
      <c r="BX35" s="669"/>
      <c r="BY35" s="669"/>
      <c r="BZ35" s="669"/>
      <c r="CA35" s="669"/>
      <c r="CB35" s="670"/>
      <c r="CD35" s="647" t="s">
        <v>325</v>
      </c>
      <c r="CE35" s="644"/>
      <c r="CF35" s="644"/>
      <c r="CG35" s="644"/>
      <c r="CH35" s="644"/>
      <c r="CI35" s="644"/>
      <c r="CJ35" s="644"/>
      <c r="CK35" s="644"/>
      <c r="CL35" s="644"/>
      <c r="CM35" s="644"/>
      <c r="CN35" s="644"/>
      <c r="CO35" s="644"/>
      <c r="CP35" s="644"/>
      <c r="CQ35" s="645"/>
      <c r="CR35" s="603">
        <v>563684</v>
      </c>
      <c r="CS35" s="604"/>
      <c r="CT35" s="604"/>
      <c r="CU35" s="604"/>
      <c r="CV35" s="604"/>
      <c r="CW35" s="604"/>
      <c r="CX35" s="604"/>
      <c r="CY35" s="605"/>
      <c r="CZ35" s="608">
        <v>2.7</v>
      </c>
      <c r="DA35" s="637"/>
      <c r="DB35" s="637"/>
      <c r="DC35" s="638"/>
      <c r="DD35" s="611">
        <v>471645</v>
      </c>
      <c r="DE35" s="604"/>
      <c r="DF35" s="604"/>
      <c r="DG35" s="604"/>
      <c r="DH35" s="604"/>
      <c r="DI35" s="604"/>
      <c r="DJ35" s="604"/>
      <c r="DK35" s="605"/>
      <c r="DL35" s="611">
        <v>327853</v>
      </c>
      <c r="DM35" s="604"/>
      <c r="DN35" s="604"/>
      <c r="DO35" s="604"/>
      <c r="DP35" s="604"/>
      <c r="DQ35" s="604"/>
      <c r="DR35" s="604"/>
      <c r="DS35" s="604"/>
      <c r="DT35" s="604"/>
      <c r="DU35" s="604"/>
      <c r="DV35" s="605"/>
      <c r="DW35" s="608">
        <v>2.5</v>
      </c>
      <c r="DX35" s="637"/>
      <c r="DY35" s="637"/>
      <c r="DZ35" s="637"/>
      <c r="EA35" s="637"/>
      <c r="EB35" s="637"/>
      <c r="EC35" s="639"/>
    </row>
    <row r="36" spans="2:133" ht="11.25" customHeight="1" x14ac:dyDescent="0.15">
      <c r="B36" s="600" t="s">
        <v>326</v>
      </c>
      <c r="C36" s="601"/>
      <c r="D36" s="601"/>
      <c r="E36" s="601"/>
      <c r="F36" s="601"/>
      <c r="G36" s="601"/>
      <c r="H36" s="601"/>
      <c r="I36" s="601"/>
      <c r="J36" s="601"/>
      <c r="K36" s="601"/>
      <c r="L36" s="601"/>
      <c r="M36" s="601"/>
      <c r="N36" s="601"/>
      <c r="O36" s="601"/>
      <c r="P36" s="601"/>
      <c r="Q36" s="602"/>
      <c r="R36" s="603" t="s">
        <v>132</v>
      </c>
      <c r="S36" s="606"/>
      <c r="T36" s="606"/>
      <c r="U36" s="606"/>
      <c r="V36" s="606"/>
      <c r="W36" s="606"/>
      <c r="X36" s="606"/>
      <c r="Y36" s="607"/>
      <c r="Z36" s="665" t="s">
        <v>132</v>
      </c>
      <c r="AA36" s="665"/>
      <c r="AB36" s="665"/>
      <c r="AC36" s="665"/>
      <c r="AD36" s="666" t="s">
        <v>132</v>
      </c>
      <c r="AE36" s="666"/>
      <c r="AF36" s="666"/>
      <c r="AG36" s="666"/>
      <c r="AH36" s="666"/>
      <c r="AI36" s="666"/>
      <c r="AJ36" s="666"/>
      <c r="AK36" s="666"/>
      <c r="AL36" s="608" t="s">
        <v>241</v>
      </c>
      <c r="AM36" s="609"/>
      <c r="AN36" s="609"/>
      <c r="AO36" s="667"/>
      <c r="AQ36" s="640" t="s">
        <v>327</v>
      </c>
      <c r="AR36" s="641"/>
      <c r="AS36" s="641"/>
      <c r="AT36" s="641"/>
      <c r="AU36" s="641"/>
      <c r="AV36" s="641"/>
      <c r="AW36" s="641"/>
      <c r="AX36" s="641"/>
      <c r="AY36" s="642"/>
      <c r="AZ36" s="603">
        <v>982923</v>
      </c>
      <c r="BA36" s="606"/>
      <c r="BB36" s="606"/>
      <c r="BC36" s="606"/>
      <c r="BD36" s="604"/>
      <c r="BE36" s="604"/>
      <c r="BF36" s="643"/>
      <c r="BG36" s="647" t="s">
        <v>328</v>
      </c>
      <c r="BH36" s="644"/>
      <c r="BI36" s="644"/>
      <c r="BJ36" s="644"/>
      <c r="BK36" s="644"/>
      <c r="BL36" s="644"/>
      <c r="BM36" s="644"/>
      <c r="BN36" s="644"/>
      <c r="BO36" s="644"/>
      <c r="BP36" s="644"/>
      <c r="BQ36" s="644"/>
      <c r="BR36" s="644"/>
      <c r="BS36" s="644"/>
      <c r="BT36" s="644"/>
      <c r="BU36" s="645"/>
      <c r="BV36" s="603">
        <v>113081</v>
      </c>
      <c r="BW36" s="606"/>
      <c r="BX36" s="606"/>
      <c r="BY36" s="606"/>
      <c r="BZ36" s="606"/>
      <c r="CA36" s="606"/>
      <c r="CB36" s="646"/>
      <c r="CD36" s="647" t="s">
        <v>329</v>
      </c>
      <c r="CE36" s="644"/>
      <c r="CF36" s="644"/>
      <c r="CG36" s="644"/>
      <c r="CH36" s="644"/>
      <c r="CI36" s="644"/>
      <c r="CJ36" s="644"/>
      <c r="CK36" s="644"/>
      <c r="CL36" s="644"/>
      <c r="CM36" s="644"/>
      <c r="CN36" s="644"/>
      <c r="CO36" s="644"/>
      <c r="CP36" s="644"/>
      <c r="CQ36" s="645"/>
      <c r="CR36" s="603">
        <v>3796046</v>
      </c>
      <c r="CS36" s="606"/>
      <c r="CT36" s="606"/>
      <c r="CU36" s="606"/>
      <c r="CV36" s="606"/>
      <c r="CW36" s="606"/>
      <c r="CX36" s="606"/>
      <c r="CY36" s="607"/>
      <c r="CZ36" s="608">
        <v>18.100000000000001</v>
      </c>
      <c r="DA36" s="637"/>
      <c r="DB36" s="637"/>
      <c r="DC36" s="638"/>
      <c r="DD36" s="611">
        <v>3292180</v>
      </c>
      <c r="DE36" s="606"/>
      <c r="DF36" s="606"/>
      <c r="DG36" s="606"/>
      <c r="DH36" s="606"/>
      <c r="DI36" s="606"/>
      <c r="DJ36" s="606"/>
      <c r="DK36" s="607"/>
      <c r="DL36" s="611">
        <v>2458820</v>
      </c>
      <c r="DM36" s="606"/>
      <c r="DN36" s="606"/>
      <c r="DO36" s="606"/>
      <c r="DP36" s="606"/>
      <c r="DQ36" s="606"/>
      <c r="DR36" s="606"/>
      <c r="DS36" s="606"/>
      <c r="DT36" s="606"/>
      <c r="DU36" s="606"/>
      <c r="DV36" s="607"/>
      <c r="DW36" s="608">
        <v>18.7</v>
      </c>
      <c r="DX36" s="637"/>
      <c r="DY36" s="637"/>
      <c r="DZ36" s="637"/>
      <c r="EA36" s="637"/>
      <c r="EB36" s="637"/>
      <c r="EC36" s="639"/>
    </row>
    <row r="37" spans="2:133" ht="11.25" customHeight="1" x14ac:dyDescent="0.15">
      <c r="B37" s="600" t="s">
        <v>330</v>
      </c>
      <c r="C37" s="601"/>
      <c r="D37" s="601"/>
      <c r="E37" s="601"/>
      <c r="F37" s="601"/>
      <c r="G37" s="601"/>
      <c r="H37" s="601"/>
      <c r="I37" s="601"/>
      <c r="J37" s="601"/>
      <c r="K37" s="601"/>
      <c r="L37" s="601"/>
      <c r="M37" s="601"/>
      <c r="N37" s="601"/>
      <c r="O37" s="601"/>
      <c r="P37" s="601"/>
      <c r="Q37" s="602"/>
      <c r="R37" s="603">
        <v>773789</v>
      </c>
      <c r="S37" s="606"/>
      <c r="T37" s="606"/>
      <c r="U37" s="606"/>
      <c r="V37" s="606"/>
      <c r="W37" s="606"/>
      <c r="X37" s="606"/>
      <c r="Y37" s="607"/>
      <c r="Z37" s="665">
        <v>3.6</v>
      </c>
      <c r="AA37" s="665"/>
      <c r="AB37" s="665"/>
      <c r="AC37" s="665"/>
      <c r="AD37" s="666" t="s">
        <v>132</v>
      </c>
      <c r="AE37" s="666"/>
      <c r="AF37" s="666"/>
      <c r="AG37" s="666"/>
      <c r="AH37" s="666"/>
      <c r="AI37" s="666"/>
      <c r="AJ37" s="666"/>
      <c r="AK37" s="666"/>
      <c r="AL37" s="608" t="s">
        <v>230</v>
      </c>
      <c r="AM37" s="609"/>
      <c r="AN37" s="609"/>
      <c r="AO37" s="667"/>
      <c r="AQ37" s="640" t="s">
        <v>331</v>
      </c>
      <c r="AR37" s="641"/>
      <c r="AS37" s="641"/>
      <c r="AT37" s="641"/>
      <c r="AU37" s="641"/>
      <c r="AV37" s="641"/>
      <c r="AW37" s="641"/>
      <c r="AX37" s="641"/>
      <c r="AY37" s="642"/>
      <c r="AZ37" s="603">
        <v>636920</v>
      </c>
      <c r="BA37" s="606"/>
      <c r="BB37" s="606"/>
      <c r="BC37" s="606"/>
      <c r="BD37" s="604"/>
      <c r="BE37" s="604"/>
      <c r="BF37" s="643"/>
      <c r="BG37" s="647" t="s">
        <v>332</v>
      </c>
      <c r="BH37" s="644"/>
      <c r="BI37" s="644"/>
      <c r="BJ37" s="644"/>
      <c r="BK37" s="644"/>
      <c r="BL37" s="644"/>
      <c r="BM37" s="644"/>
      <c r="BN37" s="644"/>
      <c r="BO37" s="644"/>
      <c r="BP37" s="644"/>
      <c r="BQ37" s="644"/>
      <c r="BR37" s="644"/>
      <c r="BS37" s="644"/>
      <c r="BT37" s="644"/>
      <c r="BU37" s="645"/>
      <c r="BV37" s="603">
        <v>4877</v>
      </c>
      <c r="BW37" s="606"/>
      <c r="BX37" s="606"/>
      <c r="BY37" s="606"/>
      <c r="BZ37" s="606"/>
      <c r="CA37" s="606"/>
      <c r="CB37" s="646"/>
      <c r="CD37" s="647" t="s">
        <v>333</v>
      </c>
      <c r="CE37" s="644"/>
      <c r="CF37" s="644"/>
      <c r="CG37" s="644"/>
      <c r="CH37" s="644"/>
      <c r="CI37" s="644"/>
      <c r="CJ37" s="644"/>
      <c r="CK37" s="644"/>
      <c r="CL37" s="644"/>
      <c r="CM37" s="644"/>
      <c r="CN37" s="644"/>
      <c r="CO37" s="644"/>
      <c r="CP37" s="644"/>
      <c r="CQ37" s="645"/>
      <c r="CR37" s="603">
        <v>1046951</v>
      </c>
      <c r="CS37" s="604"/>
      <c r="CT37" s="604"/>
      <c r="CU37" s="604"/>
      <c r="CV37" s="604"/>
      <c r="CW37" s="604"/>
      <c r="CX37" s="604"/>
      <c r="CY37" s="605"/>
      <c r="CZ37" s="608">
        <v>5</v>
      </c>
      <c r="DA37" s="637"/>
      <c r="DB37" s="637"/>
      <c r="DC37" s="638"/>
      <c r="DD37" s="611">
        <v>1017195</v>
      </c>
      <c r="DE37" s="604"/>
      <c r="DF37" s="604"/>
      <c r="DG37" s="604"/>
      <c r="DH37" s="604"/>
      <c r="DI37" s="604"/>
      <c r="DJ37" s="604"/>
      <c r="DK37" s="605"/>
      <c r="DL37" s="611">
        <v>945695</v>
      </c>
      <c r="DM37" s="604"/>
      <c r="DN37" s="604"/>
      <c r="DO37" s="604"/>
      <c r="DP37" s="604"/>
      <c r="DQ37" s="604"/>
      <c r="DR37" s="604"/>
      <c r="DS37" s="604"/>
      <c r="DT37" s="604"/>
      <c r="DU37" s="604"/>
      <c r="DV37" s="605"/>
      <c r="DW37" s="608">
        <v>7.2</v>
      </c>
      <c r="DX37" s="637"/>
      <c r="DY37" s="637"/>
      <c r="DZ37" s="637"/>
      <c r="EA37" s="637"/>
      <c r="EB37" s="637"/>
      <c r="EC37" s="639"/>
    </row>
    <row r="38" spans="2:133" ht="11.25" customHeight="1" x14ac:dyDescent="0.15">
      <c r="B38" s="615" t="s">
        <v>334</v>
      </c>
      <c r="C38" s="616"/>
      <c r="D38" s="616"/>
      <c r="E38" s="616"/>
      <c r="F38" s="616"/>
      <c r="G38" s="616"/>
      <c r="H38" s="616"/>
      <c r="I38" s="616"/>
      <c r="J38" s="616"/>
      <c r="K38" s="616"/>
      <c r="L38" s="616"/>
      <c r="M38" s="616"/>
      <c r="N38" s="616"/>
      <c r="O38" s="616"/>
      <c r="P38" s="616"/>
      <c r="Q38" s="617"/>
      <c r="R38" s="618">
        <v>21648262</v>
      </c>
      <c r="S38" s="655"/>
      <c r="T38" s="655"/>
      <c r="U38" s="655"/>
      <c r="V38" s="655"/>
      <c r="W38" s="655"/>
      <c r="X38" s="655"/>
      <c r="Y38" s="660"/>
      <c r="Z38" s="661">
        <v>100</v>
      </c>
      <c r="AA38" s="661"/>
      <c r="AB38" s="661"/>
      <c r="AC38" s="661"/>
      <c r="AD38" s="662">
        <v>12356964</v>
      </c>
      <c r="AE38" s="662"/>
      <c r="AF38" s="662"/>
      <c r="AG38" s="662"/>
      <c r="AH38" s="662"/>
      <c r="AI38" s="662"/>
      <c r="AJ38" s="662"/>
      <c r="AK38" s="662"/>
      <c r="AL38" s="621">
        <v>100</v>
      </c>
      <c r="AM38" s="663"/>
      <c r="AN38" s="663"/>
      <c r="AO38" s="664"/>
      <c r="AQ38" s="640" t="s">
        <v>335</v>
      </c>
      <c r="AR38" s="641"/>
      <c r="AS38" s="641"/>
      <c r="AT38" s="641"/>
      <c r="AU38" s="641"/>
      <c r="AV38" s="641"/>
      <c r="AW38" s="641"/>
      <c r="AX38" s="641"/>
      <c r="AY38" s="642"/>
      <c r="AZ38" s="603">
        <v>147001</v>
      </c>
      <c r="BA38" s="606"/>
      <c r="BB38" s="606"/>
      <c r="BC38" s="606"/>
      <c r="BD38" s="604"/>
      <c r="BE38" s="604"/>
      <c r="BF38" s="643"/>
      <c r="BG38" s="647" t="s">
        <v>336</v>
      </c>
      <c r="BH38" s="644"/>
      <c r="BI38" s="644"/>
      <c r="BJ38" s="644"/>
      <c r="BK38" s="644"/>
      <c r="BL38" s="644"/>
      <c r="BM38" s="644"/>
      <c r="BN38" s="644"/>
      <c r="BO38" s="644"/>
      <c r="BP38" s="644"/>
      <c r="BQ38" s="644"/>
      <c r="BR38" s="644"/>
      <c r="BS38" s="644"/>
      <c r="BT38" s="644"/>
      <c r="BU38" s="645"/>
      <c r="BV38" s="603">
        <v>7604</v>
      </c>
      <c r="BW38" s="606"/>
      <c r="BX38" s="606"/>
      <c r="BY38" s="606"/>
      <c r="BZ38" s="606"/>
      <c r="CA38" s="606"/>
      <c r="CB38" s="646"/>
      <c r="CD38" s="647" t="s">
        <v>337</v>
      </c>
      <c r="CE38" s="644"/>
      <c r="CF38" s="644"/>
      <c r="CG38" s="644"/>
      <c r="CH38" s="644"/>
      <c r="CI38" s="644"/>
      <c r="CJ38" s="644"/>
      <c r="CK38" s="644"/>
      <c r="CL38" s="644"/>
      <c r="CM38" s="644"/>
      <c r="CN38" s="644"/>
      <c r="CO38" s="644"/>
      <c r="CP38" s="644"/>
      <c r="CQ38" s="645"/>
      <c r="CR38" s="603">
        <v>1345263</v>
      </c>
      <c r="CS38" s="606"/>
      <c r="CT38" s="606"/>
      <c r="CU38" s="606"/>
      <c r="CV38" s="606"/>
      <c r="CW38" s="606"/>
      <c r="CX38" s="606"/>
      <c r="CY38" s="607"/>
      <c r="CZ38" s="608">
        <v>6.4</v>
      </c>
      <c r="DA38" s="637"/>
      <c r="DB38" s="637"/>
      <c r="DC38" s="638"/>
      <c r="DD38" s="611">
        <v>1115769</v>
      </c>
      <c r="DE38" s="606"/>
      <c r="DF38" s="606"/>
      <c r="DG38" s="606"/>
      <c r="DH38" s="606"/>
      <c r="DI38" s="606"/>
      <c r="DJ38" s="606"/>
      <c r="DK38" s="607"/>
      <c r="DL38" s="611">
        <v>1052589</v>
      </c>
      <c r="DM38" s="606"/>
      <c r="DN38" s="606"/>
      <c r="DO38" s="606"/>
      <c r="DP38" s="606"/>
      <c r="DQ38" s="606"/>
      <c r="DR38" s="606"/>
      <c r="DS38" s="606"/>
      <c r="DT38" s="606"/>
      <c r="DU38" s="606"/>
      <c r="DV38" s="607"/>
      <c r="DW38" s="608">
        <v>8</v>
      </c>
      <c r="DX38" s="637"/>
      <c r="DY38" s="637"/>
      <c r="DZ38" s="637"/>
      <c r="EA38" s="637"/>
      <c r="EB38" s="637"/>
      <c r="EC38" s="639"/>
    </row>
    <row r="39" spans="2:133" ht="11.25" customHeight="1" x14ac:dyDescent="0.15">
      <c r="AQ39" s="640" t="s">
        <v>338</v>
      </c>
      <c r="AR39" s="641"/>
      <c r="AS39" s="641"/>
      <c r="AT39" s="641"/>
      <c r="AU39" s="641"/>
      <c r="AV39" s="641"/>
      <c r="AW39" s="641"/>
      <c r="AX39" s="641"/>
      <c r="AY39" s="642"/>
      <c r="AZ39" s="603">
        <v>54441</v>
      </c>
      <c r="BA39" s="606"/>
      <c r="BB39" s="606"/>
      <c r="BC39" s="606"/>
      <c r="BD39" s="604"/>
      <c r="BE39" s="604"/>
      <c r="BF39" s="643"/>
      <c r="BG39" s="648" t="s">
        <v>339</v>
      </c>
      <c r="BH39" s="649"/>
      <c r="BI39" s="649"/>
      <c r="BJ39" s="649"/>
      <c r="BK39" s="649"/>
      <c r="BL39" s="215"/>
      <c r="BM39" s="644" t="s">
        <v>340</v>
      </c>
      <c r="BN39" s="644"/>
      <c r="BO39" s="644"/>
      <c r="BP39" s="644"/>
      <c r="BQ39" s="644"/>
      <c r="BR39" s="644"/>
      <c r="BS39" s="644"/>
      <c r="BT39" s="644"/>
      <c r="BU39" s="645"/>
      <c r="BV39" s="603">
        <v>101</v>
      </c>
      <c r="BW39" s="606"/>
      <c r="BX39" s="606"/>
      <c r="BY39" s="606"/>
      <c r="BZ39" s="606"/>
      <c r="CA39" s="606"/>
      <c r="CB39" s="646"/>
      <c r="CD39" s="647" t="s">
        <v>341</v>
      </c>
      <c r="CE39" s="644"/>
      <c r="CF39" s="644"/>
      <c r="CG39" s="644"/>
      <c r="CH39" s="644"/>
      <c r="CI39" s="644"/>
      <c r="CJ39" s="644"/>
      <c r="CK39" s="644"/>
      <c r="CL39" s="644"/>
      <c r="CM39" s="644"/>
      <c r="CN39" s="644"/>
      <c r="CO39" s="644"/>
      <c r="CP39" s="644"/>
      <c r="CQ39" s="645"/>
      <c r="CR39" s="603">
        <v>49379</v>
      </c>
      <c r="CS39" s="604"/>
      <c r="CT39" s="604"/>
      <c r="CU39" s="604"/>
      <c r="CV39" s="604"/>
      <c r="CW39" s="604"/>
      <c r="CX39" s="604"/>
      <c r="CY39" s="605"/>
      <c r="CZ39" s="608">
        <v>0.2</v>
      </c>
      <c r="DA39" s="637"/>
      <c r="DB39" s="637"/>
      <c r="DC39" s="638"/>
      <c r="DD39" s="611">
        <v>627</v>
      </c>
      <c r="DE39" s="604"/>
      <c r="DF39" s="604"/>
      <c r="DG39" s="604"/>
      <c r="DH39" s="604"/>
      <c r="DI39" s="604"/>
      <c r="DJ39" s="604"/>
      <c r="DK39" s="605"/>
      <c r="DL39" s="611" t="s">
        <v>132</v>
      </c>
      <c r="DM39" s="604"/>
      <c r="DN39" s="604"/>
      <c r="DO39" s="604"/>
      <c r="DP39" s="604"/>
      <c r="DQ39" s="604"/>
      <c r="DR39" s="604"/>
      <c r="DS39" s="604"/>
      <c r="DT39" s="604"/>
      <c r="DU39" s="604"/>
      <c r="DV39" s="605"/>
      <c r="DW39" s="608" t="s">
        <v>230</v>
      </c>
      <c r="DX39" s="637"/>
      <c r="DY39" s="637"/>
      <c r="DZ39" s="637"/>
      <c r="EA39" s="637"/>
      <c r="EB39" s="637"/>
      <c r="EC39" s="639"/>
    </row>
    <row r="40" spans="2:133" ht="11.25" customHeight="1" x14ac:dyDescent="0.15">
      <c r="AQ40" s="640" t="s">
        <v>342</v>
      </c>
      <c r="AR40" s="641"/>
      <c r="AS40" s="641"/>
      <c r="AT40" s="641"/>
      <c r="AU40" s="641"/>
      <c r="AV40" s="641"/>
      <c r="AW40" s="641"/>
      <c r="AX40" s="641"/>
      <c r="AY40" s="642"/>
      <c r="AZ40" s="603">
        <v>192480</v>
      </c>
      <c r="BA40" s="606"/>
      <c r="BB40" s="606"/>
      <c r="BC40" s="606"/>
      <c r="BD40" s="604"/>
      <c r="BE40" s="604"/>
      <c r="BF40" s="643"/>
      <c r="BG40" s="648"/>
      <c r="BH40" s="649"/>
      <c r="BI40" s="649"/>
      <c r="BJ40" s="649"/>
      <c r="BK40" s="649"/>
      <c r="BL40" s="215"/>
      <c r="BM40" s="644" t="s">
        <v>343</v>
      </c>
      <c r="BN40" s="644"/>
      <c r="BO40" s="644"/>
      <c r="BP40" s="644"/>
      <c r="BQ40" s="644"/>
      <c r="BR40" s="644"/>
      <c r="BS40" s="644"/>
      <c r="BT40" s="644"/>
      <c r="BU40" s="645"/>
      <c r="BV40" s="603">
        <v>94</v>
      </c>
      <c r="BW40" s="606"/>
      <c r="BX40" s="606"/>
      <c r="BY40" s="606"/>
      <c r="BZ40" s="606"/>
      <c r="CA40" s="606"/>
      <c r="CB40" s="646"/>
      <c r="CD40" s="647" t="s">
        <v>344</v>
      </c>
      <c r="CE40" s="644"/>
      <c r="CF40" s="644"/>
      <c r="CG40" s="644"/>
      <c r="CH40" s="644"/>
      <c r="CI40" s="644"/>
      <c r="CJ40" s="644"/>
      <c r="CK40" s="644"/>
      <c r="CL40" s="644"/>
      <c r="CM40" s="644"/>
      <c r="CN40" s="644"/>
      <c r="CO40" s="644"/>
      <c r="CP40" s="644"/>
      <c r="CQ40" s="645"/>
      <c r="CR40" s="603">
        <v>836612</v>
      </c>
      <c r="CS40" s="606"/>
      <c r="CT40" s="606"/>
      <c r="CU40" s="606"/>
      <c r="CV40" s="606"/>
      <c r="CW40" s="606"/>
      <c r="CX40" s="606"/>
      <c r="CY40" s="607"/>
      <c r="CZ40" s="608">
        <v>4</v>
      </c>
      <c r="DA40" s="637"/>
      <c r="DB40" s="637"/>
      <c r="DC40" s="638"/>
      <c r="DD40" s="611">
        <v>469728</v>
      </c>
      <c r="DE40" s="606"/>
      <c r="DF40" s="606"/>
      <c r="DG40" s="606"/>
      <c r="DH40" s="606"/>
      <c r="DI40" s="606"/>
      <c r="DJ40" s="606"/>
      <c r="DK40" s="607"/>
      <c r="DL40" s="611">
        <v>26437</v>
      </c>
      <c r="DM40" s="606"/>
      <c r="DN40" s="606"/>
      <c r="DO40" s="606"/>
      <c r="DP40" s="606"/>
      <c r="DQ40" s="606"/>
      <c r="DR40" s="606"/>
      <c r="DS40" s="606"/>
      <c r="DT40" s="606"/>
      <c r="DU40" s="606"/>
      <c r="DV40" s="607"/>
      <c r="DW40" s="608">
        <v>0.2</v>
      </c>
      <c r="DX40" s="637"/>
      <c r="DY40" s="637"/>
      <c r="DZ40" s="637"/>
      <c r="EA40" s="637"/>
      <c r="EB40" s="637"/>
      <c r="EC40" s="639"/>
    </row>
    <row r="41" spans="2:133" ht="11.25" customHeight="1" x14ac:dyDescent="0.15">
      <c r="AQ41" s="652" t="s">
        <v>345</v>
      </c>
      <c r="AR41" s="653"/>
      <c r="AS41" s="653"/>
      <c r="AT41" s="653"/>
      <c r="AU41" s="653"/>
      <c r="AV41" s="653"/>
      <c r="AW41" s="653"/>
      <c r="AX41" s="653"/>
      <c r="AY41" s="654"/>
      <c r="AZ41" s="618">
        <v>1098342</v>
      </c>
      <c r="BA41" s="655"/>
      <c r="BB41" s="655"/>
      <c r="BC41" s="655"/>
      <c r="BD41" s="619"/>
      <c r="BE41" s="619"/>
      <c r="BF41" s="656"/>
      <c r="BG41" s="650"/>
      <c r="BH41" s="651"/>
      <c r="BI41" s="651"/>
      <c r="BJ41" s="651"/>
      <c r="BK41" s="651"/>
      <c r="BL41" s="216"/>
      <c r="BM41" s="657" t="s">
        <v>346</v>
      </c>
      <c r="BN41" s="657"/>
      <c r="BO41" s="657"/>
      <c r="BP41" s="657"/>
      <c r="BQ41" s="657"/>
      <c r="BR41" s="657"/>
      <c r="BS41" s="657"/>
      <c r="BT41" s="657"/>
      <c r="BU41" s="658"/>
      <c r="BV41" s="618">
        <v>329</v>
      </c>
      <c r="BW41" s="655"/>
      <c r="BX41" s="655"/>
      <c r="BY41" s="655"/>
      <c r="BZ41" s="655"/>
      <c r="CA41" s="655"/>
      <c r="CB41" s="659"/>
      <c r="CD41" s="647" t="s">
        <v>347</v>
      </c>
      <c r="CE41" s="644"/>
      <c r="CF41" s="644"/>
      <c r="CG41" s="644"/>
      <c r="CH41" s="644"/>
      <c r="CI41" s="644"/>
      <c r="CJ41" s="644"/>
      <c r="CK41" s="644"/>
      <c r="CL41" s="644"/>
      <c r="CM41" s="644"/>
      <c r="CN41" s="644"/>
      <c r="CO41" s="644"/>
      <c r="CP41" s="644"/>
      <c r="CQ41" s="645"/>
      <c r="CR41" s="603" t="s">
        <v>132</v>
      </c>
      <c r="CS41" s="604"/>
      <c r="CT41" s="604"/>
      <c r="CU41" s="604"/>
      <c r="CV41" s="604"/>
      <c r="CW41" s="604"/>
      <c r="CX41" s="604"/>
      <c r="CY41" s="605"/>
      <c r="CZ41" s="608" t="s">
        <v>132</v>
      </c>
      <c r="DA41" s="637"/>
      <c r="DB41" s="637"/>
      <c r="DC41" s="638"/>
      <c r="DD41" s="611" t="s">
        <v>230</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349</v>
      </c>
      <c r="CE42" s="601"/>
      <c r="CF42" s="601"/>
      <c r="CG42" s="601"/>
      <c r="CH42" s="601"/>
      <c r="CI42" s="601"/>
      <c r="CJ42" s="601"/>
      <c r="CK42" s="601"/>
      <c r="CL42" s="601"/>
      <c r="CM42" s="601"/>
      <c r="CN42" s="601"/>
      <c r="CO42" s="601"/>
      <c r="CP42" s="601"/>
      <c r="CQ42" s="602"/>
      <c r="CR42" s="603">
        <v>4153087</v>
      </c>
      <c r="CS42" s="606"/>
      <c r="CT42" s="606"/>
      <c r="CU42" s="606"/>
      <c r="CV42" s="606"/>
      <c r="CW42" s="606"/>
      <c r="CX42" s="606"/>
      <c r="CY42" s="607"/>
      <c r="CZ42" s="608">
        <v>19.899999999999999</v>
      </c>
      <c r="DA42" s="609"/>
      <c r="DB42" s="609"/>
      <c r="DC42" s="610"/>
      <c r="DD42" s="611">
        <v>1003319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351</v>
      </c>
      <c r="CE43" s="601"/>
      <c r="CF43" s="601"/>
      <c r="CG43" s="601"/>
      <c r="CH43" s="601"/>
      <c r="CI43" s="601"/>
      <c r="CJ43" s="601"/>
      <c r="CK43" s="601"/>
      <c r="CL43" s="601"/>
      <c r="CM43" s="601"/>
      <c r="CN43" s="601"/>
      <c r="CO43" s="601"/>
      <c r="CP43" s="601"/>
      <c r="CQ43" s="602"/>
      <c r="CR43" s="603">
        <v>95730</v>
      </c>
      <c r="CS43" s="604"/>
      <c r="CT43" s="604"/>
      <c r="CU43" s="604"/>
      <c r="CV43" s="604"/>
      <c r="CW43" s="604"/>
      <c r="CX43" s="604"/>
      <c r="CY43" s="605"/>
      <c r="CZ43" s="608">
        <v>0.5</v>
      </c>
      <c r="DA43" s="637"/>
      <c r="DB43" s="637"/>
      <c r="DC43" s="638"/>
      <c r="DD43" s="611">
        <v>95730</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352</v>
      </c>
      <c r="CD44" s="631" t="s">
        <v>303</v>
      </c>
      <c r="CE44" s="632"/>
      <c r="CF44" s="600" t="s">
        <v>353</v>
      </c>
      <c r="CG44" s="601"/>
      <c r="CH44" s="601"/>
      <c r="CI44" s="601"/>
      <c r="CJ44" s="601"/>
      <c r="CK44" s="601"/>
      <c r="CL44" s="601"/>
      <c r="CM44" s="601"/>
      <c r="CN44" s="601"/>
      <c r="CO44" s="601"/>
      <c r="CP44" s="601"/>
      <c r="CQ44" s="602"/>
      <c r="CR44" s="603">
        <v>4109167</v>
      </c>
      <c r="CS44" s="606"/>
      <c r="CT44" s="606"/>
      <c r="CU44" s="606"/>
      <c r="CV44" s="606"/>
      <c r="CW44" s="606"/>
      <c r="CX44" s="606"/>
      <c r="CY44" s="607"/>
      <c r="CZ44" s="608">
        <v>19.600000000000001</v>
      </c>
      <c r="DA44" s="609"/>
      <c r="DB44" s="609"/>
      <c r="DC44" s="610"/>
      <c r="DD44" s="611">
        <v>967515</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354</v>
      </c>
      <c r="CG45" s="601"/>
      <c r="CH45" s="601"/>
      <c r="CI45" s="601"/>
      <c r="CJ45" s="601"/>
      <c r="CK45" s="601"/>
      <c r="CL45" s="601"/>
      <c r="CM45" s="601"/>
      <c r="CN45" s="601"/>
      <c r="CO45" s="601"/>
      <c r="CP45" s="601"/>
      <c r="CQ45" s="602"/>
      <c r="CR45" s="603">
        <v>1936621</v>
      </c>
      <c r="CS45" s="604"/>
      <c r="CT45" s="604"/>
      <c r="CU45" s="604"/>
      <c r="CV45" s="604"/>
      <c r="CW45" s="604"/>
      <c r="CX45" s="604"/>
      <c r="CY45" s="605"/>
      <c r="CZ45" s="608">
        <v>9.3000000000000007</v>
      </c>
      <c r="DA45" s="637"/>
      <c r="DB45" s="637"/>
      <c r="DC45" s="638"/>
      <c r="DD45" s="611">
        <v>91623</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355</v>
      </c>
      <c r="CG46" s="601"/>
      <c r="CH46" s="601"/>
      <c r="CI46" s="601"/>
      <c r="CJ46" s="601"/>
      <c r="CK46" s="601"/>
      <c r="CL46" s="601"/>
      <c r="CM46" s="601"/>
      <c r="CN46" s="601"/>
      <c r="CO46" s="601"/>
      <c r="CP46" s="601"/>
      <c r="CQ46" s="602"/>
      <c r="CR46" s="603">
        <v>2042282</v>
      </c>
      <c r="CS46" s="606"/>
      <c r="CT46" s="606"/>
      <c r="CU46" s="606"/>
      <c r="CV46" s="606"/>
      <c r="CW46" s="606"/>
      <c r="CX46" s="606"/>
      <c r="CY46" s="607"/>
      <c r="CZ46" s="608">
        <v>9.8000000000000007</v>
      </c>
      <c r="DA46" s="609"/>
      <c r="DB46" s="609"/>
      <c r="DC46" s="610"/>
      <c r="DD46" s="611">
        <v>846431</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356</v>
      </c>
      <c r="CG47" s="601"/>
      <c r="CH47" s="601"/>
      <c r="CI47" s="601"/>
      <c r="CJ47" s="601"/>
      <c r="CK47" s="601"/>
      <c r="CL47" s="601"/>
      <c r="CM47" s="601"/>
      <c r="CN47" s="601"/>
      <c r="CO47" s="601"/>
      <c r="CP47" s="601"/>
      <c r="CQ47" s="602"/>
      <c r="CR47" s="603">
        <v>43920</v>
      </c>
      <c r="CS47" s="604"/>
      <c r="CT47" s="604"/>
      <c r="CU47" s="604"/>
      <c r="CV47" s="604"/>
      <c r="CW47" s="604"/>
      <c r="CX47" s="604"/>
      <c r="CY47" s="605"/>
      <c r="CZ47" s="608">
        <v>0.2</v>
      </c>
      <c r="DA47" s="637"/>
      <c r="DB47" s="637"/>
      <c r="DC47" s="638"/>
      <c r="DD47" s="611">
        <v>35804</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357</v>
      </c>
      <c r="CG48" s="601"/>
      <c r="CH48" s="601"/>
      <c r="CI48" s="601"/>
      <c r="CJ48" s="601"/>
      <c r="CK48" s="601"/>
      <c r="CL48" s="601"/>
      <c r="CM48" s="601"/>
      <c r="CN48" s="601"/>
      <c r="CO48" s="601"/>
      <c r="CP48" s="601"/>
      <c r="CQ48" s="602"/>
      <c r="CR48" s="603" t="s">
        <v>132</v>
      </c>
      <c r="CS48" s="606"/>
      <c r="CT48" s="606"/>
      <c r="CU48" s="606"/>
      <c r="CV48" s="606"/>
      <c r="CW48" s="606"/>
      <c r="CX48" s="606"/>
      <c r="CY48" s="607"/>
      <c r="CZ48" s="608" t="s">
        <v>230</v>
      </c>
      <c r="DA48" s="609"/>
      <c r="DB48" s="609"/>
      <c r="DC48" s="610"/>
      <c r="DD48" s="611" t="s">
        <v>230</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358</v>
      </c>
      <c r="CE49" s="616"/>
      <c r="CF49" s="616"/>
      <c r="CG49" s="616"/>
      <c r="CH49" s="616"/>
      <c r="CI49" s="616"/>
      <c r="CJ49" s="616"/>
      <c r="CK49" s="616"/>
      <c r="CL49" s="616"/>
      <c r="CM49" s="616"/>
      <c r="CN49" s="616"/>
      <c r="CO49" s="616"/>
      <c r="CP49" s="616"/>
      <c r="CQ49" s="617"/>
      <c r="CR49" s="618">
        <v>20918576</v>
      </c>
      <c r="CS49" s="619"/>
      <c r="CT49" s="619"/>
      <c r="CU49" s="619"/>
      <c r="CV49" s="619"/>
      <c r="CW49" s="619"/>
      <c r="CX49" s="619"/>
      <c r="CY49" s="620"/>
      <c r="CZ49" s="621">
        <v>100</v>
      </c>
      <c r="DA49" s="622"/>
      <c r="DB49" s="622"/>
      <c r="DC49" s="623"/>
      <c r="DD49" s="624">
        <v>13997277</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kSDvIz5huL6NkOJOt4uS8IyBGI395GSxkclktCCo9II/dg/mjFg7Yeeok+Tex2HNvOU5wreB1oosMwahe+Hrg==" saltValue="4IKwh4B8f2lbEYqkjwj9Z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360</v>
      </c>
      <c r="DK2" s="1142"/>
      <c r="DL2" s="1142"/>
      <c r="DM2" s="1142"/>
      <c r="DN2" s="1142"/>
      <c r="DO2" s="1143"/>
      <c r="DP2" s="229"/>
      <c r="DQ2" s="1141" t="s">
        <v>361</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362</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364</v>
      </c>
      <c r="B5" s="1027"/>
      <c r="C5" s="1027"/>
      <c r="D5" s="1027"/>
      <c r="E5" s="1027"/>
      <c r="F5" s="1027"/>
      <c r="G5" s="1027"/>
      <c r="H5" s="1027"/>
      <c r="I5" s="1027"/>
      <c r="J5" s="1027"/>
      <c r="K5" s="1027"/>
      <c r="L5" s="1027"/>
      <c r="M5" s="1027"/>
      <c r="N5" s="1027"/>
      <c r="O5" s="1027"/>
      <c r="P5" s="1028"/>
      <c r="Q5" s="1032" t="s">
        <v>365</v>
      </c>
      <c r="R5" s="1033"/>
      <c r="S5" s="1033"/>
      <c r="T5" s="1033"/>
      <c r="U5" s="1034"/>
      <c r="V5" s="1032" t="s">
        <v>366</v>
      </c>
      <c r="W5" s="1033"/>
      <c r="X5" s="1033"/>
      <c r="Y5" s="1033"/>
      <c r="Z5" s="1034"/>
      <c r="AA5" s="1032" t="s">
        <v>367</v>
      </c>
      <c r="AB5" s="1033"/>
      <c r="AC5" s="1033"/>
      <c r="AD5" s="1033"/>
      <c r="AE5" s="1033"/>
      <c r="AF5" s="1144" t="s">
        <v>368</v>
      </c>
      <c r="AG5" s="1033"/>
      <c r="AH5" s="1033"/>
      <c r="AI5" s="1033"/>
      <c r="AJ5" s="1048"/>
      <c r="AK5" s="1033" t="s">
        <v>369</v>
      </c>
      <c r="AL5" s="1033"/>
      <c r="AM5" s="1033"/>
      <c r="AN5" s="1033"/>
      <c r="AO5" s="1034"/>
      <c r="AP5" s="1032" t="s">
        <v>370</v>
      </c>
      <c r="AQ5" s="1033"/>
      <c r="AR5" s="1033"/>
      <c r="AS5" s="1033"/>
      <c r="AT5" s="1034"/>
      <c r="AU5" s="1032" t="s">
        <v>371</v>
      </c>
      <c r="AV5" s="1033"/>
      <c r="AW5" s="1033"/>
      <c r="AX5" s="1033"/>
      <c r="AY5" s="1048"/>
      <c r="AZ5" s="236"/>
      <c r="BA5" s="236"/>
      <c r="BB5" s="236"/>
      <c r="BC5" s="236"/>
      <c r="BD5" s="236"/>
      <c r="BE5" s="237"/>
      <c r="BF5" s="237"/>
      <c r="BG5" s="237"/>
      <c r="BH5" s="237"/>
      <c r="BI5" s="237"/>
      <c r="BJ5" s="237"/>
      <c r="BK5" s="237"/>
      <c r="BL5" s="237"/>
      <c r="BM5" s="237"/>
      <c r="BN5" s="237"/>
      <c r="BO5" s="237"/>
      <c r="BP5" s="237"/>
      <c r="BQ5" s="1026" t="s">
        <v>372</v>
      </c>
      <c r="BR5" s="1027"/>
      <c r="BS5" s="1027"/>
      <c r="BT5" s="1027"/>
      <c r="BU5" s="1027"/>
      <c r="BV5" s="1027"/>
      <c r="BW5" s="1027"/>
      <c r="BX5" s="1027"/>
      <c r="BY5" s="1027"/>
      <c r="BZ5" s="1027"/>
      <c r="CA5" s="1027"/>
      <c r="CB5" s="1027"/>
      <c r="CC5" s="1027"/>
      <c r="CD5" s="1027"/>
      <c r="CE5" s="1027"/>
      <c r="CF5" s="1027"/>
      <c r="CG5" s="1028"/>
      <c r="CH5" s="1032" t="s">
        <v>373</v>
      </c>
      <c r="CI5" s="1033"/>
      <c r="CJ5" s="1033"/>
      <c r="CK5" s="1033"/>
      <c r="CL5" s="1034"/>
      <c r="CM5" s="1032" t="s">
        <v>374</v>
      </c>
      <c r="CN5" s="1033"/>
      <c r="CO5" s="1033"/>
      <c r="CP5" s="1033"/>
      <c r="CQ5" s="1034"/>
      <c r="CR5" s="1032" t="s">
        <v>375</v>
      </c>
      <c r="CS5" s="1033"/>
      <c r="CT5" s="1033"/>
      <c r="CU5" s="1033"/>
      <c r="CV5" s="1034"/>
      <c r="CW5" s="1032" t="s">
        <v>376</v>
      </c>
      <c r="CX5" s="1033"/>
      <c r="CY5" s="1033"/>
      <c r="CZ5" s="1033"/>
      <c r="DA5" s="1034"/>
      <c r="DB5" s="1032" t="s">
        <v>377</v>
      </c>
      <c r="DC5" s="1033"/>
      <c r="DD5" s="1033"/>
      <c r="DE5" s="1033"/>
      <c r="DF5" s="1034"/>
      <c r="DG5" s="1129" t="s">
        <v>378</v>
      </c>
      <c r="DH5" s="1130"/>
      <c r="DI5" s="1130"/>
      <c r="DJ5" s="1130"/>
      <c r="DK5" s="1131"/>
      <c r="DL5" s="1129" t="s">
        <v>379</v>
      </c>
      <c r="DM5" s="1130"/>
      <c r="DN5" s="1130"/>
      <c r="DO5" s="1130"/>
      <c r="DP5" s="1131"/>
      <c r="DQ5" s="1032" t="s">
        <v>380</v>
      </c>
      <c r="DR5" s="1033"/>
      <c r="DS5" s="1033"/>
      <c r="DT5" s="1033"/>
      <c r="DU5" s="1034"/>
      <c r="DV5" s="1032" t="s">
        <v>371</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381</v>
      </c>
      <c r="C7" s="1082"/>
      <c r="D7" s="1082"/>
      <c r="E7" s="1082"/>
      <c r="F7" s="1082"/>
      <c r="G7" s="1082"/>
      <c r="H7" s="1082"/>
      <c r="I7" s="1082"/>
      <c r="J7" s="1082"/>
      <c r="K7" s="1082"/>
      <c r="L7" s="1082"/>
      <c r="M7" s="1082"/>
      <c r="N7" s="1082"/>
      <c r="O7" s="1082"/>
      <c r="P7" s="1083"/>
      <c r="Q7" s="1135">
        <v>21648</v>
      </c>
      <c r="R7" s="1136"/>
      <c r="S7" s="1136"/>
      <c r="T7" s="1136"/>
      <c r="U7" s="1136"/>
      <c r="V7" s="1136">
        <v>20919</v>
      </c>
      <c r="W7" s="1136"/>
      <c r="X7" s="1136"/>
      <c r="Y7" s="1136"/>
      <c r="Z7" s="1136"/>
      <c r="AA7" s="1136">
        <v>730</v>
      </c>
      <c r="AB7" s="1136"/>
      <c r="AC7" s="1136"/>
      <c r="AD7" s="1136"/>
      <c r="AE7" s="1137"/>
      <c r="AF7" s="1138">
        <v>559</v>
      </c>
      <c r="AG7" s="1139"/>
      <c r="AH7" s="1139"/>
      <c r="AI7" s="1139"/>
      <c r="AJ7" s="1140"/>
      <c r="AK7" s="1122">
        <v>50000</v>
      </c>
      <c r="AL7" s="1123"/>
      <c r="AM7" s="1123"/>
      <c r="AN7" s="1123"/>
      <c r="AO7" s="1123"/>
      <c r="AP7" s="1123">
        <v>30438</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591</v>
      </c>
      <c r="BT7" s="1127"/>
      <c r="BU7" s="1127"/>
      <c r="BV7" s="1127"/>
      <c r="BW7" s="1127"/>
      <c r="BX7" s="1127"/>
      <c r="BY7" s="1127"/>
      <c r="BZ7" s="1127"/>
      <c r="CA7" s="1127"/>
      <c r="CB7" s="1127"/>
      <c r="CC7" s="1127"/>
      <c r="CD7" s="1127"/>
      <c r="CE7" s="1127"/>
      <c r="CF7" s="1127"/>
      <c r="CG7" s="1128"/>
      <c r="CH7" s="1119">
        <v>0</v>
      </c>
      <c r="CI7" s="1120"/>
      <c r="CJ7" s="1120"/>
      <c r="CK7" s="1120"/>
      <c r="CL7" s="1121"/>
      <c r="CM7" s="1119">
        <v>112</v>
      </c>
      <c r="CN7" s="1120"/>
      <c r="CO7" s="1120"/>
      <c r="CP7" s="1120"/>
      <c r="CQ7" s="1121"/>
      <c r="CR7" s="1119">
        <v>97</v>
      </c>
      <c r="CS7" s="1120"/>
      <c r="CT7" s="1120"/>
      <c r="CU7" s="1120"/>
      <c r="CV7" s="1121"/>
      <c r="CW7" s="1119">
        <v>86</v>
      </c>
      <c r="CX7" s="1120"/>
      <c r="CY7" s="1120"/>
      <c r="CZ7" s="1120"/>
      <c r="DA7" s="1121"/>
      <c r="DB7" s="1119" t="s">
        <v>580</v>
      </c>
      <c r="DC7" s="1120"/>
      <c r="DD7" s="1120"/>
      <c r="DE7" s="1120"/>
      <c r="DF7" s="1121"/>
      <c r="DG7" s="1119" t="s">
        <v>580</v>
      </c>
      <c r="DH7" s="1120"/>
      <c r="DI7" s="1120"/>
      <c r="DJ7" s="1120"/>
      <c r="DK7" s="1121"/>
      <c r="DL7" s="1119" t="s">
        <v>580</v>
      </c>
      <c r="DM7" s="1120"/>
      <c r="DN7" s="1120"/>
      <c r="DO7" s="1120"/>
      <c r="DP7" s="1121"/>
      <c r="DQ7" s="1119" t="s">
        <v>580</v>
      </c>
      <c r="DR7" s="1120"/>
      <c r="DS7" s="1120"/>
      <c r="DT7" s="1120"/>
      <c r="DU7" s="1121"/>
      <c r="DV7" s="1146"/>
      <c r="DW7" s="1147"/>
      <c r="DX7" s="1147"/>
      <c r="DY7" s="1147"/>
      <c r="DZ7" s="1148"/>
      <c r="EA7" s="234"/>
    </row>
    <row r="8" spans="1:131" s="235" customFormat="1" ht="26.25" customHeight="1" x14ac:dyDescent="0.15">
      <c r="A8" s="241">
        <v>2</v>
      </c>
      <c r="B8" s="1062"/>
      <c r="C8" s="1063"/>
      <c r="D8" s="1063"/>
      <c r="E8" s="1063"/>
      <c r="F8" s="1063"/>
      <c r="G8" s="1063"/>
      <c r="H8" s="1063"/>
      <c r="I8" s="1063"/>
      <c r="J8" s="1063"/>
      <c r="K8" s="1063"/>
      <c r="L8" s="1063"/>
      <c r="M8" s="1063"/>
      <c r="N8" s="1063"/>
      <c r="O8" s="1063"/>
      <c r="P8" s="1064"/>
      <c r="Q8" s="1074"/>
      <c r="R8" s="1075"/>
      <c r="S8" s="1075"/>
      <c r="T8" s="1075"/>
      <c r="U8" s="1075"/>
      <c r="V8" s="1075"/>
      <c r="W8" s="1075"/>
      <c r="X8" s="1075"/>
      <c r="Y8" s="1075"/>
      <c r="Z8" s="1075"/>
      <c r="AA8" s="1075"/>
      <c r="AB8" s="1075"/>
      <c r="AC8" s="1075"/>
      <c r="AD8" s="1075"/>
      <c r="AE8" s="1076"/>
      <c r="AF8" s="1068"/>
      <c r="AG8" s="1069"/>
      <c r="AH8" s="1069"/>
      <c r="AI8" s="1069"/>
      <c r="AJ8" s="1070"/>
      <c r="AK8" s="1117"/>
      <c r="AL8" s="1118"/>
      <c r="AM8" s="1118"/>
      <c r="AN8" s="1118"/>
      <c r="AO8" s="1118"/>
      <c r="AP8" s="1118"/>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592</v>
      </c>
      <c r="BT8" s="1046"/>
      <c r="BU8" s="1046"/>
      <c r="BV8" s="1046"/>
      <c r="BW8" s="1046"/>
      <c r="BX8" s="1046"/>
      <c r="BY8" s="1046"/>
      <c r="BZ8" s="1046"/>
      <c r="CA8" s="1046"/>
      <c r="CB8" s="1046"/>
      <c r="CC8" s="1046"/>
      <c r="CD8" s="1046"/>
      <c r="CE8" s="1046"/>
      <c r="CF8" s="1046"/>
      <c r="CG8" s="1047"/>
      <c r="CH8" s="1020">
        <v>1</v>
      </c>
      <c r="CI8" s="1021"/>
      <c r="CJ8" s="1021"/>
      <c r="CK8" s="1021"/>
      <c r="CL8" s="1022"/>
      <c r="CM8" s="1020">
        <v>109</v>
      </c>
      <c r="CN8" s="1021"/>
      <c r="CO8" s="1021"/>
      <c r="CP8" s="1021"/>
      <c r="CQ8" s="1022"/>
      <c r="CR8" s="1020">
        <v>90</v>
      </c>
      <c r="CS8" s="1021"/>
      <c r="CT8" s="1021"/>
      <c r="CU8" s="1021"/>
      <c r="CV8" s="1022"/>
      <c r="CW8" s="1020">
        <v>112</v>
      </c>
      <c r="CX8" s="1021"/>
      <c r="CY8" s="1021"/>
      <c r="CZ8" s="1021"/>
      <c r="DA8" s="1022"/>
      <c r="DB8" s="1020" t="s">
        <v>580</v>
      </c>
      <c r="DC8" s="1021"/>
      <c r="DD8" s="1021"/>
      <c r="DE8" s="1021"/>
      <c r="DF8" s="1022"/>
      <c r="DG8" s="1020" t="s">
        <v>580</v>
      </c>
      <c r="DH8" s="1021"/>
      <c r="DI8" s="1021"/>
      <c r="DJ8" s="1021"/>
      <c r="DK8" s="1022"/>
      <c r="DL8" s="1020" t="s">
        <v>580</v>
      </c>
      <c r="DM8" s="1021"/>
      <c r="DN8" s="1021"/>
      <c r="DO8" s="1021"/>
      <c r="DP8" s="1022"/>
      <c r="DQ8" s="1020" t="s">
        <v>580</v>
      </c>
      <c r="DR8" s="1021"/>
      <c r="DS8" s="1021"/>
      <c r="DT8" s="1021"/>
      <c r="DU8" s="1022"/>
      <c r="DV8" s="1023"/>
      <c r="DW8" s="1024"/>
      <c r="DX8" s="1024"/>
      <c r="DY8" s="1024"/>
      <c r="DZ8" s="1025"/>
      <c r="EA8" s="234"/>
    </row>
    <row r="9" spans="1:131" s="235" customFormat="1" ht="26.25" customHeight="1" x14ac:dyDescent="0.15">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593</v>
      </c>
      <c r="BT9" s="1046"/>
      <c r="BU9" s="1046"/>
      <c r="BV9" s="1046"/>
      <c r="BW9" s="1046"/>
      <c r="BX9" s="1046"/>
      <c r="BY9" s="1046"/>
      <c r="BZ9" s="1046"/>
      <c r="CA9" s="1046"/>
      <c r="CB9" s="1046"/>
      <c r="CC9" s="1046"/>
      <c r="CD9" s="1046"/>
      <c r="CE9" s="1046"/>
      <c r="CF9" s="1046"/>
      <c r="CG9" s="1047"/>
      <c r="CH9" s="1020">
        <v>-0.03</v>
      </c>
      <c r="CI9" s="1021"/>
      <c r="CJ9" s="1021"/>
      <c r="CK9" s="1021"/>
      <c r="CL9" s="1022"/>
      <c r="CM9" s="1020">
        <v>145</v>
      </c>
      <c r="CN9" s="1021"/>
      <c r="CO9" s="1021"/>
      <c r="CP9" s="1021"/>
      <c r="CQ9" s="1022"/>
      <c r="CR9" s="1020">
        <v>134</v>
      </c>
      <c r="CS9" s="1021"/>
      <c r="CT9" s="1021"/>
      <c r="CU9" s="1021"/>
      <c r="CV9" s="1022"/>
      <c r="CW9" s="1020">
        <v>30</v>
      </c>
      <c r="CX9" s="1021"/>
      <c r="CY9" s="1021"/>
      <c r="CZ9" s="1021"/>
      <c r="DA9" s="1022"/>
      <c r="DB9" s="1020" t="s">
        <v>580</v>
      </c>
      <c r="DC9" s="1021"/>
      <c r="DD9" s="1021"/>
      <c r="DE9" s="1021"/>
      <c r="DF9" s="1022"/>
      <c r="DG9" s="1020" t="s">
        <v>580</v>
      </c>
      <c r="DH9" s="1021"/>
      <c r="DI9" s="1021"/>
      <c r="DJ9" s="1021"/>
      <c r="DK9" s="1022"/>
      <c r="DL9" s="1020" t="s">
        <v>580</v>
      </c>
      <c r="DM9" s="1021"/>
      <c r="DN9" s="1021"/>
      <c r="DO9" s="1021"/>
      <c r="DP9" s="1022"/>
      <c r="DQ9" s="1020" t="s">
        <v>580</v>
      </c>
      <c r="DR9" s="1021"/>
      <c r="DS9" s="1021"/>
      <c r="DT9" s="1021"/>
      <c r="DU9" s="1022"/>
      <c r="DV9" s="1023"/>
      <c r="DW9" s="1024"/>
      <c r="DX9" s="1024"/>
      <c r="DY9" s="1024"/>
      <c r="DZ9" s="1025"/>
      <c r="EA9" s="234"/>
    </row>
    <row r="10" spans="1:131" s="235" customFormat="1" ht="26.25"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594</v>
      </c>
      <c r="BT10" s="1046"/>
      <c r="BU10" s="1046"/>
      <c r="BV10" s="1046"/>
      <c r="BW10" s="1046"/>
      <c r="BX10" s="1046"/>
      <c r="BY10" s="1046"/>
      <c r="BZ10" s="1046"/>
      <c r="CA10" s="1046"/>
      <c r="CB10" s="1046"/>
      <c r="CC10" s="1046"/>
      <c r="CD10" s="1046"/>
      <c r="CE10" s="1046"/>
      <c r="CF10" s="1046"/>
      <c r="CG10" s="1047"/>
      <c r="CH10" s="1020">
        <v>-1</v>
      </c>
      <c r="CI10" s="1021"/>
      <c r="CJ10" s="1021"/>
      <c r="CK10" s="1021"/>
      <c r="CL10" s="1022"/>
      <c r="CM10" s="1020">
        <v>32</v>
      </c>
      <c r="CN10" s="1021"/>
      <c r="CO10" s="1021"/>
      <c r="CP10" s="1021"/>
      <c r="CQ10" s="1022"/>
      <c r="CR10" s="1020">
        <v>30</v>
      </c>
      <c r="CS10" s="1021"/>
      <c r="CT10" s="1021"/>
      <c r="CU10" s="1021"/>
      <c r="CV10" s="1022"/>
      <c r="CW10" s="1020">
        <v>47</v>
      </c>
      <c r="CX10" s="1021"/>
      <c r="CY10" s="1021"/>
      <c r="CZ10" s="1021"/>
      <c r="DA10" s="1022"/>
      <c r="DB10" s="1020" t="s">
        <v>580</v>
      </c>
      <c r="DC10" s="1021"/>
      <c r="DD10" s="1021"/>
      <c r="DE10" s="1021"/>
      <c r="DF10" s="1022"/>
      <c r="DG10" s="1020" t="s">
        <v>580</v>
      </c>
      <c r="DH10" s="1021"/>
      <c r="DI10" s="1021"/>
      <c r="DJ10" s="1021"/>
      <c r="DK10" s="1022"/>
      <c r="DL10" s="1020" t="s">
        <v>580</v>
      </c>
      <c r="DM10" s="1021"/>
      <c r="DN10" s="1021"/>
      <c r="DO10" s="1021"/>
      <c r="DP10" s="1022"/>
      <c r="DQ10" s="1020" t="s">
        <v>580</v>
      </c>
      <c r="DR10" s="1021"/>
      <c r="DS10" s="1021"/>
      <c r="DT10" s="1021"/>
      <c r="DU10" s="1022"/>
      <c r="DV10" s="1023"/>
      <c r="DW10" s="1024"/>
      <c r="DX10" s="1024"/>
      <c r="DY10" s="1024"/>
      <c r="DZ10" s="1025"/>
      <c r="EA10" s="234"/>
    </row>
    <row r="11" spans="1:131" s="235" customFormat="1" ht="26.25"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595</v>
      </c>
      <c r="BT11" s="1046"/>
      <c r="BU11" s="1046"/>
      <c r="BV11" s="1046"/>
      <c r="BW11" s="1046"/>
      <c r="BX11" s="1046"/>
      <c r="BY11" s="1046"/>
      <c r="BZ11" s="1046"/>
      <c r="CA11" s="1046"/>
      <c r="CB11" s="1046"/>
      <c r="CC11" s="1046"/>
      <c r="CD11" s="1046"/>
      <c r="CE11" s="1046"/>
      <c r="CF11" s="1046"/>
      <c r="CG11" s="1047"/>
      <c r="CH11" s="1020">
        <v>0</v>
      </c>
      <c r="CI11" s="1021"/>
      <c r="CJ11" s="1021"/>
      <c r="CK11" s="1021"/>
      <c r="CL11" s="1022"/>
      <c r="CM11" s="1020">
        <v>51</v>
      </c>
      <c r="CN11" s="1021"/>
      <c r="CO11" s="1021"/>
      <c r="CP11" s="1021"/>
      <c r="CQ11" s="1022"/>
      <c r="CR11" s="1020">
        <v>20</v>
      </c>
      <c r="CS11" s="1021"/>
      <c r="CT11" s="1021"/>
      <c r="CU11" s="1021"/>
      <c r="CV11" s="1022"/>
      <c r="CW11" s="1020" t="s">
        <v>580</v>
      </c>
      <c r="CX11" s="1021"/>
      <c r="CY11" s="1021"/>
      <c r="CZ11" s="1021"/>
      <c r="DA11" s="1022"/>
      <c r="DB11" s="1020" t="s">
        <v>580</v>
      </c>
      <c r="DC11" s="1021"/>
      <c r="DD11" s="1021"/>
      <c r="DE11" s="1021"/>
      <c r="DF11" s="1022"/>
      <c r="DG11" s="1020" t="s">
        <v>580</v>
      </c>
      <c r="DH11" s="1021"/>
      <c r="DI11" s="1021"/>
      <c r="DJ11" s="1021"/>
      <c r="DK11" s="1022"/>
      <c r="DL11" s="1020" t="s">
        <v>580</v>
      </c>
      <c r="DM11" s="1021"/>
      <c r="DN11" s="1021"/>
      <c r="DO11" s="1021"/>
      <c r="DP11" s="1022"/>
      <c r="DQ11" s="1020" t="s">
        <v>580</v>
      </c>
      <c r="DR11" s="1021"/>
      <c r="DS11" s="1021"/>
      <c r="DT11" s="1021"/>
      <c r="DU11" s="1022"/>
      <c r="DV11" s="1023"/>
      <c r="DW11" s="1024"/>
      <c r="DX11" s="1024"/>
      <c r="DY11" s="1024"/>
      <c r="DZ11" s="1025"/>
      <c r="EA11" s="234"/>
    </row>
    <row r="12" spans="1:131" s="235" customFormat="1" ht="26.25"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t="s">
        <v>597</v>
      </c>
      <c r="BS12" s="1045" t="s">
        <v>596</v>
      </c>
      <c r="BT12" s="1046"/>
      <c r="BU12" s="1046"/>
      <c r="BV12" s="1046"/>
      <c r="BW12" s="1046"/>
      <c r="BX12" s="1046"/>
      <c r="BY12" s="1046"/>
      <c r="BZ12" s="1046"/>
      <c r="CA12" s="1046"/>
      <c r="CB12" s="1046"/>
      <c r="CC12" s="1046"/>
      <c r="CD12" s="1046"/>
      <c r="CE12" s="1046"/>
      <c r="CF12" s="1046"/>
      <c r="CG12" s="1047"/>
      <c r="CH12" s="1020">
        <v>2</v>
      </c>
      <c r="CI12" s="1021"/>
      <c r="CJ12" s="1021"/>
      <c r="CK12" s="1021"/>
      <c r="CL12" s="1022"/>
      <c r="CM12" s="1020">
        <v>-19</v>
      </c>
      <c r="CN12" s="1021"/>
      <c r="CO12" s="1021"/>
      <c r="CP12" s="1021"/>
      <c r="CQ12" s="1022"/>
      <c r="CR12" s="1020">
        <v>41</v>
      </c>
      <c r="CS12" s="1021"/>
      <c r="CT12" s="1021"/>
      <c r="CU12" s="1021"/>
      <c r="CV12" s="1022"/>
      <c r="CW12" s="1020">
        <v>3</v>
      </c>
      <c r="CX12" s="1021"/>
      <c r="CY12" s="1021"/>
      <c r="CZ12" s="1021"/>
      <c r="DA12" s="1022"/>
      <c r="DB12" s="1020">
        <v>55</v>
      </c>
      <c r="DC12" s="1021"/>
      <c r="DD12" s="1021"/>
      <c r="DE12" s="1021"/>
      <c r="DF12" s="1022"/>
      <c r="DG12" s="1020" t="s">
        <v>580</v>
      </c>
      <c r="DH12" s="1021"/>
      <c r="DI12" s="1021"/>
      <c r="DJ12" s="1021"/>
      <c r="DK12" s="1022"/>
      <c r="DL12" s="1020" t="s">
        <v>580</v>
      </c>
      <c r="DM12" s="1021"/>
      <c r="DN12" s="1021"/>
      <c r="DO12" s="1021"/>
      <c r="DP12" s="1022"/>
      <c r="DQ12" s="1020" t="s">
        <v>580</v>
      </c>
      <c r="DR12" s="1021"/>
      <c r="DS12" s="1021"/>
      <c r="DT12" s="1021"/>
      <c r="DU12" s="1022"/>
      <c r="DV12" s="1023"/>
      <c r="DW12" s="1024"/>
      <c r="DX12" s="1024"/>
      <c r="DY12" s="1024"/>
      <c r="DZ12" s="1025"/>
      <c r="EA12" s="234"/>
    </row>
    <row r="13" spans="1:131" s="235" customFormat="1" ht="26.25"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382</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383</v>
      </c>
      <c r="B23" s="975" t="s">
        <v>384</v>
      </c>
      <c r="C23" s="976"/>
      <c r="D23" s="976"/>
      <c r="E23" s="976"/>
      <c r="F23" s="976"/>
      <c r="G23" s="976"/>
      <c r="H23" s="976"/>
      <c r="I23" s="976"/>
      <c r="J23" s="976"/>
      <c r="K23" s="976"/>
      <c r="L23" s="976"/>
      <c r="M23" s="976"/>
      <c r="N23" s="976"/>
      <c r="O23" s="976"/>
      <c r="P23" s="977"/>
      <c r="Q23" s="1099">
        <v>21648</v>
      </c>
      <c r="R23" s="1100"/>
      <c r="S23" s="1100"/>
      <c r="T23" s="1100"/>
      <c r="U23" s="1100"/>
      <c r="V23" s="1100">
        <v>20919</v>
      </c>
      <c r="W23" s="1100"/>
      <c r="X23" s="1100"/>
      <c r="Y23" s="1100"/>
      <c r="Z23" s="1100"/>
      <c r="AA23" s="1100">
        <v>730</v>
      </c>
      <c r="AB23" s="1100"/>
      <c r="AC23" s="1100"/>
      <c r="AD23" s="1100"/>
      <c r="AE23" s="1101"/>
      <c r="AF23" s="1102">
        <v>559</v>
      </c>
      <c r="AG23" s="1100"/>
      <c r="AH23" s="1100"/>
      <c r="AI23" s="1100"/>
      <c r="AJ23" s="1103"/>
      <c r="AK23" s="1104"/>
      <c r="AL23" s="1105"/>
      <c r="AM23" s="1105"/>
      <c r="AN23" s="1105"/>
      <c r="AO23" s="1105"/>
      <c r="AP23" s="1100">
        <v>30438</v>
      </c>
      <c r="AQ23" s="1100"/>
      <c r="AR23" s="1100"/>
      <c r="AS23" s="1100"/>
      <c r="AT23" s="1100"/>
      <c r="AU23" s="1106"/>
      <c r="AV23" s="1106"/>
      <c r="AW23" s="1106"/>
      <c r="AX23" s="1106"/>
      <c r="AY23" s="1107"/>
      <c r="AZ23" s="1096" t="s">
        <v>385</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364</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371</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396</v>
      </c>
      <c r="C28" s="1082"/>
      <c r="D28" s="1082"/>
      <c r="E28" s="1082"/>
      <c r="F28" s="1082"/>
      <c r="G28" s="1082"/>
      <c r="H28" s="1082"/>
      <c r="I28" s="1082"/>
      <c r="J28" s="1082"/>
      <c r="K28" s="1082"/>
      <c r="L28" s="1082"/>
      <c r="M28" s="1082"/>
      <c r="N28" s="1082"/>
      <c r="O28" s="1082"/>
      <c r="P28" s="1083"/>
      <c r="Q28" s="1084">
        <v>4304</v>
      </c>
      <c r="R28" s="1085"/>
      <c r="S28" s="1085"/>
      <c r="T28" s="1085"/>
      <c r="U28" s="1085"/>
      <c r="V28" s="1085">
        <v>4168</v>
      </c>
      <c r="W28" s="1085"/>
      <c r="X28" s="1085"/>
      <c r="Y28" s="1085"/>
      <c r="Z28" s="1085"/>
      <c r="AA28" s="1085">
        <v>136</v>
      </c>
      <c r="AB28" s="1085"/>
      <c r="AC28" s="1085"/>
      <c r="AD28" s="1085"/>
      <c r="AE28" s="1086"/>
      <c r="AF28" s="1087">
        <v>136</v>
      </c>
      <c r="AG28" s="1085"/>
      <c r="AH28" s="1085"/>
      <c r="AI28" s="1085"/>
      <c r="AJ28" s="1088"/>
      <c r="AK28" s="1089">
        <v>192</v>
      </c>
      <c r="AL28" s="1077"/>
      <c r="AM28" s="1077"/>
      <c r="AN28" s="1077"/>
      <c r="AO28" s="1077"/>
      <c r="AP28" s="1077" t="s">
        <v>579</v>
      </c>
      <c r="AQ28" s="1077"/>
      <c r="AR28" s="1077"/>
      <c r="AS28" s="1077"/>
      <c r="AT28" s="1077"/>
      <c r="AU28" s="1077" t="s">
        <v>579</v>
      </c>
      <c r="AV28" s="1077"/>
      <c r="AW28" s="1077"/>
      <c r="AX28" s="1077"/>
      <c r="AY28" s="1077"/>
      <c r="AZ28" s="1078" t="s">
        <v>580</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397</v>
      </c>
      <c r="C29" s="1063"/>
      <c r="D29" s="1063"/>
      <c r="E29" s="1063"/>
      <c r="F29" s="1063"/>
      <c r="G29" s="1063"/>
      <c r="H29" s="1063"/>
      <c r="I29" s="1063"/>
      <c r="J29" s="1063"/>
      <c r="K29" s="1063"/>
      <c r="L29" s="1063"/>
      <c r="M29" s="1063"/>
      <c r="N29" s="1063"/>
      <c r="O29" s="1063"/>
      <c r="P29" s="1064"/>
      <c r="Q29" s="1074">
        <v>1023</v>
      </c>
      <c r="R29" s="1075"/>
      <c r="S29" s="1075"/>
      <c r="T29" s="1075"/>
      <c r="U29" s="1075"/>
      <c r="V29" s="1075">
        <v>1023</v>
      </c>
      <c r="W29" s="1075"/>
      <c r="X29" s="1075"/>
      <c r="Y29" s="1075"/>
      <c r="Z29" s="1075"/>
      <c r="AA29" s="1075">
        <v>0</v>
      </c>
      <c r="AB29" s="1075"/>
      <c r="AC29" s="1075"/>
      <c r="AD29" s="1075"/>
      <c r="AE29" s="1076"/>
      <c r="AF29" s="1068">
        <v>0</v>
      </c>
      <c r="AG29" s="1069"/>
      <c r="AH29" s="1069"/>
      <c r="AI29" s="1069"/>
      <c r="AJ29" s="1070"/>
      <c r="AK29" s="1011">
        <v>94</v>
      </c>
      <c r="AL29" s="1002"/>
      <c r="AM29" s="1002"/>
      <c r="AN29" s="1002"/>
      <c r="AO29" s="1002"/>
      <c r="AP29" s="1002" t="s">
        <v>580</v>
      </c>
      <c r="AQ29" s="1002"/>
      <c r="AR29" s="1002"/>
      <c r="AS29" s="1002"/>
      <c r="AT29" s="1002"/>
      <c r="AU29" s="1002" t="s">
        <v>580</v>
      </c>
      <c r="AV29" s="1002"/>
      <c r="AW29" s="1002"/>
      <c r="AX29" s="1002"/>
      <c r="AY29" s="1002"/>
      <c r="AZ29" s="1073" t="s">
        <v>580</v>
      </c>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398</v>
      </c>
      <c r="C30" s="1063"/>
      <c r="D30" s="1063"/>
      <c r="E30" s="1063"/>
      <c r="F30" s="1063"/>
      <c r="G30" s="1063"/>
      <c r="H30" s="1063"/>
      <c r="I30" s="1063"/>
      <c r="J30" s="1063"/>
      <c r="K30" s="1063"/>
      <c r="L30" s="1063"/>
      <c r="M30" s="1063"/>
      <c r="N30" s="1063"/>
      <c r="O30" s="1063"/>
      <c r="P30" s="1064"/>
      <c r="Q30" s="1074">
        <v>10961</v>
      </c>
      <c r="R30" s="1075"/>
      <c r="S30" s="1075"/>
      <c r="T30" s="1075"/>
      <c r="U30" s="1075"/>
      <c r="V30" s="1075">
        <v>11361</v>
      </c>
      <c r="W30" s="1075"/>
      <c r="X30" s="1075"/>
      <c r="Y30" s="1075"/>
      <c r="Z30" s="1075"/>
      <c r="AA30" s="1075">
        <v>-400</v>
      </c>
      <c r="AB30" s="1075"/>
      <c r="AC30" s="1075"/>
      <c r="AD30" s="1075"/>
      <c r="AE30" s="1076"/>
      <c r="AF30" s="1068">
        <v>2221</v>
      </c>
      <c r="AG30" s="1069"/>
      <c r="AH30" s="1069"/>
      <c r="AI30" s="1069"/>
      <c r="AJ30" s="1070"/>
      <c r="AK30" s="1011">
        <v>392</v>
      </c>
      <c r="AL30" s="1002"/>
      <c r="AM30" s="1002"/>
      <c r="AN30" s="1002"/>
      <c r="AO30" s="1002"/>
      <c r="AP30" s="1002">
        <v>10767</v>
      </c>
      <c r="AQ30" s="1002"/>
      <c r="AR30" s="1002"/>
      <c r="AS30" s="1002"/>
      <c r="AT30" s="1002"/>
      <c r="AU30" s="1002">
        <v>6116</v>
      </c>
      <c r="AV30" s="1002"/>
      <c r="AW30" s="1002"/>
      <c r="AX30" s="1002"/>
      <c r="AY30" s="1002"/>
      <c r="AZ30" s="1073" t="s">
        <v>580</v>
      </c>
      <c r="BA30" s="1073"/>
      <c r="BB30" s="1073"/>
      <c r="BC30" s="1073"/>
      <c r="BD30" s="1073"/>
      <c r="BE30" s="1057" t="s">
        <v>399</v>
      </c>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400</v>
      </c>
      <c r="C31" s="1063"/>
      <c r="D31" s="1063"/>
      <c r="E31" s="1063"/>
      <c r="F31" s="1063"/>
      <c r="G31" s="1063"/>
      <c r="H31" s="1063"/>
      <c r="I31" s="1063"/>
      <c r="J31" s="1063"/>
      <c r="K31" s="1063"/>
      <c r="L31" s="1063"/>
      <c r="M31" s="1063"/>
      <c r="N31" s="1063"/>
      <c r="O31" s="1063"/>
      <c r="P31" s="1064"/>
      <c r="Q31" s="1074">
        <v>346</v>
      </c>
      <c r="R31" s="1075"/>
      <c r="S31" s="1075"/>
      <c r="T31" s="1075"/>
      <c r="U31" s="1075"/>
      <c r="V31" s="1075">
        <v>330</v>
      </c>
      <c r="W31" s="1075"/>
      <c r="X31" s="1075"/>
      <c r="Y31" s="1075"/>
      <c r="Z31" s="1075"/>
      <c r="AA31" s="1075">
        <v>16</v>
      </c>
      <c r="AB31" s="1075"/>
      <c r="AC31" s="1075"/>
      <c r="AD31" s="1075"/>
      <c r="AE31" s="1076"/>
      <c r="AF31" s="1068">
        <v>270</v>
      </c>
      <c r="AG31" s="1069"/>
      <c r="AH31" s="1069"/>
      <c r="AI31" s="1069"/>
      <c r="AJ31" s="1070"/>
      <c r="AK31" s="1011">
        <v>56</v>
      </c>
      <c r="AL31" s="1002"/>
      <c r="AM31" s="1002"/>
      <c r="AN31" s="1002"/>
      <c r="AO31" s="1002"/>
      <c r="AP31" s="1002">
        <v>2431</v>
      </c>
      <c r="AQ31" s="1002"/>
      <c r="AR31" s="1002"/>
      <c r="AS31" s="1002"/>
      <c r="AT31" s="1002"/>
      <c r="AU31" s="1002">
        <v>535</v>
      </c>
      <c r="AV31" s="1002"/>
      <c r="AW31" s="1002"/>
      <c r="AX31" s="1002"/>
      <c r="AY31" s="1002"/>
      <c r="AZ31" s="1073" t="s">
        <v>580</v>
      </c>
      <c r="BA31" s="1073"/>
      <c r="BB31" s="1073"/>
      <c r="BC31" s="1073"/>
      <c r="BD31" s="1073"/>
      <c r="BE31" s="1057" t="s">
        <v>399</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2" t="s">
        <v>401</v>
      </c>
      <c r="C32" s="1063"/>
      <c r="D32" s="1063"/>
      <c r="E32" s="1063"/>
      <c r="F32" s="1063"/>
      <c r="G32" s="1063"/>
      <c r="H32" s="1063"/>
      <c r="I32" s="1063"/>
      <c r="J32" s="1063"/>
      <c r="K32" s="1063"/>
      <c r="L32" s="1063"/>
      <c r="M32" s="1063"/>
      <c r="N32" s="1063"/>
      <c r="O32" s="1063"/>
      <c r="P32" s="1064"/>
      <c r="Q32" s="1074">
        <v>1821</v>
      </c>
      <c r="R32" s="1075"/>
      <c r="S32" s="1075"/>
      <c r="T32" s="1075"/>
      <c r="U32" s="1075"/>
      <c r="V32" s="1075">
        <v>1779</v>
      </c>
      <c r="W32" s="1075"/>
      <c r="X32" s="1075"/>
      <c r="Y32" s="1075"/>
      <c r="Z32" s="1075"/>
      <c r="AA32" s="1075">
        <v>42</v>
      </c>
      <c r="AB32" s="1075"/>
      <c r="AC32" s="1075"/>
      <c r="AD32" s="1075"/>
      <c r="AE32" s="1076"/>
      <c r="AF32" s="1068">
        <v>319</v>
      </c>
      <c r="AG32" s="1069"/>
      <c r="AH32" s="1069"/>
      <c r="AI32" s="1069"/>
      <c r="AJ32" s="1070"/>
      <c r="AK32" s="1011">
        <v>641</v>
      </c>
      <c r="AL32" s="1002"/>
      <c r="AM32" s="1002"/>
      <c r="AN32" s="1002"/>
      <c r="AO32" s="1002"/>
      <c r="AP32" s="1002">
        <v>14073</v>
      </c>
      <c r="AQ32" s="1002"/>
      <c r="AR32" s="1002"/>
      <c r="AS32" s="1002"/>
      <c r="AT32" s="1002"/>
      <c r="AU32" s="1002">
        <v>6769</v>
      </c>
      <c r="AV32" s="1002"/>
      <c r="AW32" s="1002"/>
      <c r="AX32" s="1002"/>
      <c r="AY32" s="1002"/>
      <c r="AZ32" s="1073" t="s">
        <v>580</v>
      </c>
      <c r="BA32" s="1073"/>
      <c r="BB32" s="1073"/>
      <c r="BC32" s="1073"/>
      <c r="BD32" s="1073"/>
      <c r="BE32" s="1057" t="s">
        <v>399</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2" t="s">
        <v>402</v>
      </c>
      <c r="C33" s="1063"/>
      <c r="D33" s="1063"/>
      <c r="E33" s="1063"/>
      <c r="F33" s="1063"/>
      <c r="G33" s="1063"/>
      <c r="H33" s="1063"/>
      <c r="I33" s="1063"/>
      <c r="J33" s="1063"/>
      <c r="K33" s="1063"/>
      <c r="L33" s="1063"/>
      <c r="M33" s="1063"/>
      <c r="N33" s="1063"/>
      <c r="O33" s="1063"/>
      <c r="P33" s="1064"/>
      <c r="Q33" s="1074">
        <v>200</v>
      </c>
      <c r="R33" s="1075"/>
      <c r="S33" s="1075"/>
      <c r="T33" s="1075"/>
      <c r="U33" s="1075"/>
      <c r="V33" s="1075">
        <v>198</v>
      </c>
      <c r="W33" s="1075"/>
      <c r="X33" s="1075"/>
      <c r="Y33" s="1075"/>
      <c r="Z33" s="1075"/>
      <c r="AA33" s="1075">
        <v>2</v>
      </c>
      <c r="AB33" s="1075"/>
      <c r="AC33" s="1075"/>
      <c r="AD33" s="1075"/>
      <c r="AE33" s="1076"/>
      <c r="AF33" s="1068">
        <v>2</v>
      </c>
      <c r="AG33" s="1069"/>
      <c r="AH33" s="1069"/>
      <c r="AI33" s="1069"/>
      <c r="AJ33" s="1070"/>
      <c r="AK33" s="1011" t="s">
        <v>580</v>
      </c>
      <c r="AL33" s="1002"/>
      <c r="AM33" s="1002"/>
      <c r="AN33" s="1002"/>
      <c r="AO33" s="1002"/>
      <c r="AP33" s="1002">
        <v>529</v>
      </c>
      <c r="AQ33" s="1002"/>
      <c r="AR33" s="1002"/>
      <c r="AS33" s="1002"/>
      <c r="AT33" s="1002"/>
      <c r="AU33" s="1002" t="s">
        <v>580</v>
      </c>
      <c r="AV33" s="1002"/>
      <c r="AW33" s="1002"/>
      <c r="AX33" s="1002"/>
      <c r="AY33" s="1002"/>
      <c r="AZ33" s="1073" t="s">
        <v>580</v>
      </c>
      <c r="BA33" s="1073"/>
      <c r="BB33" s="1073"/>
      <c r="BC33" s="1073"/>
      <c r="BD33" s="1073"/>
      <c r="BE33" s="1057" t="s">
        <v>403</v>
      </c>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2" t="s">
        <v>404</v>
      </c>
      <c r="C34" s="1063"/>
      <c r="D34" s="1063"/>
      <c r="E34" s="1063"/>
      <c r="F34" s="1063"/>
      <c r="G34" s="1063"/>
      <c r="H34" s="1063"/>
      <c r="I34" s="1063"/>
      <c r="J34" s="1063"/>
      <c r="K34" s="1063"/>
      <c r="L34" s="1063"/>
      <c r="M34" s="1063"/>
      <c r="N34" s="1063"/>
      <c r="O34" s="1063"/>
      <c r="P34" s="1064"/>
      <c r="Q34" s="1074">
        <v>198</v>
      </c>
      <c r="R34" s="1075"/>
      <c r="S34" s="1075"/>
      <c r="T34" s="1075"/>
      <c r="U34" s="1075"/>
      <c r="V34" s="1075">
        <v>198</v>
      </c>
      <c r="W34" s="1075"/>
      <c r="X34" s="1075"/>
      <c r="Y34" s="1075"/>
      <c r="Z34" s="1075"/>
      <c r="AA34" s="1075">
        <v>0</v>
      </c>
      <c r="AB34" s="1075"/>
      <c r="AC34" s="1075"/>
      <c r="AD34" s="1075"/>
      <c r="AE34" s="1076"/>
      <c r="AF34" s="1068" t="s">
        <v>405</v>
      </c>
      <c r="AG34" s="1069"/>
      <c r="AH34" s="1069"/>
      <c r="AI34" s="1069"/>
      <c r="AJ34" s="1070"/>
      <c r="AK34" s="1011">
        <v>9</v>
      </c>
      <c r="AL34" s="1002"/>
      <c r="AM34" s="1002"/>
      <c r="AN34" s="1002"/>
      <c r="AO34" s="1002"/>
      <c r="AP34" s="1002">
        <v>486</v>
      </c>
      <c r="AQ34" s="1002"/>
      <c r="AR34" s="1002"/>
      <c r="AS34" s="1002"/>
      <c r="AT34" s="1002"/>
      <c r="AU34" s="1002">
        <v>184</v>
      </c>
      <c r="AV34" s="1002"/>
      <c r="AW34" s="1002"/>
      <c r="AX34" s="1002"/>
      <c r="AY34" s="1002"/>
      <c r="AZ34" s="1073" t="s">
        <v>580</v>
      </c>
      <c r="BA34" s="1073"/>
      <c r="BB34" s="1073"/>
      <c r="BC34" s="1073"/>
      <c r="BD34" s="1073"/>
      <c r="BE34" s="1057" t="s">
        <v>403</v>
      </c>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2" t="s">
        <v>406</v>
      </c>
      <c r="C35" s="1063"/>
      <c r="D35" s="1063"/>
      <c r="E35" s="1063"/>
      <c r="F35" s="1063"/>
      <c r="G35" s="1063"/>
      <c r="H35" s="1063"/>
      <c r="I35" s="1063"/>
      <c r="J35" s="1063"/>
      <c r="K35" s="1063"/>
      <c r="L35" s="1063"/>
      <c r="M35" s="1063"/>
      <c r="N35" s="1063"/>
      <c r="O35" s="1063"/>
      <c r="P35" s="1064"/>
      <c r="Q35" s="1074">
        <v>298</v>
      </c>
      <c r="R35" s="1075"/>
      <c r="S35" s="1075"/>
      <c r="T35" s="1075"/>
      <c r="U35" s="1075"/>
      <c r="V35" s="1075">
        <v>298</v>
      </c>
      <c r="W35" s="1075"/>
      <c r="X35" s="1075"/>
      <c r="Y35" s="1075"/>
      <c r="Z35" s="1075"/>
      <c r="AA35" s="1075">
        <v>0</v>
      </c>
      <c r="AB35" s="1075"/>
      <c r="AC35" s="1075"/>
      <c r="AD35" s="1075"/>
      <c r="AE35" s="1076"/>
      <c r="AF35" s="1068" t="s">
        <v>405</v>
      </c>
      <c r="AG35" s="1069"/>
      <c r="AH35" s="1069"/>
      <c r="AI35" s="1069"/>
      <c r="AJ35" s="1070"/>
      <c r="AK35" s="1011">
        <v>54</v>
      </c>
      <c r="AL35" s="1002"/>
      <c r="AM35" s="1002"/>
      <c r="AN35" s="1002"/>
      <c r="AO35" s="1002"/>
      <c r="AP35" s="1002">
        <v>335</v>
      </c>
      <c r="AQ35" s="1002"/>
      <c r="AR35" s="1002"/>
      <c r="AS35" s="1002"/>
      <c r="AT35" s="1002"/>
      <c r="AU35" s="1002">
        <v>84</v>
      </c>
      <c r="AV35" s="1002"/>
      <c r="AW35" s="1002"/>
      <c r="AX35" s="1002"/>
      <c r="AY35" s="1002"/>
      <c r="AZ35" s="1073" t="s">
        <v>580</v>
      </c>
      <c r="BA35" s="1073"/>
      <c r="BB35" s="1073"/>
      <c r="BC35" s="1073"/>
      <c r="BD35" s="1073"/>
      <c r="BE35" s="1057" t="s">
        <v>403</v>
      </c>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2" t="s">
        <v>407</v>
      </c>
      <c r="C36" s="1063"/>
      <c r="D36" s="1063"/>
      <c r="E36" s="1063"/>
      <c r="F36" s="1063"/>
      <c r="G36" s="1063"/>
      <c r="H36" s="1063"/>
      <c r="I36" s="1063"/>
      <c r="J36" s="1063"/>
      <c r="K36" s="1063"/>
      <c r="L36" s="1063"/>
      <c r="M36" s="1063"/>
      <c r="N36" s="1063"/>
      <c r="O36" s="1063"/>
      <c r="P36" s="1064"/>
      <c r="Q36" s="1074">
        <v>21</v>
      </c>
      <c r="R36" s="1075"/>
      <c r="S36" s="1075"/>
      <c r="T36" s="1075"/>
      <c r="U36" s="1075"/>
      <c r="V36" s="1075">
        <v>16</v>
      </c>
      <c r="W36" s="1075"/>
      <c r="X36" s="1075"/>
      <c r="Y36" s="1075"/>
      <c r="Z36" s="1075"/>
      <c r="AA36" s="1075">
        <v>5</v>
      </c>
      <c r="AB36" s="1075"/>
      <c r="AC36" s="1075"/>
      <c r="AD36" s="1075"/>
      <c r="AE36" s="1076"/>
      <c r="AF36" s="1068">
        <v>5</v>
      </c>
      <c r="AG36" s="1069"/>
      <c r="AH36" s="1069"/>
      <c r="AI36" s="1069"/>
      <c r="AJ36" s="1070"/>
      <c r="AK36" s="1011" t="s">
        <v>580</v>
      </c>
      <c r="AL36" s="1002"/>
      <c r="AM36" s="1002"/>
      <c r="AN36" s="1002"/>
      <c r="AO36" s="1002"/>
      <c r="AP36" s="1002">
        <v>160</v>
      </c>
      <c r="AQ36" s="1002"/>
      <c r="AR36" s="1002"/>
      <c r="AS36" s="1002"/>
      <c r="AT36" s="1002"/>
      <c r="AU36" s="1002" t="s">
        <v>580</v>
      </c>
      <c r="AV36" s="1002"/>
      <c r="AW36" s="1002"/>
      <c r="AX36" s="1002"/>
      <c r="AY36" s="1002"/>
      <c r="AZ36" s="1073" t="s">
        <v>580</v>
      </c>
      <c r="BA36" s="1073"/>
      <c r="BB36" s="1073"/>
      <c r="BC36" s="1073"/>
      <c r="BD36" s="1073"/>
      <c r="BE36" s="1057" t="s">
        <v>403</v>
      </c>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2" t="s">
        <v>408</v>
      </c>
      <c r="C37" s="1063"/>
      <c r="D37" s="1063"/>
      <c r="E37" s="1063"/>
      <c r="F37" s="1063"/>
      <c r="G37" s="1063"/>
      <c r="H37" s="1063"/>
      <c r="I37" s="1063"/>
      <c r="J37" s="1063"/>
      <c r="K37" s="1063"/>
      <c r="L37" s="1063"/>
      <c r="M37" s="1063"/>
      <c r="N37" s="1063"/>
      <c r="O37" s="1063"/>
      <c r="P37" s="1064"/>
      <c r="Q37" s="1074">
        <v>610</v>
      </c>
      <c r="R37" s="1075"/>
      <c r="S37" s="1075"/>
      <c r="T37" s="1075"/>
      <c r="U37" s="1075"/>
      <c r="V37" s="1075">
        <v>602</v>
      </c>
      <c r="W37" s="1075"/>
      <c r="X37" s="1075"/>
      <c r="Y37" s="1075"/>
      <c r="Z37" s="1075"/>
      <c r="AA37" s="1075">
        <v>8</v>
      </c>
      <c r="AB37" s="1075"/>
      <c r="AC37" s="1075"/>
      <c r="AD37" s="1075"/>
      <c r="AE37" s="1076"/>
      <c r="AF37" s="1068" t="s">
        <v>405</v>
      </c>
      <c r="AG37" s="1069"/>
      <c r="AH37" s="1069"/>
      <c r="AI37" s="1069"/>
      <c r="AJ37" s="1070"/>
      <c r="AK37" s="1011" t="s">
        <v>580</v>
      </c>
      <c r="AL37" s="1002"/>
      <c r="AM37" s="1002"/>
      <c r="AN37" s="1002"/>
      <c r="AO37" s="1002"/>
      <c r="AP37" s="1002">
        <v>713</v>
      </c>
      <c r="AQ37" s="1002"/>
      <c r="AR37" s="1002"/>
      <c r="AS37" s="1002"/>
      <c r="AT37" s="1002"/>
      <c r="AU37" s="1002">
        <v>187</v>
      </c>
      <c r="AV37" s="1002"/>
      <c r="AW37" s="1002"/>
      <c r="AX37" s="1002"/>
      <c r="AY37" s="1002"/>
      <c r="AZ37" s="1073" t="s">
        <v>580</v>
      </c>
      <c r="BA37" s="1073"/>
      <c r="BB37" s="1073"/>
      <c r="BC37" s="1073"/>
      <c r="BD37" s="1073"/>
      <c r="BE37" s="1057" t="s">
        <v>403</v>
      </c>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409</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383</v>
      </c>
      <c r="B63" s="975" t="s">
        <v>410</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v>2953</v>
      </c>
      <c r="AG63" s="990"/>
      <c r="AH63" s="990"/>
      <c r="AI63" s="990"/>
      <c r="AJ63" s="1055"/>
      <c r="AK63" s="1056"/>
      <c r="AL63" s="994"/>
      <c r="AM63" s="994"/>
      <c r="AN63" s="994"/>
      <c r="AO63" s="994"/>
      <c r="AP63" s="990"/>
      <c r="AQ63" s="990"/>
      <c r="AR63" s="990"/>
      <c r="AS63" s="990"/>
      <c r="AT63" s="990"/>
      <c r="AU63" s="990"/>
      <c r="AV63" s="990"/>
      <c r="AW63" s="990"/>
      <c r="AX63" s="990"/>
      <c r="AY63" s="990"/>
      <c r="AZ63" s="1050"/>
      <c r="BA63" s="1050"/>
      <c r="BB63" s="1050"/>
      <c r="BC63" s="1050"/>
      <c r="BD63" s="1050"/>
      <c r="BE63" s="991"/>
      <c r="BF63" s="991"/>
      <c r="BG63" s="991"/>
      <c r="BH63" s="991"/>
      <c r="BI63" s="992"/>
      <c r="BJ63" s="1051" t="s">
        <v>385</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412</v>
      </c>
      <c r="B66" s="1027"/>
      <c r="C66" s="1027"/>
      <c r="D66" s="1027"/>
      <c r="E66" s="1027"/>
      <c r="F66" s="1027"/>
      <c r="G66" s="1027"/>
      <c r="H66" s="1027"/>
      <c r="I66" s="1027"/>
      <c r="J66" s="1027"/>
      <c r="K66" s="1027"/>
      <c r="L66" s="1027"/>
      <c r="M66" s="1027"/>
      <c r="N66" s="1027"/>
      <c r="O66" s="1027"/>
      <c r="P66" s="1028"/>
      <c r="Q66" s="1032" t="s">
        <v>388</v>
      </c>
      <c r="R66" s="1033"/>
      <c r="S66" s="1033"/>
      <c r="T66" s="1033"/>
      <c r="U66" s="1034"/>
      <c r="V66" s="1032" t="s">
        <v>389</v>
      </c>
      <c r="W66" s="1033"/>
      <c r="X66" s="1033"/>
      <c r="Y66" s="1033"/>
      <c r="Z66" s="1034"/>
      <c r="AA66" s="1032" t="s">
        <v>390</v>
      </c>
      <c r="AB66" s="1033"/>
      <c r="AC66" s="1033"/>
      <c r="AD66" s="1033"/>
      <c r="AE66" s="1034"/>
      <c r="AF66" s="1038" t="s">
        <v>391</v>
      </c>
      <c r="AG66" s="1039"/>
      <c r="AH66" s="1039"/>
      <c r="AI66" s="1039"/>
      <c r="AJ66" s="1040"/>
      <c r="AK66" s="1032" t="s">
        <v>392</v>
      </c>
      <c r="AL66" s="1027"/>
      <c r="AM66" s="1027"/>
      <c r="AN66" s="1027"/>
      <c r="AO66" s="1028"/>
      <c r="AP66" s="1032" t="s">
        <v>393</v>
      </c>
      <c r="AQ66" s="1033"/>
      <c r="AR66" s="1033"/>
      <c r="AS66" s="1033"/>
      <c r="AT66" s="1034"/>
      <c r="AU66" s="1032" t="s">
        <v>413</v>
      </c>
      <c r="AV66" s="1033"/>
      <c r="AW66" s="1033"/>
      <c r="AX66" s="1033"/>
      <c r="AY66" s="1034"/>
      <c r="AZ66" s="1032" t="s">
        <v>371</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581</v>
      </c>
      <c r="C68" s="1017"/>
      <c r="D68" s="1017"/>
      <c r="E68" s="1017"/>
      <c r="F68" s="1017"/>
      <c r="G68" s="1017"/>
      <c r="H68" s="1017"/>
      <c r="I68" s="1017"/>
      <c r="J68" s="1017"/>
      <c r="K68" s="1017"/>
      <c r="L68" s="1017"/>
      <c r="M68" s="1017"/>
      <c r="N68" s="1017"/>
      <c r="O68" s="1017"/>
      <c r="P68" s="1018"/>
      <c r="Q68" s="1019">
        <v>1844</v>
      </c>
      <c r="R68" s="1013"/>
      <c r="S68" s="1013"/>
      <c r="T68" s="1013"/>
      <c r="U68" s="1013"/>
      <c r="V68" s="1013">
        <v>1779</v>
      </c>
      <c r="W68" s="1013"/>
      <c r="X68" s="1013"/>
      <c r="Y68" s="1013"/>
      <c r="Z68" s="1013"/>
      <c r="AA68" s="1013">
        <v>65</v>
      </c>
      <c r="AB68" s="1013"/>
      <c r="AC68" s="1013"/>
      <c r="AD68" s="1013"/>
      <c r="AE68" s="1013"/>
      <c r="AF68" s="1013" t="s">
        <v>580</v>
      </c>
      <c r="AG68" s="1013"/>
      <c r="AH68" s="1013"/>
      <c r="AI68" s="1013"/>
      <c r="AJ68" s="1013"/>
      <c r="AK68" s="1013" t="s">
        <v>580</v>
      </c>
      <c r="AL68" s="1013"/>
      <c r="AM68" s="1013"/>
      <c r="AN68" s="1013"/>
      <c r="AO68" s="1013"/>
      <c r="AP68" s="1013">
        <v>2823</v>
      </c>
      <c r="AQ68" s="1013"/>
      <c r="AR68" s="1013"/>
      <c r="AS68" s="1013"/>
      <c r="AT68" s="1013"/>
      <c r="AU68" s="1013">
        <v>901</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582</v>
      </c>
      <c r="C69" s="1006"/>
      <c r="D69" s="1006"/>
      <c r="E69" s="1006"/>
      <c r="F69" s="1006"/>
      <c r="G69" s="1006"/>
      <c r="H69" s="1006"/>
      <c r="I69" s="1006"/>
      <c r="J69" s="1006"/>
      <c r="K69" s="1006"/>
      <c r="L69" s="1006"/>
      <c r="M69" s="1006"/>
      <c r="N69" s="1006"/>
      <c r="O69" s="1006"/>
      <c r="P69" s="1007"/>
      <c r="Q69" s="1008">
        <v>1682</v>
      </c>
      <c r="R69" s="1002"/>
      <c r="S69" s="1002"/>
      <c r="T69" s="1002"/>
      <c r="U69" s="1002"/>
      <c r="V69" s="1002">
        <v>1633</v>
      </c>
      <c r="W69" s="1002"/>
      <c r="X69" s="1002"/>
      <c r="Y69" s="1002"/>
      <c r="Z69" s="1002"/>
      <c r="AA69" s="1002">
        <v>49</v>
      </c>
      <c r="AB69" s="1002"/>
      <c r="AC69" s="1002"/>
      <c r="AD69" s="1002"/>
      <c r="AE69" s="1002"/>
      <c r="AF69" s="1002" t="s">
        <v>580</v>
      </c>
      <c r="AG69" s="1002"/>
      <c r="AH69" s="1002"/>
      <c r="AI69" s="1002"/>
      <c r="AJ69" s="1002"/>
      <c r="AK69" s="1002" t="s">
        <v>580</v>
      </c>
      <c r="AL69" s="1002"/>
      <c r="AM69" s="1002"/>
      <c r="AN69" s="1002"/>
      <c r="AO69" s="1002"/>
      <c r="AP69" s="1002">
        <v>511</v>
      </c>
      <c r="AQ69" s="1002"/>
      <c r="AR69" s="1002"/>
      <c r="AS69" s="1002"/>
      <c r="AT69" s="1002"/>
      <c r="AU69" s="1002">
        <v>321</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583</v>
      </c>
      <c r="C70" s="1006"/>
      <c r="D70" s="1006"/>
      <c r="E70" s="1006"/>
      <c r="F70" s="1006"/>
      <c r="G70" s="1006"/>
      <c r="H70" s="1006"/>
      <c r="I70" s="1006"/>
      <c r="J70" s="1006"/>
      <c r="K70" s="1006"/>
      <c r="L70" s="1006"/>
      <c r="M70" s="1006"/>
      <c r="N70" s="1006"/>
      <c r="O70" s="1006"/>
      <c r="P70" s="1007"/>
      <c r="Q70" s="1008"/>
      <c r="R70" s="1002"/>
      <c r="S70" s="1002"/>
      <c r="T70" s="1002"/>
      <c r="U70" s="1002"/>
      <c r="V70" s="1002"/>
      <c r="W70" s="1002"/>
      <c r="X70" s="1002"/>
      <c r="Y70" s="1002"/>
      <c r="Z70" s="1002"/>
      <c r="AA70" s="1002"/>
      <c r="AB70" s="1002"/>
      <c r="AC70" s="1002"/>
      <c r="AD70" s="1002"/>
      <c r="AE70" s="1002"/>
      <c r="AF70" s="1002"/>
      <c r="AG70" s="1002"/>
      <c r="AH70" s="1002"/>
      <c r="AI70" s="1002"/>
      <c r="AJ70" s="1002"/>
      <c r="AK70" s="1002"/>
      <c r="AL70" s="1002"/>
      <c r="AM70" s="1002"/>
      <c r="AN70" s="1002"/>
      <c r="AO70" s="1002"/>
      <c r="AP70" s="1002"/>
      <c r="AQ70" s="1002"/>
      <c r="AR70" s="1002"/>
      <c r="AS70" s="1002"/>
      <c r="AT70" s="1002"/>
      <c r="AU70" s="1002"/>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584</v>
      </c>
      <c r="C71" s="1006"/>
      <c r="D71" s="1006"/>
      <c r="E71" s="1006"/>
      <c r="F71" s="1006"/>
      <c r="G71" s="1006"/>
      <c r="H71" s="1006"/>
      <c r="I71" s="1006"/>
      <c r="J71" s="1006"/>
      <c r="K71" s="1006"/>
      <c r="L71" s="1006"/>
      <c r="M71" s="1006"/>
      <c r="N71" s="1006"/>
      <c r="O71" s="1006"/>
      <c r="P71" s="1007"/>
      <c r="Q71" s="1008">
        <v>217</v>
      </c>
      <c r="R71" s="1002"/>
      <c r="S71" s="1002"/>
      <c r="T71" s="1002"/>
      <c r="U71" s="1002"/>
      <c r="V71" s="1002">
        <v>198</v>
      </c>
      <c r="W71" s="1002"/>
      <c r="X71" s="1002"/>
      <c r="Y71" s="1002"/>
      <c r="Z71" s="1002"/>
      <c r="AA71" s="1002">
        <v>19</v>
      </c>
      <c r="AB71" s="1002"/>
      <c r="AC71" s="1002"/>
      <c r="AD71" s="1002"/>
      <c r="AE71" s="1002"/>
      <c r="AF71" s="1002" t="s">
        <v>580</v>
      </c>
      <c r="AG71" s="1002"/>
      <c r="AH71" s="1002"/>
      <c r="AI71" s="1002"/>
      <c r="AJ71" s="1002"/>
      <c r="AK71" s="1002" t="s">
        <v>580</v>
      </c>
      <c r="AL71" s="1002"/>
      <c r="AM71" s="1002"/>
      <c r="AN71" s="1002"/>
      <c r="AO71" s="1002"/>
      <c r="AP71" s="1002" t="s">
        <v>580</v>
      </c>
      <c r="AQ71" s="1002"/>
      <c r="AR71" s="1002"/>
      <c r="AS71" s="1002"/>
      <c r="AT71" s="1002"/>
      <c r="AU71" s="1002" t="s">
        <v>580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585</v>
      </c>
      <c r="C72" s="1006"/>
      <c r="D72" s="1006"/>
      <c r="E72" s="1006"/>
      <c r="F72" s="1006"/>
      <c r="G72" s="1006"/>
      <c r="H72" s="1006"/>
      <c r="I72" s="1006"/>
      <c r="J72" s="1006"/>
      <c r="K72" s="1006"/>
      <c r="L72" s="1006"/>
      <c r="M72" s="1006"/>
      <c r="N72" s="1006"/>
      <c r="O72" s="1006"/>
      <c r="P72" s="1007"/>
      <c r="Q72" s="1008">
        <v>8400</v>
      </c>
      <c r="R72" s="1002"/>
      <c r="S72" s="1002"/>
      <c r="T72" s="1002"/>
      <c r="U72" s="1002"/>
      <c r="V72" s="1002">
        <v>7731</v>
      </c>
      <c r="W72" s="1002"/>
      <c r="X72" s="1002"/>
      <c r="Y72" s="1002"/>
      <c r="Z72" s="1002"/>
      <c r="AA72" s="1002">
        <v>669</v>
      </c>
      <c r="AB72" s="1002"/>
      <c r="AC72" s="1002"/>
      <c r="AD72" s="1002"/>
      <c r="AE72" s="1002"/>
      <c r="AF72" s="1002" t="s">
        <v>580</v>
      </c>
      <c r="AG72" s="1002"/>
      <c r="AH72" s="1002"/>
      <c r="AI72" s="1002"/>
      <c r="AJ72" s="1002"/>
      <c r="AK72" s="1002" t="s">
        <v>580</v>
      </c>
      <c r="AL72" s="1002"/>
      <c r="AM72" s="1002"/>
      <c r="AN72" s="1002"/>
      <c r="AO72" s="1002"/>
      <c r="AP72" s="1002" t="s">
        <v>580</v>
      </c>
      <c r="AQ72" s="1002"/>
      <c r="AR72" s="1002"/>
      <c r="AS72" s="1002"/>
      <c r="AT72" s="1002"/>
      <c r="AU72" s="1002" t="s">
        <v>580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586</v>
      </c>
      <c r="C73" s="1006"/>
      <c r="D73" s="1006"/>
      <c r="E73" s="1006"/>
      <c r="F73" s="1006"/>
      <c r="G73" s="1006"/>
      <c r="H73" s="1006"/>
      <c r="I73" s="1006"/>
      <c r="J73" s="1006"/>
      <c r="K73" s="1006"/>
      <c r="L73" s="1006"/>
      <c r="M73" s="1006"/>
      <c r="N73" s="1006"/>
      <c r="O73" s="1006"/>
      <c r="P73" s="1007"/>
      <c r="Q73" s="1008">
        <v>641</v>
      </c>
      <c r="R73" s="1002"/>
      <c r="S73" s="1002"/>
      <c r="T73" s="1002"/>
      <c r="U73" s="1002"/>
      <c r="V73" s="1002">
        <v>535</v>
      </c>
      <c r="W73" s="1002"/>
      <c r="X73" s="1002"/>
      <c r="Y73" s="1002"/>
      <c r="Z73" s="1002"/>
      <c r="AA73" s="1002">
        <v>106</v>
      </c>
      <c r="AB73" s="1002"/>
      <c r="AC73" s="1002"/>
      <c r="AD73" s="1002"/>
      <c r="AE73" s="1002"/>
      <c r="AF73" s="1002" t="s">
        <v>580</v>
      </c>
      <c r="AG73" s="1002"/>
      <c r="AH73" s="1002"/>
      <c r="AI73" s="1002"/>
      <c r="AJ73" s="1002"/>
      <c r="AK73" s="1002" t="s">
        <v>580</v>
      </c>
      <c r="AL73" s="1002"/>
      <c r="AM73" s="1002"/>
      <c r="AN73" s="1002"/>
      <c r="AO73" s="1002"/>
      <c r="AP73" s="1002" t="s">
        <v>580</v>
      </c>
      <c r="AQ73" s="1002"/>
      <c r="AR73" s="1002"/>
      <c r="AS73" s="1002"/>
      <c r="AT73" s="1002"/>
      <c r="AU73" s="1002" t="s">
        <v>580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587</v>
      </c>
      <c r="C74" s="1006"/>
      <c r="D74" s="1006"/>
      <c r="E74" s="1006"/>
      <c r="F74" s="1006"/>
      <c r="G74" s="1006"/>
      <c r="H74" s="1006"/>
      <c r="I74" s="1006"/>
      <c r="J74" s="1006"/>
      <c r="K74" s="1006"/>
      <c r="L74" s="1006"/>
      <c r="M74" s="1006"/>
      <c r="N74" s="1006"/>
      <c r="O74" s="1006"/>
      <c r="P74" s="1007"/>
      <c r="Q74" s="1008">
        <v>7423</v>
      </c>
      <c r="R74" s="1002"/>
      <c r="S74" s="1002"/>
      <c r="T74" s="1002"/>
      <c r="U74" s="1002"/>
      <c r="V74" s="1002">
        <v>6612</v>
      </c>
      <c r="W74" s="1002"/>
      <c r="X74" s="1002"/>
      <c r="Y74" s="1002"/>
      <c r="Z74" s="1002"/>
      <c r="AA74" s="1002">
        <v>812</v>
      </c>
      <c r="AB74" s="1002"/>
      <c r="AC74" s="1002"/>
      <c r="AD74" s="1002"/>
      <c r="AE74" s="1002"/>
      <c r="AF74" s="1002" t="s">
        <v>580</v>
      </c>
      <c r="AG74" s="1002"/>
      <c r="AH74" s="1002"/>
      <c r="AI74" s="1002"/>
      <c r="AJ74" s="1002"/>
      <c r="AK74" s="1002" t="s">
        <v>580</v>
      </c>
      <c r="AL74" s="1002"/>
      <c r="AM74" s="1002"/>
      <c r="AN74" s="1002"/>
      <c r="AO74" s="1002"/>
      <c r="AP74" s="1002" t="s">
        <v>580</v>
      </c>
      <c r="AQ74" s="1002"/>
      <c r="AR74" s="1002"/>
      <c r="AS74" s="1002"/>
      <c r="AT74" s="1002"/>
      <c r="AU74" s="1002" t="s">
        <v>580</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588</v>
      </c>
      <c r="C75" s="1006"/>
      <c r="D75" s="1006"/>
      <c r="E75" s="1006"/>
      <c r="F75" s="1006"/>
      <c r="G75" s="1006"/>
      <c r="H75" s="1006"/>
      <c r="I75" s="1006"/>
      <c r="J75" s="1006"/>
      <c r="K75" s="1006"/>
      <c r="L75" s="1006"/>
      <c r="M75" s="1006"/>
      <c r="N75" s="1006"/>
      <c r="O75" s="1006"/>
      <c r="P75" s="1007"/>
      <c r="Q75" s="1009">
        <v>187</v>
      </c>
      <c r="R75" s="1010"/>
      <c r="S75" s="1010"/>
      <c r="T75" s="1010"/>
      <c r="U75" s="1011"/>
      <c r="V75" s="1012">
        <v>152</v>
      </c>
      <c r="W75" s="1010"/>
      <c r="X75" s="1010"/>
      <c r="Y75" s="1010"/>
      <c r="Z75" s="1011"/>
      <c r="AA75" s="1012">
        <v>35</v>
      </c>
      <c r="AB75" s="1010"/>
      <c r="AC75" s="1010"/>
      <c r="AD75" s="1010"/>
      <c r="AE75" s="1011"/>
      <c r="AF75" s="1002" t="s">
        <v>580</v>
      </c>
      <c r="AG75" s="1002"/>
      <c r="AH75" s="1002"/>
      <c r="AI75" s="1002"/>
      <c r="AJ75" s="1002"/>
      <c r="AK75" s="1002" t="s">
        <v>580</v>
      </c>
      <c r="AL75" s="1002"/>
      <c r="AM75" s="1002"/>
      <c r="AN75" s="1002"/>
      <c r="AO75" s="1002"/>
      <c r="AP75" s="1002" t="s">
        <v>580</v>
      </c>
      <c r="AQ75" s="1002"/>
      <c r="AR75" s="1002"/>
      <c r="AS75" s="1002"/>
      <c r="AT75" s="1002"/>
      <c r="AU75" s="1002" t="s">
        <v>580</v>
      </c>
      <c r="AV75" s="1002"/>
      <c r="AW75" s="1002"/>
      <c r="AX75" s="1002"/>
      <c r="AY75" s="1002"/>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589</v>
      </c>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584</v>
      </c>
      <c r="C77" s="1006"/>
      <c r="D77" s="1006"/>
      <c r="E77" s="1006"/>
      <c r="F77" s="1006"/>
      <c r="G77" s="1006"/>
      <c r="H77" s="1006"/>
      <c r="I77" s="1006"/>
      <c r="J77" s="1006"/>
      <c r="K77" s="1006"/>
      <c r="L77" s="1006"/>
      <c r="M77" s="1006"/>
      <c r="N77" s="1006"/>
      <c r="O77" s="1006"/>
      <c r="P77" s="1007"/>
      <c r="Q77" s="1009">
        <v>143</v>
      </c>
      <c r="R77" s="1010"/>
      <c r="S77" s="1010"/>
      <c r="T77" s="1010"/>
      <c r="U77" s="1011"/>
      <c r="V77" s="1012">
        <v>140</v>
      </c>
      <c r="W77" s="1010"/>
      <c r="X77" s="1010"/>
      <c r="Y77" s="1010"/>
      <c r="Z77" s="1011"/>
      <c r="AA77" s="1012">
        <v>3</v>
      </c>
      <c r="AB77" s="1010"/>
      <c r="AC77" s="1010"/>
      <c r="AD77" s="1010"/>
      <c r="AE77" s="1011"/>
      <c r="AF77" s="1002" t="s">
        <v>580</v>
      </c>
      <c r="AG77" s="1002"/>
      <c r="AH77" s="1002"/>
      <c r="AI77" s="1002"/>
      <c r="AJ77" s="1002"/>
      <c r="AK77" s="1002" t="s">
        <v>580</v>
      </c>
      <c r="AL77" s="1002"/>
      <c r="AM77" s="1002"/>
      <c r="AN77" s="1002"/>
      <c r="AO77" s="1002"/>
      <c r="AP77" s="1002" t="s">
        <v>580</v>
      </c>
      <c r="AQ77" s="1002"/>
      <c r="AR77" s="1002"/>
      <c r="AS77" s="1002"/>
      <c r="AT77" s="1002"/>
      <c r="AU77" s="1002" t="s">
        <v>580</v>
      </c>
      <c r="AV77" s="1002"/>
      <c r="AW77" s="1002"/>
      <c r="AX77" s="1002"/>
      <c r="AY77" s="1002"/>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t="s">
        <v>590</v>
      </c>
      <c r="C78" s="1006"/>
      <c r="D78" s="1006"/>
      <c r="E78" s="1006"/>
      <c r="F78" s="1006"/>
      <c r="G78" s="1006"/>
      <c r="H78" s="1006"/>
      <c r="I78" s="1006"/>
      <c r="J78" s="1006"/>
      <c r="K78" s="1006"/>
      <c r="L78" s="1006"/>
      <c r="M78" s="1006"/>
      <c r="N78" s="1006"/>
      <c r="O78" s="1006"/>
      <c r="P78" s="1007"/>
      <c r="Q78" s="1008">
        <v>152243</v>
      </c>
      <c r="R78" s="1002"/>
      <c r="S78" s="1002"/>
      <c r="T78" s="1002"/>
      <c r="U78" s="1002"/>
      <c r="V78" s="1002">
        <v>151202</v>
      </c>
      <c r="W78" s="1002"/>
      <c r="X78" s="1002"/>
      <c r="Y78" s="1002"/>
      <c r="Z78" s="1002"/>
      <c r="AA78" s="1002">
        <v>1040</v>
      </c>
      <c r="AB78" s="1002"/>
      <c r="AC78" s="1002"/>
      <c r="AD78" s="1002"/>
      <c r="AE78" s="1002"/>
      <c r="AF78" s="1002" t="s">
        <v>580</v>
      </c>
      <c r="AG78" s="1002"/>
      <c r="AH78" s="1002"/>
      <c r="AI78" s="1002"/>
      <c r="AJ78" s="1002"/>
      <c r="AK78" s="1002" t="s">
        <v>580</v>
      </c>
      <c r="AL78" s="1002"/>
      <c r="AM78" s="1002"/>
      <c r="AN78" s="1002"/>
      <c r="AO78" s="1002"/>
      <c r="AP78" s="1002" t="s">
        <v>580</v>
      </c>
      <c r="AQ78" s="1002"/>
      <c r="AR78" s="1002"/>
      <c r="AS78" s="1002"/>
      <c r="AT78" s="1002"/>
      <c r="AU78" s="1002" t="s">
        <v>580</v>
      </c>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383</v>
      </c>
      <c r="B88" s="975" t="s">
        <v>414</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415</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f>SUM(CR7:CV12)</f>
        <v>412</v>
      </c>
      <c r="CS102" s="982"/>
      <c r="CT102" s="982"/>
      <c r="CU102" s="982"/>
      <c r="CV102" s="983"/>
      <c r="CW102" s="981">
        <f>SUM(CW7:DA12)</f>
        <v>278</v>
      </c>
      <c r="CX102" s="982"/>
      <c r="CY102" s="982"/>
      <c r="CZ102" s="982"/>
      <c r="DA102" s="983"/>
      <c r="DB102" s="981">
        <f>SUM(DB7:DF12)</f>
        <v>55</v>
      </c>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423</v>
      </c>
      <c r="AB109" s="925"/>
      <c r="AC109" s="925"/>
      <c r="AD109" s="925"/>
      <c r="AE109" s="926"/>
      <c r="AF109" s="927" t="s">
        <v>302</v>
      </c>
      <c r="AG109" s="925"/>
      <c r="AH109" s="925"/>
      <c r="AI109" s="925"/>
      <c r="AJ109" s="926"/>
      <c r="AK109" s="927" t="s">
        <v>301</v>
      </c>
      <c r="AL109" s="925"/>
      <c r="AM109" s="925"/>
      <c r="AN109" s="925"/>
      <c r="AO109" s="926"/>
      <c r="AP109" s="927" t="s">
        <v>424</v>
      </c>
      <c r="AQ109" s="925"/>
      <c r="AR109" s="925"/>
      <c r="AS109" s="925"/>
      <c r="AT109" s="956"/>
      <c r="AU109" s="924" t="s">
        <v>422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423</v>
      </c>
      <c r="BR109" s="925"/>
      <c r="BS109" s="925"/>
      <c r="BT109" s="925"/>
      <c r="BU109" s="926"/>
      <c r="BV109" s="927" t="s">
        <v>302</v>
      </c>
      <c r="BW109" s="925"/>
      <c r="BX109" s="925"/>
      <c r="BY109" s="925"/>
      <c r="BZ109" s="926"/>
      <c r="CA109" s="927" t="s">
        <v>301</v>
      </c>
      <c r="CB109" s="925"/>
      <c r="CC109" s="925"/>
      <c r="CD109" s="925"/>
      <c r="CE109" s="926"/>
      <c r="CF109" s="963" t="s">
        <v>424</v>
      </c>
      <c r="CG109" s="963"/>
      <c r="CH109" s="963"/>
      <c r="CI109" s="963"/>
      <c r="CJ109" s="963"/>
      <c r="CK109" s="927" t="s">
        <v>425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423</v>
      </c>
      <c r="DH109" s="925"/>
      <c r="DI109" s="925"/>
      <c r="DJ109" s="925"/>
      <c r="DK109" s="926"/>
      <c r="DL109" s="927" t="s">
        <v>302</v>
      </c>
      <c r="DM109" s="925"/>
      <c r="DN109" s="925"/>
      <c r="DO109" s="925"/>
      <c r="DP109" s="926"/>
      <c r="DQ109" s="927" t="s">
        <v>301</v>
      </c>
      <c r="DR109" s="925"/>
      <c r="DS109" s="925"/>
      <c r="DT109" s="925"/>
      <c r="DU109" s="926"/>
      <c r="DV109" s="927" t="s">
        <v>424</v>
      </c>
      <c r="DW109" s="925"/>
      <c r="DX109" s="925"/>
      <c r="DY109" s="925"/>
      <c r="DZ109" s="956"/>
    </row>
    <row r="110" spans="1:131" s="226" customFormat="1" ht="26.25" customHeight="1" x14ac:dyDescent="0.15">
      <c r="A110" s="827" t="s">
        <v>426</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2428403</v>
      </c>
      <c r="AB110" s="918"/>
      <c r="AC110" s="918"/>
      <c r="AD110" s="918"/>
      <c r="AE110" s="919"/>
      <c r="AF110" s="920">
        <v>2256184</v>
      </c>
      <c r="AG110" s="918"/>
      <c r="AH110" s="918"/>
      <c r="AI110" s="918"/>
      <c r="AJ110" s="919"/>
      <c r="AK110" s="920">
        <v>2283054</v>
      </c>
      <c r="AL110" s="918"/>
      <c r="AM110" s="918"/>
      <c r="AN110" s="918"/>
      <c r="AO110" s="919"/>
      <c r="AP110" s="921">
        <v>22.6</v>
      </c>
      <c r="AQ110" s="922"/>
      <c r="AR110" s="922"/>
      <c r="AS110" s="922"/>
      <c r="AT110" s="923"/>
      <c r="AU110" s="957" t="s">
        <v>67</v>
      </c>
      <c r="AV110" s="958"/>
      <c r="AW110" s="958"/>
      <c r="AX110" s="958"/>
      <c r="AY110" s="958"/>
      <c r="AZ110" s="883" t="s">
        <v>427</v>
      </c>
      <c r="BA110" s="828"/>
      <c r="BB110" s="828"/>
      <c r="BC110" s="828"/>
      <c r="BD110" s="828"/>
      <c r="BE110" s="828"/>
      <c r="BF110" s="828"/>
      <c r="BG110" s="828"/>
      <c r="BH110" s="828"/>
      <c r="BI110" s="828"/>
      <c r="BJ110" s="828"/>
      <c r="BK110" s="828"/>
      <c r="BL110" s="828"/>
      <c r="BM110" s="828"/>
      <c r="BN110" s="828"/>
      <c r="BO110" s="828"/>
      <c r="BP110" s="829"/>
      <c r="BQ110" s="884">
        <v>30628745</v>
      </c>
      <c r="BR110" s="865"/>
      <c r="BS110" s="865"/>
      <c r="BT110" s="865"/>
      <c r="BU110" s="865"/>
      <c r="BV110" s="865">
        <v>30233021</v>
      </c>
      <c r="BW110" s="865"/>
      <c r="BX110" s="865"/>
      <c r="BY110" s="865"/>
      <c r="BZ110" s="865"/>
      <c r="CA110" s="865">
        <v>30438317</v>
      </c>
      <c r="CB110" s="865"/>
      <c r="CC110" s="865"/>
      <c r="CD110" s="865"/>
      <c r="CE110" s="865"/>
      <c r="CF110" s="889">
        <v>301.10000000000002</v>
      </c>
      <c r="CG110" s="890"/>
      <c r="CH110" s="890"/>
      <c r="CI110" s="890"/>
      <c r="CJ110" s="890"/>
      <c r="CK110" s="953" t="s">
        <v>428</v>
      </c>
      <c r="CL110" s="839"/>
      <c r="CM110" s="914" t="s">
        <v>429</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132</v>
      </c>
      <c r="DH110" s="865"/>
      <c r="DI110" s="865"/>
      <c r="DJ110" s="865"/>
      <c r="DK110" s="865"/>
      <c r="DL110" s="865" t="s">
        <v>430</v>
      </c>
      <c r="DM110" s="865"/>
      <c r="DN110" s="865"/>
      <c r="DO110" s="865"/>
      <c r="DP110" s="865"/>
      <c r="DQ110" s="865" t="s">
        <v>430</v>
      </c>
      <c r="DR110" s="865"/>
      <c r="DS110" s="865"/>
      <c r="DT110" s="865"/>
      <c r="DU110" s="865"/>
      <c r="DV110" s="866" t="s">
        <v>430</v>
      </c>
      <c r="DW110" s="866"/>
      <c r="DX110" s="866"/>
      <c r="DY110" s="866"/>
      <c r="DZ110" s="867"/>
    </row>
    <row r="111" spans="1:131" s="226" customFormat="1" ht="26.25" customHeight="1" x14ac:dyDescent="0.15">
      <c r="A111" s="794" t="s">
        <v>431</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432</v>
      </c>
      <c r="AB111" s="946"/>
      <c r="AC111" s="946"/>
      <c r="AD111" s="946"/>
      <c r="AE111" s="947"/>
      <c r="AF111" s="948" t="s">
        <v>430</v>
      </c>
      <c r="AG111" s="946"/>
      <c r="AH111" s="946"/>
      <c r="AI111" s="946"/>
      <c r="AJ111" s="947"/>
      <c r="AK111" s="948" t="s">
        <v>430</v>
      </c>
      <c r="AL111" s="946"/>
      <c r="AM111" s="946"/>
      <c r="AN111" s="946"/>
      <c r="AO111" s="947"/>
      <c r="AP111" s="949" t="s">
        <v>433</v>
      </c>
      <c r="AQ111" s="950"/>
      <c r="AR111" s="950"/>
      <c r="AS111" s="950"/>
      <c r="AT111" s="951"/>
      <c r="AU111" s="959"/>
      <c r="AV111" s="960"/>
      <c r="AW111" s="960"/>
      <c r="AX111" s="960"/>
      <c r="AY111" s="960"/>
      <c r="AZ111" s="835" t="s">
        <v>434</v>
      </c>
      <c r="BA111" s="770"/>
      <c r="BB111" s="770"/>
      <c r="BC111" s="770"/>
      <c r="BD111" s="770"/>
      <c r="BE111" s="770"/>
      <c r="BF111" s="770"/>
      <c r="BG111" s="770"/>
      <c r="BH111" s="770"/>
      <c r="BI111" s="770"/>
      <c r="BJ111" s="770"/>
      <c r="BK111" s="770"/>
      <c r="BL111" s="770"/>
      <c r="BM111" s="770"/>
      <c r="BN111" s="770"/>
      <c r="BO111" s="770"/>
      <c r="BP111" s="771"/>
      <c r="BQ111" s="836">
        <v>668393</v>
      </c>
      <c r="BR111" s="837"/>
      <c r="BS111" s="837"/>
      <c r="BT111" s="837"/>
      <c r="BU111" s="837"/>
      <c r="BV111" s="837">
        <v>713405</v>
      </c>
      <c r="BW111" s="837"/>
      <c r="BX111" s="837"/>
      <c r="BY111" s="837"/>
      <c r="BZ111" s="837"/>
      <c r="CA111" s="837">
        <v>826378</v>
      </c>
      <c r="CB111" s="837"/>
      <c r="CC111" s="837"/>
      <c r="CD111" s="837"/>
      <c r="CE111" s="837"/>
      <c r="CF111" s="898">
        <v>8.1999999999999993</v>
      </c>
      <c r="CG111" s="899"/>
      <c r="CH111" s="899"/>
      <c r="CI111" s="899"/>
      <c r="CJ111" s="899"/>
      <c r="CK111" s="954"/>
      <c r="CL111" s="841"/>
      <c r="CM111" s="844" t="s">
        <v>435</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436</v>
      </c>
      <c r="DH111" s="837"/>
      <c r="DI111" s="837"/>
      <c r="DJ111" s="837"/>
      <c r="DK111" s="837"/>
      <c r="DL111" s="837" t="s">
        <v>430</v>
      </c>
      <c r="DM111" s="837"/>
      <c r="DN111" s="837"/>
      <c r="DO111" s="837"/>
      <c r="DP111" s="837"/>
      <c r="DQ111" s="837" t="s">
        <v>436</v>
      </c>
      <c r="DR111" s="837"/>
      <c r="DS111" s="837"/>
      <c r="DT111" s="837"/>
      <c r="DU111" s="837"/>
      <c r="DV111" s="814" t="s">
        <v>436</v>
      </c>
      <c r="DW111" s="814"/>
      <c r="DX111" s="814"/>
      <c r="DY111" s="814"/>
      <c r="DZ111" s="815"/>
    </row>
    <row r="112" spans="1:131" s="226" customFormat="1" ht="26.25" customHeight="1" x14ac:dyDescent="0.15">
      <c r="A112" s="939" t="s">
        <v>437</v>
      </c>
      <c r="B112" s="940"/>
      <c r="C112" s="770" t="s">
        <v>438</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432</v>
      </c>
      <c r="AB112" s="800"/>
      <c r="AC112" s="800"/>
      <c r="AD112" s="800"/>
      <c r="AE112" s="801"/>
      <c r="AF112" s="802" t="s">
        <v>432</v>
      </c>
      <c r="AG112" s="800"/>
      <c r="AH112" s="800"/>
      <c r="AI112" s="800"/>
      <c r="AJ112" s="801"/>
      <c r="AK112" s="802" t="s">
        <v>432</v>
      </c>
      <c r="AL112" s="800"/>
      <c r="AM112" s="800"/>
      <c r="AN112" s="800"/>
      <c r="AO112" s="801"/>
      <c r="AP112" s="847" t="s">
        <v>432</v>
      </c>
      <c r="AQ112" s="848"/>
      <c r="AR112" s="848"/>
      <c r="AS112" s="848"/>
      <c r="AT112" s="849"/>
      <c r="AU112" s="959"/>
      <c r="AV112" s="960"/>
      <c r="AW112" s="960"/>
      <c r="AX112" s="960"/>
      <c r="AY112" s="960"/>
      <c r="AZ112" s="835" t="s">
        <v>439</v>
      </c>
      <c r="BA112" s="770"/>
      <c r="BB112" s="770"/>
      <c r="BC112" s="770"/>
      <c r="BD112" s="770"/>
      <c r="BE112" s="770"/>
      <c r="BF112" s="770"/>
      <c r="BG112" s="770"/>
      <c r="BH112" s="770"/>
      <c r="BI112" s="770"/>
      <c r="BJ112" s="770"/>
      <c r="BK112" s="770"/>
      <c r="BL112" s="770"/>
      <c r="BM112" s="770"/>
      <c r="BN112" s="770"/>
      <c r="BO112" s="770"/>
      <c r="BP112" s="771"/>
      <c r="BQ112" s="836">
        <v>14694304</v>
      </c>
      <c r="BR112" s="837"/>
      <c r="BS112" s="837"/>
      <c r="BT112" s="837"/>
      <c r="BU112" s="837"/>
      <c r="BV112" s="837">
        <v>14650756</v>
      </c>
      <c r="BW112" s="837"/>
      <c r="BX112" s="837"/>
      <c r="BY112" s="837"/>
      <c r="BZ112" s="837"/>
      <c r="CA112" s="837">
        <v>13874792</v>
      </c>
      <c r="CB112" s="837"/>
      <c r="CC112" s="837"/>
      <c r="CD112" s="837"/>
      <c r="CE112" s="837"/>
      <c r="CF112" s="898">
        <v>137.30000000000001</v>
      </c>
      <c r="CG112" s="899"/>
      <c r="CH112" s="899"/>
      <c r="CI112" s="899"/>
      <c r="CJ112" s="899"/>
      <c r="CK112" s="954"/>
      <c r="CL112" s="841"/>
      <c r="CM112" s="844" t="s">
        <v>440</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432</v>
      </c>
      <c r="DH112" s="837"/>
      <c r="DI112" s="837"/>
      <c r="DJ112" s="837"/>
      <c r="DK112" s="837"/>
      <c r="DL112" s="837" t="s">
        <v>433</v>
      </c>
      <c r="DM112" s="837"/>
      <c r="DN112" s="837"/>
      <c r="DO112" s="837"/>
      <c r="DP112" s="837"/>
      <c r="DQ112" s="837" t="s">
        <v>436</v>
      </c>
      <c r="DR112" s="837"/>
      <c r="DS112" s="837"/>
      <c r="DT112" s="837"/>
      <c r="DU112" s="837"/>
      <c r="DV112" s="814" t="s">
        <v>433</v>
      </c>
      <c r="DW112" s="814"/>
      <c r="DX112" s="814"/>
      <c r="DY112" s="814"/>
      <c r="DZ112" s="815"/>
    </row>
    <row r="113" spans="1:130" s="226" customFormat="1" ht="26.25" customHeight="1" x14ac:dyDescent="0.15">
      <c r="A113" s="941"/>
      <c r="B113" s="942"/>
      <c r="C113" s="770" t="s">
        <v>441</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1022301</v>
      </c>
      <c r="AB113" s="946"/>
      <c r="AC113" s="946"/>
      <c r="AD113" s="946"/>
      <c r="AE113" s="947"/>
      <c r="AF113" s="948">
        <v>1064534</v>
      </c>
      <c r="AG113" s="946"/>
      <c r="AH113" s="946"/>
      <c r="AI113" s="946"/>
      <c r="AJ113" s="947"/>
      <c r="AK113" s="948">
        <v>1021984</v>
      </c>
      <c r="AL113" s="946"/>
      <c r="AM113" s="946"/>
      <c r="AN113" s="946"/>
      <c r="AO113" s="947"/>
      <c r="AP113" s="949">
        <v>10.1</v>
      </c>
      <c r="AQ113" s="950"/>
      <c r="AR113" s="950"/>
      <c r="AS113" s="950"/>
      <c r="AT113" s="951"/>
      <c r="AU113" s="959"/>
      <c r="AV113" s="960"/>
      <c r="AW113" s="960"/>
      <c r="AX113" s="960"/>
      <c r="AY113" s="960"/>
      <c r="AZ113" s="835" t="s">
        <v>442</v>
      </c>
      <c r="BA113" s="770"/>
      <c r="BB113" s="770"/>
      <c r="BC113" s="770"/>
      <c r="BD113" s="770"/>
      <c r="BE113" s="770"/>
      <c r="BF113" s="770"/>
      <c r="BG113" s="770"/>
      <c r="BH113" s="770"/>
      <c r="BI113" s="770"/>
      <c r="BJ113" s="770"/>
      <c r="BK113" s="770"/>
      <c r="BL113" s="770"/>
      <c r="BM113" s="770"/>
      <c r="BN113" s="770"/>
      <c r="BO113" s="770"/>
      <c r="BP113" s="771"/>
      <c r="BQ113" s="836">
        <v>1198117</v>
      </c>
      <c r="BR113" s="837"/>
      <c r="BS113" s="837"/>
      <c r="BT113" s="837"/>
      <c r="BU113" s="837"/>
      <c r="BV113" s="837">
        <v>1159387</v>
      </c>
      <c r="BW113" s="837"/>
      <c r="BX113" s="837"/>
      <c r="BY113" s="837"/>
      <c r="BZ113" s="837"/>
      <c r="CA113" s="837">
        <v>1222114</v>
      </c>
      <c r="CB113" s="837"/>
      <c r="CC113" s="837"/>
      <c r="CD113" s="837"/>
      <c r="CE113" s="837"/>
      <c r="CF113" s="898">
        <v>12.1</v>
      </c>
      <c r="CG113" s="899"/>
      <c r="CH113" s="899"/>
      <c r="CI113" s="899"/>
      <c r="CJ113" s="899"/>
      <c r="CK113" s="954"/>
      <c r="CL113" s="841"/>
      <c r="CM113" s="844" t="s">
        <v>443</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v>13213</v>
      </c>
      <c r="DH113" s="800"/>
      <c r="DI113" s="800"/>
      <c r="DJ113" s="800"/>
      <c r="DK113" s="801"/>
      <c r="DL113" s="802">
        <v>11653</v>
      </c>
      <c r="DM113" s="800"/>
      <c r="DN113" s="800"/>
      <c r="DO113" s="800"/>
      <c r="DP113" s="801"/>
      <c r="DQ113" s="802">
        <v>10093</v>
      </c>
      <c r="DR113" s="800"/>
      <c r="DS113" s="800"/>
      <c r="DT113" s="800"/>
      <c r="DU113" s="801"/>
      <c r="DV113" s="847">
        <v>0.1</v>
      </c>
      <c r="DW113" s="848"/>
      <c r="DX113" s="848"/>
      <c r="DY113" s="848"/>
      <c r="DZ113" s="849"/>
    </row>
    <row r="114" spans="1:130" s="226" customFormat="1" ht="26.25" customHeight="1" x14ac:dyDescent="0.15">
      <c r="A114" s="941"/>
      <c r="B114" s="942"/>
      <c r="C114" s="770" t="s">
        <v>444</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43632</v>
      </c>
      <c r="AB114" s="800"/>
      <c r="AC114" s="800"/>
      <c r="AD114" s="800"/>
      <c r="AE114" s="801"/>
      <c r="AF114" s="802">
        <v>91139</v>
      </c>
      <c r="AG114" s="800"/>
      <c r="AH114" s="800"/>
      <c r="AI114" s="800"/>
      <c r="AJ114" s="801"/>
      <c r="AK114" s="802">
        <v>131829</v>
      </c>
      <c r="AL114" s="800"/>
      <c r="AM114" s="800"/>
      <c r="AN114" s="800"/>
      <c r="AO114" s="801"/>
      <c r="AP114" s="847">
        <v>1.3</v>
      </c>
      <c r="AQ114" s="848"/>
      <c r="AR114" s="848"/>
      <c r="AS114" s="848"/>
      <c r="AT114" s="849"/>
      <c r="AU114" s="959"/>
      <c r="AV114" s="960"/>
      <c r="AW114" s="960"/>
      <c r="AX114" s="960"/>
      <c r="AY114" s="960"/>
      <c r="AZ114" s="835" t="s">
        <v>445</v>
      </c>
      <c r="BA114" s="770"/>
      <c r="BB114" s="770"/>
      <c r="BC114" s="770"/>
      <c r="BD114" s="770"/>
      <c r="BE114" s="770"/>
      <c r="BF114" s="770"/>
      <c r="BG114" s="770"/>
      <c r="BH114" s="770"/>
      <c r="BI114" s="770"/>
      <c r="BJ114" s="770"/>
      <c r="BK114" s="770"/>
      <c r="BL114" s="770"/>
      <c r="BM114" s="770"/>
      <c r="BN114" s="770"/>
      <c r="BO114" s="770"/>
      <c r="BP114" s="771"/>
      <c r="BQ114" s="836">
        <v>919537</v>
      </c>
      <c r="BR114" s="837"/>
      <c r="BS114" s="837"/>
      <c r="BT114" s="837"/>
      <c r="BU114" s="837"/>
      <c r="BV114" s="837">
        <v>851465</v>
      </c>
      <c r="BW114" s="837"/>
      <c r="BX114" s="837"/>
      <c r="BY114" s="837"/>
      <c r="BZ114" s="837"/>
      <c r="CA114" s="837">
        <v>638323</v>
      </c>
      <c r="CB114" s="837"/>
      <c r="CC114" s="837"/>
      <c r="CD114" s="837"/>
      <c r="CE114" s="837"/>
      <c r="CF114" s="898">
        <v>6.3</v>
      </c>
      <c r="CG114" s="899"/>
      <c r="CH114" s="899"/>
      <c r="CI114" s="899"/>
      <c r="CJ114" s="899"/>
      <c r="CK114" s="954"/>
      <c r="CL114" s="841"/>
      <c r="CM114" s="844" t="s">
        <v>446</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432</v>
      </c>
      <c r="DH114" s="800"/>
      <c r="DI114" s="800"/>
      <c r="DJ114" s="800"/>
      <c r="DK114" s="801"/>
      <c r="DL114" s="802" t="s">
        <v>432</v>
      </c>
      <c r="DM114" s="800"/>
      <c r="DN114" s="800"/>
      <c r="DO114" s="800"/>
      <c r="DP114" s="801"/>
      <c r="DQ114" s="802" t="s">
        <v>432</v>
      </c>
      <c r="DR114" s="800"/>
      <c r="DS114" s="800"/>
      <c r="DT114" s="800"/>
      <c r="DU114" s="801"/>
      <c r="DV114" s="847" t="s">
        <v>432</v>
      </c>
      <c r="DW114" s="848"/>
      <c r="DX114" s="848"/>
      <c r="DY114" s="848"/>
      <c r="DZ114" s="849"/>
    </row>
    <row r="115" spans="1:130" s="226" customFormat="1" ht="26.25" customHeight="1" x14ac:dyDescent="0.15">
      <c r="A115" s="941"/>
      <c r="B115" s="942"/>
      <c r="C115" s="770" t="s">
        <v>447</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116963</v>
      </c>
      <c r="AB115" s="946"/>
      <c r="AC115" s="946"/>
      <c r="AD115" s="946"/>
      <c r="AE115" s="947"/>
      <c r="AF115" s="948">
        <v>99381</v>
      </c>
      <c r="AG115" s="946"/>
      <c r="AH115" s="946"/>
      <c r="AI115" s="946"/>
      <c r="AJ115" s="947"/>
      <c r="AK115" s="948">
        <v>97586</v>
      </c>
      <c r="AL115" s="946"/>
      <c r="AM115" s="946"/>
      <c r="AN115" s="946"/>
      <c r="AO115" s="947"/>
      <c r="AP115" s="949">
        <v>1</v>
      </c>
      <c r="AQ115" s="950"/>
      <c r="AR115" s="950"/>
      <c r="AS115" s="950"/>
      <c r="AT115" s="951"/>
      <c r="AU115" s="959"/>
      <c r="AV115" s="960"/>
      <c r="AW115" s="960"/>
      <c r="AX115" s="960"/>
      <c r="AY115" s="960"/>
      <c r="AZ115" s="835" t="s">
        <v>448</v>
      </c>
      <c r="BA115" s="770"/>
      <c r="BB115" s="770"/>
      <c r="BC115" s="770"/>
      <c r="BD115" s="770"/>
      <c r="BE115" s="770"/>
      <c r="BF115" s="770"/>
      <c r="BG115" s="770"/>
      <c r="BH115" s="770"/>
      <c r="BI115" s="770"/>
      <c r="BJ115" s="770"/>
      <c r="BK115" s="770"/>
      <c r="BL115" s="770"/>
      <c r="BM115" s="770"/>
      <c r="BN115" s="770"/>
      <c r="BO115" s="770"/>
      <c r="BP115" s="771"/>
      <c r="BQ115" s="836" t="s">
        <v>432</v>
      </c>
      <c r="BR115" s="837"/>
      <c r="BS115" s="837"/>
      <c r="BT115" s="837"/>
      <c r="BU115" s="837"/>
      <c r="BV115" s="837">
        <v>28000</v>
      </c>
      <c r="BW115" s="837"/>
      <c r="BX115" s="837"/>
      <c r="BY115" s="837"/>
      <c r="BZ115" s="837"/>
      <c r="CA115" s="837">
        <v>27500</v>
      </c>
      <c r="CB115" s="837"/>
      <c r="CC115" s="837"/>
      <c r="CD115" s="837"/>
      <c r="CE115" s="837"/>
      <c r="CF115" s="898">
        <v>0.3</v>
      </c>
      <c r="CG115" s="899"/>
      <c r="CH115" s="899"/>
      <c r="CI115" s="899"/>
      <c r="CJ115" s="899"/>
      <c r="CK115" s="954"/>
      <c r="CL115" s="841"/>
      <c r="CM115" s="835" t="s">
        <v>449</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432</v>
      </c>
      <c r="DH115" s="800"/>
      <c r="DI115" s="800"/>
      <c r="DJ115" s="800"/>
      <c r="DK115" s="801"/>
      <c r="DL115" s="802" t="s">
        <v>432</v>
      </c>
      <c r="DM115" s="800"/>
      <c r="DN115" s="800"/>
      <c r="DO115" s="800"/>
      <c r="DP115" s="801"/>
      <c r="DQ115" s="802" t="s">
        <v>436</v>
      </c>
      <c r="DR115" s="800"/>
      <c r="DS115" s="800"/>
      <c r="DT115" s="800"/>
      <c r="DU115" s="801"/>
      <c r="DV115" s="847" t="s">
        <v>432</v>
      </c>
      <c r="DW115" s="848"/>
      <c r="DX115" s="848"/>
      <c r="DY115" s="848"/>
      <c r="DZ115" s="849"/>
    </row>
    <row r="116" spans="1:130" s="226" customFormat="1" ht="26.25" customHeight="1" x14ac:dyDescent="0.15">
      <c r="A116" s="943"/>
      <c r="B116" s="944"/>
      <c r="C116" s="903" t="s">
        <v>450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432</v>
      </c>
      <c r="AB116" s="800"/>
      <c r="AC116" s="800"/>
      <c r="AD116" s="800"/>
      <c r="AE116" s="801"/>
      <c r="AF116" s="802" t="s">
        <v>432</v>
      </c>
      <c r="AG116" s="800"/>
      <c r="AH116" s="800"/>
      <c r="AI116" s="800"/>
      <c r="AJ116" s="801"/>
      <c r="AK116" s="802" t="s">
        <v>432</v>
      </c>
      <c r="AL116" s="800"/>
      <c r="AM116" s="800"/>
      <c r="AN116" s="800"/>
      <c r="AO116" s="801"/>
      <c r="AP116" s="847" t="s">
        <v>432</v>
      </c>
      <c r="AQ116" s="848"/>
      <c r="AR116" s="848"/>
      <c r="AS116" s="848"/>
      <c r="AT116" s="849"/>
      <c r="AU116" s="959"/>
      <c r="AV116" s="960"/>
      <c r="AW116" s="960"/>
      <c r="AX116" s="960"/>
      <c r="AY116" s="960"/>
      <c r="AZ116" s="886" t="s">
        <v>451</v>
      </c>
      <c r="BA116" s="887"/>
      <c r="BB116" s="887"/>
      <c r="BC116" s="887"/>
      <c r="BD116" s="887"/>
      <c r="BE116" s="887"/>
      <c r="BF116" s="887"/>
      <c r="BG116" s="887"/>
      <c r="BH116" s="887"/>
      <c r="BI116" s="887"/>
      <c r="BJ116" s="887"/>
      <c r="BK116" s="887"/>
      <c r="BL116" s="887"/>
      <c r="BM116" s="887"/>
      <c r="BN116" s="887"/>
      <c r="BO116" s="887"/>
      <c r="BP116" s="888"/>
      <c r="BQ116" s="836" t="s">
        <v>432</v>
      </c>
      <c r="BR116" s="837"/>
      <c r="BS116" s="837"/>
      <c r="BT116" s="837"/>
      <c r="BU116" s="837"/>
      <c r="BV116" s="837" t="s">
        <v>432</v>
      </c>
      <c r="BW116" s="837"/>
      <c r="BX116" s="837"/>
      <c r="BY116" s="837"/>
      <c r="BZ116" s="837"/>
      <c r="CA116" s="837" t="s">
        <v>433</v>
      </c>
      <c r="CB116" s="837"/>
      <c r="CC116" s="837"/>
      <c r="CD116" s="837"/>
      <c r="CE116" s="837"/>
      <c r="CF116" s="898" t="s">
        <v>432</v>
      </c>
      <c r="CG116" s="899"/>
      <c r="CH116" s="899"/>
      <c r="CI116" s="899"/>
      <c r="CJ116" s="899"/>
      <c r="CK116" s="954"/>
      <c r="CL116" s="841"/>
      <c r="CM116" s="844" t="s">
        <v>452</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v>158057</v>
      </c>
      <c r="DH116" s="800"/>
      <c r="DI116" s="800"/>
      <c r="DJ116" s="800"/>
      <c r="DK116" s="801"/>
      <c r="DL116" s="802">
        <v>123269</v>
      </c>
      <c r="DM116" s="800"/>
      <c r="DN116" s="800"/>
      <c r="DO116" s="800"/>
      <c r="DP116" s="801"/>
      <c r="DQ116" s="802">
        <v>133247</v>
      </c>
      <c r="DR116" s="800"/>
      <c r="DS116" s="800"/>
      <c r="DT116" s="800"/>
      <c r="DU116" s="801"/>
      <c r="DV116" s="847">
        <v>1.3</v>
      </c>
      <c r="DW116" s="848"/>
      <c r="DX116" s="848"/>
      <c r="DY116" s="848"/>
      <c r="DZ116" s="849"/>
    </row>
    <row r="117" spans="1:130" s="226" customFormat="1" ht="26.25" customHeight="1" x14ac:dyDescent="0.15">
      <c r="A117" s="924" t="s">
        <v>181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453</v>
      </c>
      <c r="Z117" s="926"/>
      <c r="AA117" s="931">
        <v>3611299</v>
      </c>
      <c r="AB117" s="932"/>
      <c r="AC117" s="932"/>
      <c r="AD117" s="932"/>
      <c r="AE117" s="933"/>
      <c r="AF117" s="934">
        <v>3511238</v>
      </c>
      <c r="AG117" s="932"/>
      <c r="AH117" s="932"/>
      <c r="AI117" s="932"/>
      <c r="AJ117" s="933"/>
      <c r="AK117" s="934">
        <v>3534453</v>
      </c>
      <c r="AL117" s="932"/>
      <c r="AM117" s="932"/>
      <c r="AN117" s="932"/>
      <c r="AO117" s="933"/>
      <c r="AP117" s="935"/>
      <c r="AQ117" s="936"/>
      <c r="AR117" s="936"/>
      <c r="AS117" s="936"/>
      <c r="AT117" s="937"/>
      <c r="AU117" s="959"/>
      <c r="AV117" s="960"/>
      <c r="AW117" s="960"/>
      <c r="AX117" s="960"/>
      <c r="AY117" s="960"/>
      <c r="AZ117" s="886" t="s">
        <v>454</v>
      </c>
      <c r="BA117" s="887"/>
      <c r="BB117" s="887"/>
      <c r="BC117" s="887"/>
      <c r="BD117" s="887"/>
      <c r="BE117" s="887"/>
      <c r="BF117" s="887"/>
      <c r="BG117" s="887"/>
      <c r="BH117" s="887"/>
      <c r="BI117" s="887"/>
      <c r="BJ117" s="887"/>
      <c r="BK117" s="887"/>
      <c r="BL117" s="887"/>
      <c r="BM117" s="887"/>
      <c r="BN117" s="887"/>
      <c r="BO117" s="887"/>
      <c r="BP117" s="888"/>
      <c r="BQ117" s="836" t="s">
        <v>132</v>
      </c>
      <c r="BR117" s="837"/>
      <c r="BS117" s="837"/>
      <c r="BT117" s="837"/>
      <c r="BU117" s="837"/>
      <c r="BV117" s="837" t="s">
        <v>132</v>
      </c>
      <c r="BW117" s="837"/>
      <c r="BX117" s="837"/>
      <c r="BY117" s="837"/>
      <c r="BZ117" s="837"/>
      <c r="CA117" s="837" t="s">
        <v>132</v>
      </c>
      <c r="CB117" s="837"/>
      <c r="CC117" s="837"/>
      <c r="CD117" s="837"/>
      <c r="CE117" s="837"/>
      <c r="CF117" s="898" t="s">
        <v>132</v>
      </c>
      <c r="CG117" s="899"/>
      <c r="CH117" s="899"/>
      <c r="CI117" s="899"/>
      <c r="CJ117" s="899"/>
      <c r="CK117" s="954"/>
      <c r="CL117" s="841"/>
      <c r="CM117" s="844" t="s">
        <v>455</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132</v>
      </c>
      <c r="DH117" s="800"/>
      <c r="DI117" s="800"/>
      <c r="DJ117" s="800"/>
      <c r="DK117" s="801"/>
      <c r="DL117" s="802" t="s">
        <v>132</v>
      </c>
      <c r="DM117" s="800"/>
      <c r="DN117" s="800"/>
      <c r="DO117" s="800"/>
      <c r="DP117" s="801"/>
      <c r="DQ117" s="802" t="s">
        <v>132</v>
      </c>
      <c r="DR117" s="800"/>
      <c r="DS117" s="800"/>
      <c r="DT117" s="800"/>
      <c r="DU117" s="801"/>
      <c r="DV117" s="847" t="s">
        <v>132</v>
      </c>
      <c r="DW117" s="848"/>
      <c r="DX117" s="848"/>
      <c r="DY117" s="848"/>
      <c r="DZ117" s="849"/>
    </row>
    <row r="118" spans="1:130" s="226" customFormat="1" ht="26.25" customHeight="1" x14ac:dyDescent="0.15">
      <c r="A118" s="924" t="s">
        <v>425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423</v>
      </c>
      <c r="AB118" s="925"/>
      <c r="AC118" s="925"/>
      <c r="AD118" s="925"/>
      <c r="AE118" s="926"/>
      <c r="AF118" s="927" t="s">
        <v>302</v>
      </c>
      <c r="AG118" s="925"/>
      <c r="AH118" s="925"/>
      <c r="AI118" s="925"/>
      <c r="AJ118" s="926"/>
      <c r="AK118" s="927" t="s">
        <v>301</v>
      </c>
      <c r="AL118" s="925"/>
      <c r="AM118" s="925"/>
      <c r="AN118" s="925"/>
      <c r="AO118" s="926"/>
      <c r="AP118" s="928" t="s">
        <v>424</v>
      </c>
      <c r="AQ118" s="929"/>
      <c r="AR118" s="929"/>
      <c r="AS118" s="929"/>
      <c r="AT118" s="930"/>
      <c r="AU118" s="959"/>
      <c r="AV118" s="960"/>
      <c r="AW118" s="960"/>
      <c r="AX118" s="960"/>
      <c r="AY118" s="960"/>
      <c r="AZ118" s="902" t="s">
        <v>456</v>
      </c>
      <c r="BA118" s="903"/>
      <c r="BB118" s="903"/>
      <c r="BC118" s="903"/>
      <c r="BD118" s="903"/>
      <c r="BE118" s="903"/>
      <c r="BF118" s="903"/>
      <c r="BG118" s="903"/>
      <c r="BH118" s="903"/>
      <c r="BI118" s="903"/>
      <c r="BJ118" s="903"/>
      <c r="BK118" s="903"/>
      <c r="BL118" s="903"/>
      <c r="BM118" s="903"/>
      <c r="BN118" s="903"/>
      <c r="BO118" s="903"/>
      <c r="BP118" s="904"/>
      <c r="BQ118" s="905" t="s">
        <v>132</v>
      </c>
      <c r="BR118" s="868"/>
      <c r="BS118" s="868"/>
      <c r="BT118" s="868"/>
      <c r="BU118" s="868"/>
      <c r="BV118" s="868" t="s">
        <v>132</v>
      </c>
      <c r="BW118" s="868"/>
      <c r="BX118" s="868"/>
      <c r="BY118" s="868"/>
      <c r="BZ118" s="868"/>
      <c r="CA118" s="868" t="s">
        <v>457</v>
      </c>
      <c r="CB118" s="868"/>
      <c r="CC118" s="868"/>
      <c r="CD118" s="868"/>
      <c r="CE118" s="868"/>
      <c r="CF118" s="898" t="s">
        <v>458</v>
      </c>
      <c r="CG118" s="899"/>
      <c r="CH118" s="899"/>
      <c r="CI118" s="899"/>
      <c r="CJ118" s="899"/>
      <c r="CK118" s="954"/>
      <c r="CL118" s="841"/>
      <c r="CM118" s="844" t="s">
        <v>459</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458</v>
      </c>
      <c r="DH118" s="800"/>
      <c r="DI118" s="800"/>
      <c r="DJ118" s="800"/>
      <c r="DK118" s="801"/>
      <c r="DL118" s="802" t="s">
        <v>460</v>
      </c>
      <c r="DM118" s="800"/>
      <c r="DN118" s="800"/>
      <c r="DO118" s="800"/>
      <c r="DP118" s="801"/>
      <c r="DQ118" s="802" t="s">
        <v>461</v>
      </c>
      <c r="DR118" s="800"/>
      <c r="DS118" s="800"/>
      <c r="DT118" s="800"/>
      <c r="DU118" s="801"/>
      <c r="DV118" s="847" t="s">
        <v>462</v>
      </c>
      <c r="DW118" s="848"/>
      <c r="DX118" s="848"/>
      <c r="DY118" s="848"/>
      <c r="DZ118" s="849"/>
    </row>
    <row r="119" spans="1:130" s="226" customFormat="1" ht="26.25" customHeight="1" x14ac:dyDescent="0.15">
      <c r="A119" s="838" t="s">
        <v>428</v>
      </c>
      <c r="B119" s="839"/>
      <c r="C119" s="914" t="s">
        <v>429</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458</v>
      </c>
      <c r="AB119" s="918"/>
      <c r="AC119" s="918"/>
      <c r="AD119" s="918"/>
      <c r="AE119" s="919"/>
      <c r="AF119" s="920" t="s">
        <v>463</v>
      </c>
      <c r="AG119" s="918"/>
      <c r="AH119" s="918"/>
      <c r="AI119" s="918"/>
      <c r="AJ119" s="919"/>
      <c r="AK119" s="920" t="s">
        <v>458</v>
      </c>
      <c r="AL119" s="918"/>
      <c r="AM119" s="918"/>
      <c r="AN119" s="918"/>
      <c r="AO119" s="919"/>
      <c r="AP119" s="921" t="s">
        <v>458</v>
      </c>
      <c r="AQ119" s="922"/>
      <c r="AR119" s="922"/>
      <c r="AS119" s="922"/>
      <c r="AT119" s="923"/>
      <c r="AU119" s="961"/>
      <c r="AV119" s="962"/>
      <c r="AW119" s="962"/>
      <c r="AX119" s="962"/>
      <c r="AY119" s="962"/>
      <c r="AZ119" s="257" t="s">
        <v>181</v>
      </c>
      <c r="BA119" s="257"/>
      <c r="BB119" s="257"/>
      <c r="BC119" s="257"/>
      <c r="BD119" s="257"/>
      <c r="BE119" s="257"/>
      <c r="BF119" s="257"/>
      <c r="BG119" s="257"/>
      <c r="BH119" s="257"/>
      <c r="BI119" s="257"/>
      <c r="BJ119" s="257"/>
      <c r="BK119" s="257"/>
      <c r="BL119" s="257"/>
      <c r="BM119" s="257"/>
      <c r="BN119" s="257"/>
      <c r="BO119" s="900" t="s">
        <v>464</v>
      </c>
      <c r="BP119" s="901"/>
      <c r="BQ119" s="905">
        <v>48109096</v>
      </c>
      <c r="BR119" s="868"/>
      <c r="BS119" s="868"/>
      <c r="BT119" s="868"/>
      <c r="BU119" s="868"/>
      <c r="BV119" s="868">
        <v>47636034</v>
      </c>
      <c r="BW119" s="868"/>
      <c r="BX119" s="868"/>
      <c r="BY119" s="868"/>
      <c r="BZ119" s="868"/>
      <c r="CA119" s="868">
        <v>47027424</v>
      </c>
      <c r="CB119" s="868"/>
      <c r="CC119" s="868"/>
      <c r="CD119" s="868"/>
      <c r="CE119" s="868"/>
      <c r="CF119" s="766"/>
      <c r="CG119" s="767"/>
      <c r="CH119" s="767"/>
      <c r="CI119" s="767"/>
      <c r="CJ119" s="857"/>
      <c r="CK119" s="955"/>
      <c r="CL119" s="843"/>
      <c r="CM119" s="861" t="s">
        <v>465</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497123</v>
      </c>
      <c r="DH119" s="783"/>
      <c r="DI119" s="783"/>
      <c r="DJ119" s="783"/>
      <c r="DK119" s="784"/>
      <c r="DL119" s="785">
        <v>578483</v>
      </c>
      <c r="DM119" s="783"/>
      <c r="DN119" s="783"/>
      <c r="DO119" s="783"/>
      <c r="DP119" s="784"/>
      <c r="DQ119" s="785">
        <v>683038</v>
      </c>
      <c r="DR119" s="783"/>
      <c r="DS119" s="783"/>
      <c r="DT119" s="783"/>
      <c r="DU119" s="784"/>
      <c r="DV119" s="871">
        <v>6.8</v>
      </c>
      <c r="DW119" s="872"/>
      <c r="DX119" s="872"/>
      <c r="DY119" s="872"/>
      <c r="DZ119" s="873"/>
    </row>
    <row r="120" spans="1:130" s="226" customFormat="1" ht="26.25" customHeight="1" x14ac:dyDescent="0.15">
      <c r="A120" s="840"/>
      <c r="B120" s="841"/>
      <c r="C120" s="844" t="s">
        <v>435</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466</v>
      </c>
      <c r="AB120" s="800"/>
      <c r="AC120" s="800"/>
      <c r="AD120" s="800"/>
      <c r="AE120" s="801"/>
      <c r="AF120" s="802" t="s">
        <v>132</v>
      </c>
      <c r="AG120" s="800"/>
      <c r="AH120" s="800"/>
      <c r="AI120" s="800"/>
      <c r="AJ120" s="801"/>
      <c r="AK120" s="802" t="s">
        <v>132</v>
      </c>
      <c r="AL120" s="800"/>
      <c r="AM120" s="800"/>
      <c r="AN120" s="800"/>
      <c r="AO120" s="801"/>
      <c r="AP120" s="847" t="s">
        <v>467</v>
      </c>
      <c r="AQ120" s="848"/>
      <c r="AR120" s="848"/>
      <c r="AS120" s="848"/>
      <c r="AT120" s="849"/>
      <c r="AU120" s="906" t="s">
        <v>468</v>
      </c>
      <c r="AV120" s="907"/>
      <c r="AW120" s="907"/>
      <c r="AX120" s="907"/>
      <c r="AY120" s="908"/>
      <c r="AZ120" s="883" t="s">
        <v>469</v>
      </c>
      <c r="BA120" s="828"/>
      <c r="BB120" s="828"/>
      <c r="BC120" s="828"/>
      <c r="BD120" s="828"/>
      <c r="BE120" s="828"/>
      <c r="BF120" s="828"/>
      <c r="BG120" s="828"/>
      <c r="BH120" s="828"/>
      <c r="BI120" s="828"/>
      <c r="BJ120" s="828"/>
      <c r="BK120" s="828"/>
      <c r="BL120" s="828"/>
      <c r="BM120" s="828"/>
      <c r="BN120" s="828"/>
      <c r="BO120" s="828"/>
      <c r="BP120" s="829"/>
      <c r="BQ120" s="884">
        <v>3715589</v>
      </c>
      <c r="BR120" s="865"/>
      <c r="BS120" s="865"/>
      <c r="BT120" s="865"/>
      <c r="BU120" s="865"/>
      <c r="BV120" s="865">
        <v>3720170</v>
      </c>
      <c r="BW120" s="865"/>
      <c r="BX120" s="865"/>
      <c r="BY120" s="865"/>
      <c r="BZ120" s="865"/>
      <c r="CA120" s="865">
        <v>3271586</v>
      </c>
      <c r="CB120" s="865"/>
      <c r="CC120" s="865"/>
      <c r="CD120" s="865"/>
      <c r="CE120" s="865"/>
      <c r="CF120" s="889">
        <v>32.4</v>
      </c>
      <c r="CG120" s="890"/>
      <c r="CH120" s="890"/>
      <c r="CI120" s="890"/>
      <c r="CJ120" s="890"/>
      <c r="CK120" s="891" t="s">
        <v>470</v>
      </c>
      <c r="CL120" s="875"/>
      <c r="CM120" s="875"/>
      <c r="CN120" s="875"/>
      <c r="CO120" s="876"/>
      <c r="CP120" s="895" t="s">
        <v>471</v>
      </c>
      <c r="CQ120" s="896"/>
      <c r="CR120" s="896"/>
      <c r="CS120" s="896"/>
      <c r="CT120" s="896"/>
      <c r="CU120" s="896"/>
      <c r="CV120" s="896"/>
      <c r="CW120" s="896"/>
      <c r="CX120" s="896"/>
      <c r="CY120" s="896"/>
      <c r="CZ120" s="896"/>
      <c r="DA120" s="896"/>
      <c r="DB120" s="896"/>
      <c r="DC120" s="896"/>
      <c r="DD120" s="896"/>
      <c r="DE120" s="896"/>
      <c r="DF120" s="897"/>
      <c r="DG120" s="884">
        <v>7545035</v>
      </c>
      <c r="DH120" s="865"/>
      <c r="DI120" s="865"/>
      <c r="DJ120" s="865"/>
      <c r="DK120" s="865"/>
      <c r="DL120" s="865">
        <v>7006295</v>
      </c>
      <c r="DM120" s="865"/>
      <c r="DN120" s="865"/>
      <c r="DO120" s="865"/>
      <c r="DP120" s="865"/>
      <c r="DQ120" s="865">
        <v>6769035</v>
      </c>
      <c r="DR120" s="865"/>
      <c r="DS120" s="865"/>
      <c r="DT120" s="865"/>
      <c r="DU120" s="865"/>
      <c r="DV120" s="866">
        <v>67</v>
      </c>
      <c r="DW120" s="866"/>
      <c r="DX120" s="866"/>
      <c r="DY120" s="866"/>
      <c r="DZ120" s="867"/>
    </row>
    <row r="121" spans="1:130" s="226" customFormat="1" ht="26.25" customHeight="1" x14ac:dyDescent="0.15">
      <c r="A121" s="840"/>
      <c r="B121" s="841"/>
      <c r="C121" s="886" t="s">
        <v>472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1796</v>
      </c>
      <c r="AB121" s="800"/>
      <c r="AC121" s="800"/>
      <c r="AD121" s="800"/>
      <c r="AE121" s="801"/>
      <c r="AF121" s="802">
        <v>1796</v>
      </c>
      <c r="AG121" s="800"/>
      <c r="AH121" s="800"/>
      <c r="AI121" s="800"/>
      <c r="AJ121" s="801"/>
      <c r="AK121" s="802">
        <v>1796</v>
      </c>
      <c r="AL121" s="800"/>
      <c r="AM121" s="800"/>
      <c r="AN121" s="800"/>
      <c r="AO121" s="801"/>
      <c r="AP121" s="847">
        <v>0</v>
      </c>
      <c r="AQ121" s="848"/>
      <c r="AR121" s="848"/>
      <c r="AS121" s="848"/>
      <c r="AT121" s="849"/>
      <c r="AU121" s="909"/>
      <c r="AV121" s="910"/>
      <c r="AW121" s="910"/>
      <c r="AX121" s="910"/>
      <c r="AY121" s="911"/>
      <c r="AZ121" s="835" t="s">
        <v>473</v>
      </c>
      <c r="BA121" s="770"/>
      <c r="BB121" s="770"/>
      <c r="BC121" s="770"/>
      <c r="BD121" s="770"/>
      <c r="BE121" s="770"/>
      <c r="BF121" s="770"/>
      <c r="BG121" s="770"/>
      <c r="BH121" s="770"/>
      <c r="BI121" s="770"/>
      <c r="BJ121" s="770"/>
      <c r="BK121" s="770"/>
      <c r="BL121" s="770"/>
      <c r="BM121" s="770"/>
      <c r="BN121" s="770"/>
      <c r="BO121" s="770"/>
      <c r="BP121" s="771"/>
      <c r="BQ121" s="836">
        <v>290389</v>
      </c>
      <c r="BR121" s="837"/>
      <c r="BS121" s="837"/>
      <c r="BT121" s="837"/>
      <c r="BU121" s="837"/>
      <c r="BV121" s="837">
        <v>248125</v>
      </c>
      <c r="BW121" s="837"/>
      <c r="BX121" s="837"/>
      <c r="BY121" s="837"/>
      <c r="BZ121" s="837"/>
      <c r="CA121" s="837">
        <v>215841</v>
      </c>
      <c r="CB121" s="837"/>
      <c r="CC121" s="837"/>
      <c r="CD121" s="837"/>
      <c r="CE121" s="837"/>
      <c r="CF121" s="898">
        <v>2.1</v>
      </c>
      <c r="CG121" s="899"/>
      <c r="CH121" s="899"/>
      <c r="CI121" s="899"/>
      <c r="CJ121" s="899"/>
      <c r="CK121" s="892"/>
      <c r="CL121" s="878"/>
      <c r="CM121" s="878"/>
      <c r="CN121" s="878"/>
      <c r="CO121" s="879"/>
      <c r="CP121" s="858" t="s">
        <v>474</v>
      </c>
      <c r="CQ121" s="859"/>
      <c r="CR121" s="859"/>
      <c r="CS121" s="859"/>
      <c r="CT121" s="859"/>
      <c r="CU121" s="859"/>
      <c r="CV121" s="859"/>
      <c r="CW121" s="859"/>
      <c r="CX121" s="859"/>
      <c r="CY121" s="859"/>
      <c r="CZ121" s="859"/>
      <c r="DA121" s="859"/>
      <c r="DB121" s="859"/>
      <c r="DC121" s="859"/>
      <c r="DD121" s="859"/>
      <c r="DE121" s="859"/>
      <c r="DF121" s="860"/>
      <c r="DG121" s="836">
        <v>5977186</v>
      </c>
      <c r="DH121" s="837"/>
      <c r="DI121" s="837"/>
      <c r="DJ121" s="837"/>
      <c r="DK121" s="837"/>
      <c r="DL121" s="837">
        <v>6664653</v>
      </c>
      <c r="DM121" s="837"/>
      <c r="DN121" s="837"/>
      <c r="DO121" s="837"/>
      <c r="DP121" s="837"/>
      <c r="DQ121" s="837">
        <v>6115833</v>
      </c>
      <c r="DR121" s="837"/>
      <c r="DS121" s="837"/>
      <c r="DT121" s="837"/>
      <c r="DU121" s="837"/>
      <c r="DV121" s="814">
        <v>60.5</v>
      </c>
      <c r="DW121" s="814"/>
      <c r="DX121" s="814"/>
      <c r="DY121" s="814"/>
      <c r="DZ121" s="815"/>
    </row>
    <row r="122" spans="1:130" s="226" customFormat="1" ht="26.25" customHeight="1" x14ac:dyDescent="0.15">
      <c r="A122" s="840"/>
      <c r="B122" s="841"/>
      <c r="C122" s="844" t="s">
        <v>446</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467</v>
      </c>
      <c r="AB122" s="800"/>
      <c r="AC122" s="800"/>
      <c r="AD122" s="800"/>
      <c r="AE122" s="801"/>
      <c r="AF122" s="802" t="s">
        <v>475</v>
      </c>
      <c r="AG122" s="800"/>
      <c r="AH122" s="800"/>
      <c r="AI122" s="800"/>
      <c r="AJ122" s="801"/>
      <c r="AK122" s="802" t="s">
        <v>132</v>
      </c>
      <c r="AL122" s="800"/>
      <c r="AM122" s="800"/>
      <c r="AN122" s="800"/>
      <c r="AO122" s="801"/>
      <c r="AP122" s="847" t="s">
        <v>458</v>
      </c>
      <c r="AQ122" s="848"/>
      <c r="AR122" s="848"/>
      <c r="AS122" s="848"/>
      <c r="AT122" s="849"/>
      <c r="AU122" s="909"/>
      <c r="AV122" s="910"/>
      <c r="AW122" s="910"/>
      <c r="AX122" s="910"/>
      <c r="AY122" s="911"/>
      <c r="AZ122" s="902" t="s">
        <v>476</v>
      </c>
      <c r="BA122" s="903"/>
      <c r="BB122" s="903"/>
      <c r="BC122" s="903"/>
      <c r="BD122" s="903"/>
      <c r="BE122" s="903"/>
      <c r="BF122" s="903"/>
      <c r="BG122" s="903"/>
      <c r="BH122" s="903"/>
      <c r="BI122" s="903"/>
      <c r="BJ122" s="903"/>
      <c r="BK122" s="903"/>
      <c r="BL122" s="903"/>
      <c r="BM122" s="903"/>
      <c r="BN122" s="903"/>
      <c r="BO122" s="903"/>
      <c r="BP122" s="904"/>
      <c r="BQ122" s="905">
        <v>31620244</v>
      </c>
      <c r="BR122" s="868"/>
      <c r="BS122" s="868"/>
      <c r="BT122" s="868"/>
      <c r="BU122" s="868"/>
      <c r="BV122" s="868">
        <v>32565493</v>
      </c>
      <c r="BW122" s="868"/>
      <c r="BX122" s="868"/>
      <c r="BY122" s="868"/>
      <c r="BZ122" s="868"/>
      <c r="CA122" s="868">
        <v>32258225</v>
      </c>
      <c r="CB122" s="868"/>
      <c r="CC122" s="868"/>
      <c r="CD122" s="868"/>
      <c r="CE122" s="868"/>
      <c r="CF122" s="869">
        <v>319.10000000000002</v>
      </c>
      <c r="CG122" s="870"/>
      <c r="CH122" s="870"/>
      <c r="CI122" s="870"/>
      <c r="CJ122" s="870"/>
      <c r="CK122" s="892"/>
      <c r="CL122" s="878"/>
      <c r="CM122" s="878"/>
      <c r="CN122" s="878"/>
      <c r="CO122" s="879"/>
      <c r="CP122" s="858" t="s">
        <v>477</v>
      </c>
      <c r="CQ122" s="859"/>
      <c r="CR122" s="859"/>
      <c r="CS122" s="859"/>
      <c r="CT122" s="859"/>
      <c r="CU122" s="859"/>
      <c r="CV122" s="859"/>
      <c r="CW122" s="859"/>
      <c r="CX122" s="859"/>
      <c r="CY122" s="859"/>
      <c r="CZ122" s="859"/>
      <c r="DA122" s="859"/>
      <c r="DB122" s="859"/>
      <c r="DC122" s="859"/>
      <c r="DD122" s="859"/>
      <c r="DE122" s="859"/>
      <c r="DF122" s="860"/>
      <c r="DG122" s="836">
        <v>685462</v>
      </c>
      <c r="DH122" s="837"/>
      <c r="DI122" s="837"/>
      <c r="DJ122" s="837"/>
      <c r="DK122" s="837"/>
      <c r="DL122" s="837">
        <v>632717</v>
      </c>
      <c r="DM122" s="837"/>
      <c r="DN122" s="837"/>
      <c r="DO122" s="837"/>
      <c r="DP122" s="837"/>
      <c r="DQ122" s="837">
        <v>534837</v>
      </c>
      <c r="DR122" s="837"/>
      <c r="DS122" s="837"/>
      <c r="DT122" s="837"/>
      <c r="DU122" s="837"/>
      <c r="DV122" s="814">
        <v>5.3</v>
      </c>
      <c r="DW122" s="814"/>
      <c r="DX122" s="814"/>
      <c r="DY122" s="814"/>
      <c r="DZ122" s="815"/>
    </row>
    <row r="123" spans="1:130" s="226" customFormat="1" ht="26.25" customHeight="1" x14ac:dyDescent="0.15">
      <c r="A123" s="840"/>
      <c r="B123" s="841"/>
      <c r="C123" s="844" t="s">
        <v>452</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48474</v>
      </c>
      <c r="AB123" s="800"/>
      <c r="AC123" s="800"/>
      <c r="AD123" s="800"/>
      <c r="AE123" s="801"/>
      <c r="AF123" s="802">
        <v>48032</v>
      </c>
      <c r="AG123" s="800"/>
      <c r="AH123" s="800"/>
      <c r="AI123" s="800"/>
      <c r="AJ123" s="801"/>
      <c r="AK123" s="802">
        <v>47722</v>
      </c>
      <c r="AL123" s="800"/>
      <c r="AM123" s="800"/>
      <c r="AN123" s="800"/>
      <c r="AO123" s="801"/>
      <c r="AP123" s="847">
        <v>0.5</v>
      </c>
      <c r="AQ123" s="848"/>
      <c r="AR123" s="848"/>
      <c r="AS123" s="848"/>
      <c r="AT123" s="849"/>
      <c r="AU123" s="912"/>
      <c r="AV123" s="913"/>
      <c r="AW123" s="913"/>
      <c r="AX123" s="913"/>
      <c r="AY123" s="913"/>
      <c r="AZ123" s="257" t="s">
        <v>181</v>
      </c>
      <c r="BA123" s="257"/>
      <c r="BB123" s="257"/>
      <c r="BC123" s="257"/>
      <c r="BD123" s="257"/>
      <c r="BE123" s="257"/>
      <c r="BF123" s="257"/>
      <c r="BG123" s="257"/>
      <c r="BH123" s="257"/>
      <c r="BI123" s="257"/>
      <c r="BJ123" s="257"/>
      <c r="BK123" s="257"/>
      <c r="BL123" s="257"/>
      <c r="BM123" s="257"/>
      <c r="BN123" s="257"/>
      <c r="BO123" s="900" t="s">
        <v>478</v>
      </c>
      <c r="BP123" s="901"/>
      <c r="BQ123" s="855">
        <v>35626222</v>
      </c>
      <c r="BR123" s="856"/>
      <c r="BS123" s="856"/>
      <c r="BT123" s="856"/>
      <c r="BU123" s="856"/>
      <c r="BV123" s="856">
        <v>36533788</v>
      </c>
      <c r="BW123" s="856"/>
      <c r="BX123" s="856"/>
      <c r="BY123" s="856"/>
      <c r="BZ123" s="856"/>
      <c r="CA123" s="856">
        <v>35745652</v>
      </c>
      <c r="CB123" s="856"/>
      <c r="CC123" s="856"/>
      <c r="CD123" s="856"/>
      <c r="CE123" s="856"/>
      <c r="CF123" s="766"/>
      <c r="CG123" s="767"/>
      <c r="CH123" s="767"/>
      <c r="CI123" s="767"/>
      <c r="CJ123" s="857"/>
      <c r="CK123" s="892"/>
      <c r="CL123" s="878"/>
      <c r="CM123" s="878"/>
      <c r="CN123" s="878"/>
      <c r="CO123" s="879"/>
      <c r="CP123" s="858" t="s">
        <v>479</v>
      </c>
      <c r="CQ123" s="859"/>
      <c r="CR123" s="859"/>
      <c r="CS123" s="859"/>
      <c r="CT123" s="859"/>
      <c r="CU123" s="859"/>
      <c r="CV123" s="859"/>
      <c r="CW123" s="859"/>
      <c r="CX123" s="859"/>
      <c r="CY123" s="859"/>
      <c r="CZ123" s="859"/>
      <c r="DA123" s="859"/>
      <c r="DB123" s="859"/>
      <c r="DC123" s="859"/>
      <c r="DD123" s="859"/>
      <c r="DE123" s="859"/>
      <c r="DF123" s="860"/>
      <c r="DG123" s="799">
        <v>232838</v>
      </c>
      <c r="DH123" s="800"/>
      <c r="DI123" s="800"/>
      <c r="DJ123" s="800"/>
      <c r="DK123" s="801"/>
      <c r="DL123" s="802">
        <v>38651</v>
      </c>
      <c r="DM123" s="800"/>
      <c r="DN123" s="800"/>
      <c r="DO123" s="800"/>
      <c r="DP123" s="801"/>
      <c r="DQ123" s="802">
        <v>187249</v>
      </c>
      <c r="DR123" s="800"/>
      <c r="DS123" s="800"/>
      <c r="DT123" s="800"/>
      <c r="DU123" s="801"/>
      <c r="DV123" s="847">
        <v>1.9</v>
      </c>
      <c r="DW123" s="848"/>
      <c r="DX123" s="848"/>
      <c r="DY123" s="848"/>
      <c r="DZ123" s="849"/>
    </row>
    <row r="124" spans="1:130" s="226" customFormat="1" ht="26.25" customHeight="1" thickBot="1" x14ac:dyDescent="0.2">
      <c r="A124" s="840"/>
      <c r="B124" s="841"/>
      <c r="C124" s="844" t="s">
        <v>455</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466</v>
      </c>
      <c r="AB124" s="800"/>
      <c r="AC124" s="800"/>
      <c r="AD124" s="800"/>
      <c r="AE124" s="801"/>
      <c r="AF124" s="802" t="s">
        <v>458</v>
      </c>
      <c r="AG124" s="800"/>
      <c r="AH124" s="800"/>
      <c r="AI124" s="800"/>
      <c r="AJ124" s="801"/>
      <c r="AK124" s="802" t="s">
        <v>132</v>
      </c>
      <c r="AL124" s="800"/>
      <c r="AM124" s="800"/>
      <c r="AN124" s="800"/>
      <c r="AO124" s="801"/>
      <c r="AP124" s="847" t="s">
        <v>461</v>
      </c>
      <c r="AQ124" s="848"/>
      <c r="AR124" s="848"/>
      <c r="AS124" s="848"/>
      <c r="AT124" s="849"/>
      <c r="AU124" s="850" t="s">
        <v>480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122.1</v>
      </c>
      <c r="BR124" s="854"/>
      <c r="BS124" s="854"/>
      <c r="BT124" s="854"/>
      <c r="BU124" s="854"/>
      <c r="BV124" s="854">
        <v>110.3</v>
      </c>
      <c r="BW124" s="854"/>
      <c r="BX124" s="854"/>
      <c r="BY124" s="854"/>
      <c r="BZ124" s="854"/>
      <c r="CA124" s="854">
        <v>111.6</v>
      </c>
      <c r="CB124" s="854"/>
      <c r="CC124" s="854"/>
      <c r="CD124" s="854"/>
      <c r="CE124" s="854"/>
      <c r="CF124" s="744"/>
      <c r="CG124" s="745"/>
      <c r="CH124" s="745"/>
      <c r="CI124" s="745"/>
      <c r="CJ124" s="885"/>
      <c r="CK124" s="893"/>
      <c r="CL124" s="893"/>
      <c r="CM124" s="893"/>
      <c r="CN124" s="893"/>
      <c r="CO124" s="894"/>
      <c r="CP124" s="858" t="s">
        <v>481</v>
      </c>
      <c r="CQ124" s="859"/>
      <c r="CR124" s="859"/>
      <c r="CS124" s="859"/>
      <c r="CT124" s="859"/>
      <c r="CU124" s="859"/>
      <c r="CV124" s="859"/>
      <c r="CW124" s="859"/>
      <c r="CX124" s="859"/>
      <c r="CY124" s="859"/>
      <c r="CZ124" s="859"/>
      <c r="DA124" s="859"/>
      <c r="DB124" s="859"/>
      <c r="DC124" s="859"/>
      <c r="DD124" s="859"/>
      <c r="DE124" s="859"/>
      <c r="DF124" s="860"/>
      <c r="DG124" s="782">
        <v>253783</v>
      </c>
      <c r="DH124" s="783"/>
      <c r="DI124" s="783"/>
      <c r="DJ124" s="783"/>
      <c r="DK124" s="784"/>
      <c r="DL124" s="785">
        <v>308440</v>
      </c>
      <c r="DM124" s="783"/>
      <c r="DN124" s="783"/>
      <c r="DO124" s="783"/>
      <c r="DP124" s="784"/>
      <c r="DQ124" s="785">
        <v>267838</v>
      </c>
      <c r="DR124" s="783"/>
      <c r="DS124" s="783"/>
      <c r="DT124" s="783"/>
      <c r="DU124" s="784"/>
      <c r="DV124" s="871">
        <v>2.6</v>
      </c>
      <c r="DW124" s="872"/>
      <c r="DX124" s="872"/>
      <c r="DY124" s="872"/>
      <c r="DZ124" s="873"/>
    </row>
    <row r="125" spans="1:130" s="226" customFormat="1" ht="26.25" customHeight="1" x14ac:dyDescent="0.15">
      <c r="A125" s="840"/>
      <c r="B125" s="841"/>
      <c r="C125" s="844" t="s">
        <v>459</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132</v>
      </c>
      <c r="AB125" s="800"/>
      <c r="AC125" s="800"/>
      <c r="AD125" s="800"/>
      <c r="AE125" s="801"/>
      <c r="AF125" s="802" t="s">
        <v>482</v>
      </c>
      <c r="AG125" s="800"/>
      <c r="AH125" s="800"/>
      <c r="AI125" s="800"/>
      <c r="AJ125" s="801"/>
      <c r="AK125" s="802" t="s">
        <v>462</v>
      </c>
      <c r="AL125" s="800"/>
      <c r="AM125" s="800"/>
      <c r="AN125" s="800"/>
      <c r="AO125" s="801"/>
      <c r="AP125" s="847" t="s">
        <v>463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483</v>
      </c>
      <c r="CL125" s="875"/>
      <c r="CM125" s="875"/>
      <c r="CN125" s="875"/>
      <c r="CO125" s="876"/>
      <c r="CP125" s="883" t="s">
        <v>484</v>
      </c>
      <c r="CQ125" s="828"/>
      <c r="CR125" s="828"/>
      <c r="CS125" s="828"/>
      <c r="CT125" s="828"/>
      <c r="CU125" s="828"/>
      <c r="CV125" s="828"/>
      <c r="CW125" s="828"/>
      <c r="CX125" s="828"/>
      <c r="CY125" s="828"/>
      <c r="CZ125" s="828"/>
      <c r="DA125" s="828"/>
      <c r="DB125" s="828"/>
      <c r="DC125" s="828"/>
      <c r="DD125" s="828"/>
      <c r="DE125" s="828"/>
      <c r="DF125" s="829"/>
      <c r="DG125" s="884" t="s">
        <v>463</v>
      </c>
      <c r="DH125" s="865"/>
      <c r="DI125" s="865"/>
      <c r="DJ125" s="865"/>
      <c r="DK125" s="865"/>
      <c r="DL125" s="865" t="s">
        <v>485</v>
      </c>
      <c r="DM125" s="865"/>
      <c r="DN125" s="865"/>
      <c r="DO125" s="865"/>
      <c r="DP125" s="865"/>
      <c r="DQ125" s="865" t="s">
        <v>458</v>
      </c>
      <c r="DR125" s="865"/>
      <c r="DS125" s="865"/>
      <c r="DT125" s="865"/>
      <c r="DU125" s="865"/>
      <c r="DV125" s="866" t="s">
        <v>462</v>
      </c>
      <c r="DW125" s="866"/>
      <c r="DX125" s="866"/>
      <c r="DY125" s="866"/>
      <c r="DZ125" s="867"/>
    </row>
    <row r="126" spans="1:130" s="226" customFormat="1" ht="26.25" customHeight="1" thickBot="1" x14ac:dyDescent="0.2">
      <c r="A126" s="840"/>
      <c r="B126" s="841"/>
      <c r="C126" s="844" t="s">
        <v>465</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v>59800</v>
      </c>
      <c r="AB126" s="800"/>
      <c r="AC126" s="800"/>
      <c r="AD126" s="800"/>
      <c r="AE126" s="801"/>
      <c r="AF126" s="802">
        <v>45518</v>
      </c>
      <c r="AG126" s="800"/>
      <c r="AH126" s="800"/>
      <c r="AI126" s="800"/>
      <c r="AJ126" s="801"/>
      <c r="AK126" s="802">
        <v>45893</v>
      </c>
      <c r="AL126" s="800"/>
      <c r="AM126" s="800"/>
      <c r="AN126" s="800"/>
      <c r="AO126" s="801"/>
      <c r="AP126" s="847">
        <v>0.5</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486</v>
      </c>
      <c r="CQ126" s="770"/>
      <c r="CR126" s="770"/>
      <c r="CS126" s="770"/>
      <c r="CT126" s="770"/>
      <c r="CU126" s="770"/>
      <c r="CV126" s="770"/>
      <c r="CW126" s="770"/>
      <c r="CX126" s="770"/>
      <c r="CY126" s="770"/>
      <c r="CZ126" s="770"/>
      <c r="DA126" s="770"/>
      <c r="DB126" s="770"/>
      <c r="DC126" s="770"/>
      <c r="DD126" s="770"/>
      <c r="DE126" s="770"/>
      <c r="DF126" s="771"/>
      <c r="DG126" s="836" t="s">
        <v>467</v>
      </c>
      <c r="DH126" s="837"/>
      <c r="DI126" s="837"/>
      <c r="DJ126" s="837"/>
      <c r="DK126" s="837"/>
      <c r="DL126" s="837" t="s">
        <v>475</v>
      </c>
      <c r="DM126" s="837"/>
      <c r="DN126" s="837"/>
      <c r="DO126" s="837"/>
      <c r="DP126" s="837"/>
      <c r="DQ126" s="837" t="s">
        <v>458</v>
      </c>
      <c r="DR126" s="837"/>
      <c r="DS126" s="837"/>
      <c r="DT126" s="837"/>
      <c r="DU126" s="837"/>
      <c r="DV126" s="814" t="s">
        <v>485</v>
      </c>
      <c r="DW126" s="814"/>
      <c r="DX126" s="814"/>
      <c r="DY126" s="814"/>
      <c r="DZ126" s="815"/>
    </row>
    <row r="127" spans="1:130" s="226" customFormat="1" ht="26.25" customHeight="1" x14ac:dyDescent="0.15">
      <c r="A127" s="842"/>
      <c r="B127" s="843"/>
      <c r="C127" s="861" t="s">
        <v>487</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6893</v>
      </c>
      <c r="AB127" s="800"/>
      <c r="AC127" s="800"/>
      <c r="AD127" s="800"/>
      <c r="AE127" s="801"/>
      <c r="AF127" s="802">
        <v>4035</v>
      </c>
      <c r="AG127" s="800"/>
      <c r="AH127" s="800"/>
      <c r="AI127" s="800"/>
      <c r="AJ127" s="801"/>
      <c r="AK127" s="802">
        <v>2175</v>
      </c>
      <c r="AL127" s="800"/>
      <c r="AM127" s="800"/>
      <c r="AN127" s="800"/>
      <c r="AO127" s="801"/>
      <c r="AP127" s="847">
        <v>0</v>
      </c>
      <c r="AQ127" s="848"/>
      <c r="AR127" s="848"/>
      <c r="AS127" s="848"/>
      <c r="AT127" s="849"/>
      <c r="AU127" s="262"/>
      <c r="AV127" s="262"/>
      <c r="AW127" s="262"/>
      <c r="AX127" s="864" t="s">
        <v>488</v>
      </c>
      <c r="AY127" s="832"/>
      <c r="AZ127" s="832"/>
      <c r="BA127" s="832"/>
      <c r="BB127" s="832"/>
      <c r="BC127" s="832"/>
      <c r="BD127" s="832"/>
      <c r="BE127" s="833"/>
      <c r="BF127" s="831" t="s">
        <v>489</v>
      </c>
      <c r="BG127" s="832"/>
      <c r="BH127" s="832"/>
      <c r="BI127" s="832"/>
      <c r="BJ127" s="832"/>
      <c r="BK127" s="832"/>
      <c r="BL127" s="833"/>
      <c r="BM127" s="831" t="s">
        <v>490</v>
      </c>
      <c r="BN127" s="832"/>
      <c r="BO127" s="832"/>
      <c r="BP127" s="832"/>
      <c r="BQ127" s="832"/>
      <c r="BR127" s="832"/>
      <c r="BS127" s="833"/>
      <c r="BT127" s="831" t="s">
        <v>491</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492</v>
      </c>
      <c r="CQ127" s="770"/>
      <c r="CR127" s="770"/>
      <c r="CS127" s="770"/>
      <c r="CT127" s="770"/>
      <c r="CU127" s="770"/>
      <c r="CV127" s="770"/>
      <c r="CW127" s="770"/>
      <c r="CX127" s="770"/>
      <c r="CY127" s="770"/>
      <c r="CZ127" s="770"/>
      <c r="DA127" s="770"/>
      <c r="DB127" s="770"/>
      <c r="DC127" s="770"/>
      <c r="DD127" s="770"/>
      <c r="DE127" s="770"/>
      <c r="DF127" s="771"/>
      <c r="DG127" s="836" t="s">
        <v>461</v>
      </c>
      <c r="DH127" s="837"/>
      <c r="DI127" s="837"/>
      <c r="DJ127" s="837"/>
      <c r="DK127" s="837"/>
      <c r="DL127" s="837" t="s">
        <v>132</v>
      </c>
      <c r="DM127" s="837"/>
      <c r="DN127" s="837"/>
      <c r="DO127" s="837"/>
      <c r="DP127" s="837"/>
      <c r="DQ127" s="837" t="s">
        <v>132</v>
      </c>
      <c r="DR127" s="837"/>
      <c r="DS127" s="837"/>
      <c r="DT127" s="837"/>
      <c r="DU127" s="837"/>
      <c r="DV127" s="814" t="s">
        <v>132</v>
      </c>
      <c r="DW127" s="814"/>
      <c r="DX127" s="814"/>
      <c r="DY127" s="814"/>
      <c r="DZ127" s="815"/>
    </row>
    <row r="128" spans="1:130" s="226" customFormat="1" ht="26.25" customHeight="1" thickBot="1" x14ac:dyDescent="0.2">
      <c r="A128" s="816" t="s">
        <v>493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494</v>
      </c>
      <c r="X128" s="818"/>
      <c r="Y128" s="818"/>
      <c r="Z128" s="819"/>
      <c r="AA128" s="820">
        <v>40979</v>
      </c>
      <c r="AB128" s="821"/>
      <c r="AC128" s="821"/>
      <c r="AD128" s="821"/>
      <c r="AE128" s="822"/>
      <c r="AF128" s="823">
        <v>33601</v>
      </c>
      <c r="AG128" s="821"/>
      <c r="AH128" s="821"/>
      <c r="AI128" s="821"/>
      <c r="AJ128" s="822"/>
      <c r="AK128" s="823">
        <v>37492</v>
      </c>
      <c r="AL128" s="821"/>
      <c r="AM128" s="821"/>
      <c r="AN128" s="821"/>
      <c r="AO128" s="822"/>
      <c r="AP128" s="824"/>
      <c r="AQ128" s="825"/>
      <c r="AR128" s="825"/>
      <c r="AS128" s="825"/>
      <c r="AT128" s="826"/>
      <c r="AU128" s="262"/>
      <c r="AV128" s="262"/>
      <c r="AW128" s="262"/>
      <c r="AX128" s="827" t="s">
        <v>495</v>
      </c>
      <c r="AY128" s="828"/>
      <c r="AZ128" s="828"/>
      <c r="BA128" s="828"/>
      <c r="BB128" s="828"/>
      <c r="BC128" s="828"/>
      <c r="BD128" s="828"/>
      <c r="BE128" s="829"/>
      <c r="BF128" s="806" t="s">
        <v>458</v>
      </c>
      <c r="BG128" s="807"/>
      <c r="BH128" s="807"/>
      <c r="BI128" s="807"/>
      <c r="BJ128" s="807"/>
      <c r="BK128" s="807"/>
      <c r="BL128" s="830"/>
      <c r="BM128" s="806">
        <v>13</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496</v>
      </c>
      <c r="CQ128" s="748"/>
      <c r="CR128" s="748"/>
      <c r="CS128" s="748"/>
      <c r="CT128" s="748"/>
      <c r="CU128" s="748"/>
      <c r="CV128" s="748"/>
      <c r="CW128" s="748"/>
      <c r="CX128" s="748"/>
      <c r="CY128" s="748"/>
      <c r="CZ128" s="748"/>
      <c r="DA128" s="748"/>
      <c r="DB128" s="748"/>
      <c r="DC128" s="748"/>
      <c r="DD128" s="748"/>
      <c r="DE128" s="748"/>
      <c r="DF128" s="749"/>
      <c r="DG128" s="810" t="s">
        <v>132</v>
      </c>
      <c r="DH128" s="811"/>
      <c r="DI128" s="811"/>
      <c r="DJ128" s="811"/>
      <c r="DK128" s="811"/>
      <c r="DL128" s="811">
        <v>28000</v>
      </c>
      <c r="DM128" s="811"/>
      <c r="DN128" s="811"/>
      <c r="DO128" s="811"/>
      <c r="DP128" s="811"/>
      <c r="DQ128" s="811">
        <v>27500</v>
      </c>
      <c r="DR128" s="811"/>
      <c r="DS128" s="811"/>
      <c r="DT128" s="811"/>
      <c r="DU128" s="811"/>
      <c r="DV128" s="812">
        <v>0.3</v>
      </c>
      <c r="DW128" s="812"/>
      <c r="DX128" s="812"/>
      <c r="DY128" s="812"/>
      <c r="DZ128" s="813"/>
    </row>
    <row r="129" spans="1:131" s="226" customFormat="1" ht="26.25" customHeight="1" x14ac:dyDescent="0.15">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497</v>
      </c>
      <c r="X129" s="797"/>
      <c r="Y129" s="797"/>
      <c r="Z129" s="798"/>
      <c r="AA129" s="799">
        <v>12456589</v>
      </c>
      <c r="AB129" s="800"/>
      <c r="AC129" s="800"/>
      <c r="AD129" s="800"/>
      <c r="AE129" s="801"/>
      <c r="AF129" s="802">
        <v>12332915</v>
      </c>
      <c r="AG129" s="800"/>
      <c r="AH129" s="800"/>
      <c r="AI129" s="800"/>
      <c r="AJ129" s="801"/>
      <c r="AK129" s="802">
        <v>12487836</v>
      </c>
      <c r="AL129" s="800"/>
      <c r="AM129" s="800"/>
      <c r="AN129" s="800"/>
      <c r="AO129" s="801"/>
      <c r="AP129" s="803"/>
      <c r="AQ129" s="804"/>
      <c r="AR129" s="804"/>
      <c r="AS129" s="804"/>
      <c r="AT129" s="805"/>
      <c r="AU129" s="264"/>
      <c r="AV129" s="264"/>
      <c r="AW129" s="264"/>
      <c r="AX129" s="769" t="s">
        <v>498</v>
      </c>
      <c r="AY129" s="770"/>
      <c r="AZ129" s="770"/>
      <c r="BA129" s="770"/>
      <c r="BB129" s="770"/>
      <c r="BC129" s="770"/>
      <c r="BD129" s="770"/>
      <c r="BE129" s="771"/>
      <c r="BF129" s="789" t="s">
        <v>466</v>
      </c>
      <c r="BG129" s="790"/>
      <c r="BH129" s="790"/>
      <c r="BI129" s="790"/>
      <c r="BJ129" s="790"/>
      <c r="BK129" s="790"/>
      <c r="BL129" s="791"/>
      <c r="BM129" s="789">
        <v>18</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499</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500</v>
      </c>
      <c r="X130" s="797"/>
      <c r="Y130" s="797"/>
      <c r="Z130" s="798"/>
      <c r="AA130" s="799">
        <v>2235259</v>
      </c>
      <c r="AB130" s="800"/>
      <c r="AC130" s="800"/>
      <c r="AD130" s="800"/>
      <c r="AE130" s="801"/>
      <c r="AF130" s="802">
        <v>2272600</v>
      </c>
      <c r="AG130" s="800"/>
      <c r="AH130" s="800"/>
      <c r="AI130" s="800"/>
      <c r="AJ130" s="801"/>
      <c r="AK130" s="802">
        <v>2379441</v>
      </c>
      <c r="AL130" s="800"/>
      <c r="AM130" s="800"/>
      <c r="AN130" s="800"/>
      <c r="AO130" s="801"/>
      <c r="AP130" s="803"/>
      <c r="AQ130" s="804"/>
      <c r="AR130" s="804"/>
      <c r="AS130" s="804"/>
      <c r="AT130" s="805"/>
      <c r="AU130" s="264"/>
      <c r="AV130" s="264"/>
      <c r="AW130" s="264"/>
      <c r="AX130" s="769" t="s">
        <v>501</v>
      </c>
      <c r="AY130" s="770"/>
      <c r="AZ130" s="770"/>
      <c r="BA130" s="770"/>
      <c r="BB130" s="770"/>
      <c r="BC130" s="770"/>
      <c r="BD130" s="770"/>
      <c r="BE130" s="771"/>
      <c r="BF130" s="772">
        <v>12</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502</v>
      </c>
      <c r="X131" s="780"/>
      <c r="Y131" s="780"/>
      <c r="Z131" s="781"/>
      <c r="AA131" s="782">
        <v>10221330</v>
      </c>
      <c r="AB131" s="783"/>
      <c r="AC131" s="783"/>
      <c r="AD131" s="783"/>
      <c r="AE131" s="784"/>
      <c r="AF131" s="785">
        <v>10060315</v>
      </c>
      <c r="AG131" s="783"/>
      <c r="AH131" s="783"/>
      <c r="AI131" s="783"/>
      <c r="AJ131" s="784"/>
      <c r="AK131" s="785">
        <v>10108395</v>
      </c>
      <c r="AL131" s="783"/>
      <c r="AM131" s="783"/>
      <c r="AN131" s="783"/>
      <c r="AO131" s="784"/>
      <c r="AP131" s="786"/>
      <c r="AQ131" s="787"/>
      <c r="AR131" s="787"/>
      <c r="AS131" s="787"/>
      <c r="AT131" s="788"/>
      <c r="AU131" s="264"/>
      <c r="AV131" s="264"/>
      <c r="AW131" s="264"/>
      <c r="AX131" s="747" t="s">
        <v>503</v>
      </c>
      <c r="AY131" s="748"/>
      <c r="AZ131" s="748"/>
      <c r="BA131" s="748"/>
      <c r="BB131" s="748"/>
      <c r="BC131" s="748"/>
      <c r="BD131" s="748"/>
      <c r="BE131" s="749"/>
      <c r="BF131" s="750">
        <v>111.6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504</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505</v>
      </c>
      <c r="W132" s="760"/>
      <c r="X132" s="760"/>
      <c r="Y132" s="760"/>
      <c r="Z132" s="761"/>
      <c r="AA132" s="762">
        <v>13.061519390000001</v>
      </c>
      <c r="AB132" s="763"/>
      <c r="AC132" s="763"/>
      <c r="AD132" s="763"/>
      <c r="AE132" s="764"/>
      <c r="AF132" s="765">
        <v>11.978123950000001</v>
      </c>
      <c r="AG132" s="763"/>
      <c r="AH132" s="763"/>
      <c r="AI132" s="763"/>
      <c r="AJ132" s="764"/>
      <c r="AK132" s="765">
        <v>11.055365370000001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506</v>
      </c>
      <c r="W133" s="739"/>
      <c r="X133" s="739"/>
      <c r="Y133" s="739"/>
      <c r="Z133" s="740"/>
      <c r="AA133" s="741">
        <v>14.8</v>
      </c>
      <c r="AB133" s="742"/>
      <c r="AC133" s="742"/>
      <c r="AD133" s="742"/>
      <c r="AE133" s="743"/>
      <c r="AF133" s="741">
        <v>13.4</v>
      </c>
      <c r="AG133" s="742"/>
      <c r="AH133" s="742"/>
      <c r="AI133" s="742"/>
      <c r="AJ133" s="743"/>
      <c r="AK133" s="741">
        <v>12</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5CUuE5xGQa2OsOlhYIepNwvRhp4dnpz4NlyQtH+4taOf6EfGU1kEuGQqQIdzfwcYvB+7igDhaRsEc45Qa7XbA==" saltValue="BZ1Zkb0vQMjlj0Tr9TkRc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uQfDY4giTh2+XMognydLKl+M8S8lp0FCE/uIHoXdWsBLL6e05eG4fMhB/mZeuEtVp9MMJT/RAcDW2cBf6RRzQ==" saltValue="aZO9J37ZCLD5UR/DsV92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NdxrRRYBpUOKHn8pkp2htchPnaEEOWmNIkJ3iJxFPh4kLzUDR+bDX4mEeEYeqRrny8mQgKoIAjg651Bpo418Q==" saltValue="hSzsV4fC3iRYf/c+n9bq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515</v>
      </c>
      <c r="AL9" s="1169"/>
      <c r="AM9" s="1169"/>
      <c r="AN9" s="1170"/>
      <c r="AO9" s="292">
        <v>2621608</v>
      </c>
      <c r="AP9" s="292">
        <v>62898</v>
      </c>
      <c r="AQ9" s="293">
        <v>69000</v>
      </c>
      <c r="AR9" s="294">
        <v>-8.8000000000000007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516</v>
      </c>
      <c r="AL10" s="1169"/>
      <c r="AM10" s="1169"/>
      <c r="AN10" s="1170"/>
      <c r="AO10" s="295">
        <v>282308</v>
      </c>
      <c r="AP10" s="295">
        <v>6773</v>
      </c>
      <c r="AQ10" s="296">
        <v>7980</v>
      </c>
      <c r="AR10" s="297">
        <v>-15.1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517</v>
      </c>
      <c r="AL11" s="1169"/>
      <c r="AM11" s="1169"/>
      <c r="AN11" s="1170"/>
      <c r="AO11" s="295">
        <v>545034</v>
      </c>
      <c r="AP11" s="295">
        <v>13077</v>
      </c>
      <c r="AQ11" s="296">
        <v>8263</v>
      </c>
      <c r="AR11" s="297">
        <v>58.3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518</v>
      </c>
      <c r="AL12" s="1169"/>
      <c r="AM12" s="1169"/>
      <c r="AN12" s="1170"/>
      <c r="AO12" s="295">
        <v>89684</v>
      </c>
      <c r="AP12" s="295">
        <v>2152</v>
      </c>
      <c r="AQ12" s="296">
        <v>1174</v>
      </c>
      <c r="AR12" s="297">
        <v>83.3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519</v>
      </c>
      <c r="AL13" s="1169"/>
      <c r="AM13" s="1169"/>
      <c r="AN13" s="1170"/>
      <c r="AO13" s="295">
        <v>23572</v>
      </c>
      <c r="AP13" s="295">
        <v>566</v>
      </c>
      <c r="AQ13" s="296">
        <v>18</v>
      </c>
      <c r="AR13" s="297">
        <v>3044.4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520</v>
      </c>
      <c r="AL14" s="1169"/>
      <c r="AM14" s="1169"/>
      <c r="AN14" s="1170"/>
      <c r="AO14" s="295">
        <v>70501</v>
      </c>
      <c r="AP14" s="295">
        <v>1691</v>
      </c>
      <c r="AQ14" s="296">
        <v>2909</v>
      </c>
      <c r="AR14" s="297">
        <v>-41.9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521</v>
      </c>
      <c r="AL15" s="1169"/>
      <c r="AM15" s="1169"/>
      <c r="AN15" s="1170"/>
      <c r="AO15" s="295">
        <v>95730</v>
      </c>
      <c r="AP15" s="295">
        <v>2297</v>
      </c>
      <c r="AQ15" s="296">
        <v>1519</v>
      </c>
      <c r="AR15" s="297">
        <v>51.2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522</v>
      </c>
      <c r="AL16" s="1172"/>
      <c r="AM16" s="1172"/>
      <c r="AN16" s="1173"/>
      <c r="AO16" s="295">
        <v>-257491</v>
      </c>
      <c r="AP16" s="295">
        <v>-6178</v>
      </c>
      <c r="AQ16" s="296">
        <v>-6242</v>
      </c>
      <c r="AR16" s="297">
        <v>-1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181</v>
      </c>
      <c r="AL17" s="1172"/>
      <c r="AM17" s="1172"/>
      <c r="AN17" s="1173"/>
      <c r="AO17" s="295">
        <v>3470946</v>
      </c>
      <c r="AP17" s="295">
        <v>83276</v>
      </c>
      <c r="AQ17" s="296">
        <v>84621</v>
      </c>
      <c r="AR17" s="297">
        <v>-1.6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527</v>
      </c>
      <c r="AL21" s="1166"/>
      <c r="AM21" s="1166"/>
      <c r="AN21" s="1167"/>
      <c r="AO21" s="307">
        <v>8.09</v>
      </c>
      <c r="AP21" s="308">
        <v>8.0399999999999991</v>
      </c>
      <c r="AQ21" s="309">
        <v>0.05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528</v>
      </c>
      <c r="AL22" s="1166"/>
      <c r="AM22" s="1166"/>
      <c r="AN22" s="1167"/>
      <c r="AO22" s="312">
        <v>98.8</v>
      </c>
      <c r="AP22" s="313">
        <v>97.7</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530</v>
      </c>
      <c r="AO27" s="273"/>
      <c r="AP27" s="273"/>
      <c r="AQ27" s="273"/>
      <c r="AR27" s="273"/>
      <c r="AS27" s="273"/>
      <c r="AT27" s="273"/>
    </row>
    <row r="28" spans="1:46" ht="17.25" x14ac:dyDescent="0.1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533</v>
      </c>
      <c r="AL32" s="1157"/>
      <c r="AM32" s="1157"/>
      <c r="AN32" s="1158"/>
      <c r="AO32" s="322">
        <v>2283054</v>
      </c>
      <c r="AP32" s="322">
        <v>54776</v>
      </c>
      <c r="AQ32" s="323">
        <v>49627</v>
      </c>
      <c r="AR32" s="324">
        <v>10.4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534</v>
      </c>
      <c r="AL33" s="1157"/>
      <c r="AM33" s="1157"/>
      <c r="AN33" s="1158"/>
      <c r="AO33" s="322" t="s">
        <v>535</v>
      </c>
      <c r="AP33" s="322" t="s">
        <v>535</v>
      </c>
      <c r="AQ33" s="323" t="s">
        <v>535</v>
      </c>
      <c r="AR33" s="324" t="s">
        <v>535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536</v>
      </c>
      <c r="AL34" s="1157"/>
      <c r="AM34" s="1157"/>
      <c r="AN34" s="1158"/>
      <c r="AO34" s="322" t="s">
        <v>535</v>
      </c>
      <c r="AP34" s="322" t="s">
        <v>535</v>
      </c>
      <c r="AQ34" s="323">
        <v>64</v>
      </c>
      <c r="AR34" s="324" t="s">
        <v>535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537</v>
      </c>
      <c r="AL35" s="1157"/>
      <c r="AM35" s="1157"/>
      <c r="AN35" s="1158"/>
      <c r="AO35" s="322">
        <v>1021984</v>
      </c>
      <c r="AP35" s="322">
        <v>24520</v>
      </c>
      <c r="AQ35" s="323">
        <v>20466</v>
      </c>
      <c r="AR35" s="324">
        <v>19.8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538</v>
      </c>
      <c r="AL36" s="1157"/>
      <c r="AM36" s="1157"/>
      <c r="AN36" s="1158"/>
      <c r="AO36" s="322">
        <v>131829</v>
      </c>
      <c r="AP36" s="322">
        <v>3163</v>
      </c>
      <c r="AQ36" s="323">
        <v>2860</v>
      </c>
      <c r="AR36" s="324">
        <v>10.6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539</v>
      </c>
      <c r="AL37" s="1157"/>
      <c r="AM37" s="1157"/>
      <c r="AN37" s="1158"/>
      <c r="AO37" s="322">
        <v>97586</v>
      </c>
      <c r="AP37" s="322">
        <v>2341</v>
      </c>
      <c r="AQ37" s="323">
        <v>677</v>
      </c>
      <c r="AR37" s="324">
        <v>245.8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540</v>
      </c>
      <c r="AL38" s="1160"/>
      <c r="AM38" s="1160"/>
      <c r="AN38" s="1161"/>
      <c r="AO38" s="325" t="s">
        <v>535</v>
      </c>
      <c r="AP38" s="325" t="s">
        <v>535</v>
      </c>
      <c r="AQ38" s="326">
        <v>4</v>
      </c>
      <c r="AR38" s="314" t="s">
        <v>535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541</v>
      </c>
      <c r="AL39" s="1160"/>
      <c r="AM39" s="1160"/>
      <c r="AN39" s="1161"/>
      <c r="AO39" s="322">
        <v>-37492</v>
      </c>
      <c r="AP39" s="322">
        <v>-900</v>
      </c>
      <c r="AQ39" s="323">
        <v>-4704</v>
      </c>
      <c r="AR39" s="324">
        <v>-80.900000000000006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542</v>
      </c>
      <c r="AL40" s="1157"/>
      <c r="AM40" s="1157"/>
      <c r="AN40" s="1158"/>
      <c r="AO40" s="322">
        <v>-2379441</v>
      </c>
      <c r="AP40" s="322">
        <v>-57088</v>
      </c>
      <c r="AQ40" s="323">
        <v>-47177</v>
      </c>
      <c r="AR40" s="324">
        <v>21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296</v>
      </c>
      <c r="AL41" s="1163"/>
      <c r="AM41" s="1163"/>
      <c r="AN41" s="1164"/>
      <c r="AO41" s="322">
        <v>1117520</v>
      </c>
      <c r="AP41" s="322">
        <v>26812</v>
      </c>
      <c r="AQ41" s="323">
        <v>21817</v>
      </c>
      <c r="AR41" s="324">
        <v>22.9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510</v>
      </c>
      <c r="AN49" s="1151" t="s">
        <v>546</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547</v>
      </c>
      <c r="AO50" s="339" t="s">
        <v>548</v>
      </c>
      <c r="AP50" s="340" t="s">
        <v>549</v>
      </c>
      <c r="AQ50" s="341" t="s">
        <v>550</v>
      </c>
      <c r="AR50" s="342" t="s">
        <v>551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4971625</v>
      </c>
      <c r="AN51" s="344">
        <v>117377</v>
      </c>
      <c r="AO51" s="345">
        <v>12.7</v>
      </c>
      <c r="AP51" s="346">
        <v>68386</v>
      </c>
      <c r="AQ51" s="347">
        <v>13.5</v>
      </c>
      <c r="AR51" s="348">
        <v>-0.8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1478481</v>
      </c>
      <c r="AN52" s="352">
        <v>34906</v>
      </c>
      <c r="AO52" s="353">
        <v>-38.799999999999997</v>
      </c>
      <c r="AP52" s="354">
        <v>35121</v>
      </c>
      <c r="AQ52" s="355">
        <v>4.3</v>
      </c>
      <c r="AR52" s="356">
        <v>-43.1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6692050</v>
      </c>
      <c r="AN53" s="344">
        <v>158926</v>
      </c>
      <c r="AO53" s="345">
        <v>35.4</v>
      </c>
      <c r="AP53" s="346">
        <v>81305</v>
      </c>
      <c r="AQ53" s="347">
        <v>18.899999999999999</v>
      </c>
      <c r="AR53" s="348">
        <v>16.5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3202803</v>
      </c>
      <c r="AN54" s="352">
        <v>76062</v>
      </c>
      <c r="AO54" s="353">
        <v>117.9</v>
      </c>
      <c r="AP54" s="354">
        <v>48720</v>
      </c>
      <c r="AQ54" s="355">
        <v>38.700000000000003</v>
      </c>
      <c r="AR54" s="356">
        <v>79.2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6210407</v>
      </c>
      <c r="AN55" s="344">
        <v>148064</v>
      </c>
      <c r="AO55" s="345">
        <v>-6.8</v>
      </c>
      <c r="AP55" s="346">
        <v>81768</v>
      </c>
      <c r="AQ55" s="347">
        <v>0.6</v>
      </c>
      <c r="AR55" s="348">
        <v>-7.4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3415692</v>
      </c>
      <c r="AN56" s="352">
        <v>81435</v>
      </c>
      <c r="AO56" s="353">
        <v>7.1</v>
      </c>
      <c r="AP56" s="354">
        <v>37917</v>
      </c>
      <c r="AQ56" s="355">
        <v>-22.2</v>
      </c>
      <c r="AR56" s="356">
        <v>29.3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3258324</v>
      </c>
      <c r="AN57" s="344">
        <v>77947</v>
      </c>
      <c r="AO57" s="345">
        <v>-47.4</v>
      </c>
      <c r="AP57" s="346">
        <v>65876</v>
      </c>
      <c r="AQ57" s="347">
        <v>-19.399999999999999</v>
      </c>
      <c r="AR57" s="348">
        <v>-28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1186039</v>
      </c>
      <c r="AN58" s="352">
        <v>28373</v>
      </c>
      <c r="AO58" s="353">
        <v>-65.2</v>
      </c>
      <c r="AP58" s="354">
        <v>36484</v>
      </c>
      <c r="AQ58" s="355">
        <v>-3.8</v>
      </c>
      <c r="AR58" s="356">
        <v>-61.4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4109167</v>
      </c>
      <c r="AN59" s="344">
        <v>98588</v>
      </c>
      <c r="AO59" s="345">
        <v>26.5</v>
      </c>
      <c r="AP59" s="346">
        <v>68468</v>
      </c>
      <c r="AQ59" s="347">
        <v>3.9</v>
      </c>
      <c r="AR59" s="348">
        <v>22.6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2042282</v>
      </c>
      <c r="AN60" s="352">
        <v>48999</v>
      </c>
      <c r="AO60" s="353">
        <v>72.7</v>
      </c>
      <c r="AP60" s="354">
        <v>34140</v>
      </c>
      <c r="AQ60" s="355">
        <v>-6.4</v>
      </c>
      <c r="AR60" s="356">
        <v>79.099999999999994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5048315</v>
      </c>
      <c r="AN61" s="359">
        <v>120180</v>
      </c>
      <c r="AO61" s="360">
        <v>4.0999999999999996</v>
      </c>
      <c r="AP61" s="361">
        <v>73161</v>
      </c>
      <c r="AQ61" s="362">
        <v>3.5</v>
      </c>
      <c r="AR61" s="348">
        <v>0.6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2265059</v>
      </c>
      <c r="AN62" s="352">
        <v>53955</v>
      </c>
      <c r="AO62" s="353">
        <v>18.7</v>
      </c>
      <c r="AP62" s="354">
        <v>38476</v>
      </c>
      <c r="AQ62" s="355">
        <v>2.1</v>
      </c>
      <c r="AR62" s="356">
        <v>16.600000000000001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jbdgzAmngJXPsQ0CPceBvgXDw73X2z12WMtfnE+PpO2CVw5oQ7m+Xgol31wurMnRiTLMJ5HPyTWtsiMiGL8vA==" saltValue="AmClKOCmz1VWznsNzSZf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L7ScfcTkOPK+5EfqTHs5u1P+G+rvv2K0nD7/BnV28lA9aBy2peFNCKbnb9hKhnHcc7P62V986K8YhIcmgl78g==" saltValue="3gvm1UOB5nHjLEwcb2ia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f1f1WOc9rV8W8tM8WkgA5JKLOx0WnQiGekw8YgjCcWw+lUJFeD6yzJ7gtg8aZrbtcy+9rArnK3Sg9//g+yWMA==" saltValue="X8dR5DMJ+Ab4huY/J4Sg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74" t="s">
        <v>3</v>
      </c>
      <c r="D47" s="1174"/>
      <c r="E47" s="1175"/>
      <c r="F47" s="11">
        <v>15.75</v>
      </c>
      <c r="G47" s="12">
        <v>12.65</v>
      </c>
      <c r="H47" s="12">
        <v>13.17</v>
      </c>
      <c r="I47" s="12">
        <v>13.31</v>
      </c>
      <c r="J47" s="13">
        <v>12.36</v>
      </c>
    </row>
    <row r="48" spans="2:10" ht="57.75" customHeight="1" x14ac:dyDescent="0.15">
      <c r="B48" s="14"/>
      <c r="C48" s="1176" t="s">
        <v>4</v>
      </c>
      <c r="D48" s="1176"/>
      <c r="E48" s="1177"/>
      <c r="F48" s="15">
        <v>3.47</v>
      </c>
      <c r="G48" s="16">
        <v>5.01</v>
      </c>
      <c r="H48" s="16">
        <v>4.42</v>
      </c>
      <c r="I48" s="16">
        <v>4.1900000000000004</v>
      </c>
      <c r="J48" s="17">
        <v>4.4800000000000004</v>
      </c>
    </row>
    <row r="49" spans="2:10" ht="57.75" customHeight="1" thickBot="1" x14ac:dyDescent="0.2">
      <c r="B49" s="18"/>
      <c r="C49" s="1178" t="s">
        <v>5</v>
      </c>
      <c r="D49" s="1178"/>
      <c r="E49" s="1179"/>
      <c r="F49" s="19">
        <v>1.44</v>
      </c>
      <c r="G49" s="20" t="s">
        <v>567</v>
      </c>
      <c r="H49" s="20">
        <v>1.1200000000000001</v>
      </c>
      <c r="I49" s="20">
        <v>1.38</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iZb3NTCvLs6Lr2QPt3epd6IdOPl2LdhCyEJIkcxLBt2kUw4eHp7hIqSGdndrGC/3h7YsgUdqPNJrL+nArifvw==" saltValue="VyiyquRLe0u1DpTiN3jB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2019-03-14T00:53:32Z</cp:lastPrinted>
  <dcterms:created xsi:type="dcterms:W3CDTF">2019-02-14T02:38:54Z</dcterms:created>
  <dcterms:modified xsi:type="dcterms:W3CDTF">2019-10-30T03:53:23Z</dcterms:modified>
  <cp:category/>
</cp:coreProperties>
</file>