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191015 平成29年度財政状況資料集の作成について（2回目）\04 県ホームページ掲載データ\"/>
    </mc:Choice>
  </mc:AlternateContent>
  <bookViews>
    <workbookView xWindow="-75" yWindow="4395" windowWidth="20520" windowHeight="4125" tabRatio="796"/>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externalReferences>
    <externalReference r:id="rId18"/>
  </externalReferences>
  <definedNames>
    <definedName name="Z_4E25E121_281A_492F_8BD3_566A36AC0C5C_.wvu.Cols" localSheetId="2" hidden="1">'各会計、関係団体の財政状況及び健全化判断比率'!$EB:$XFD</definedName>
    <definedName name="Z_4E25E121_281A_492F_8BD3_566A36AC0C5C_.wvu.Cols" localSheetId="12" hidden="1">基金残高に係る経年分析!$P:$XFD</definedName>
    <definedName name="Z_4E25E121_281A_492F_8BD3_566A36AC0C5C_.wvu.Cols" localSheetId="4" hidden="1">'経常経費分析表（経常収支比率の分析）'!$DM:$XFD</definedName>
    <definedName name="Z_4E25E121_281A_492F_8BD3_566A36AC0C5C_.wvu.Cols" localSheetId="5" hidden="1">'経常経費分析表（人件費・公債費・普通建設事業費の分析）'!$AU:$XFD</definedName>
    <definedName name="Z_4E25E121_281A_492F_8BD3_566A36AC0C5C_.wvu.Cols" localSheetId="3" hidden="1">財政比較分析表!$DQ:$XFD</definedName>
    <definedName name="Z_4E25E121_281A_492F_8BD3_566A36AC0C5C_.wvu.Cols" localSheetId="10" hidden="1">'実質公債費比率（分子）の構造'!$V:$XFD</definedName>
    <definedName name="Z_4E25E121_281A_492F_8BD3_566A36AC0C5C_.wvu.Cols" localSheetId="8" hidden="1">実質収支比率等に係る経年分析!$Q:$XFD</definedName>
    <definedName name="Z_4E25E121_281A_492F_8BD3_566A36AC0C5C_.wvu.Cols" localSheetId="11" hidden="1">'将来負担比率（分子）の構造'!$T:$XFD</definedName>
    <definedName name="Z_4E25E121_281A_492F_8BD3_566A36AC0C5C_.wvu.Cols" localSheetId="6" hidden="1">'性質別歳出決算分析表（住民一人当たりのコスト）'!$DV:$XFD</definedName>
    <definedName name="Z_4E25E121_281A_492F_8BD3_566A36AC0C5C_.wvu.Cols" localSheetId="0" hidden="1">総括表!$DP:$XFD</definedName>
    <definedName name="Z_4E25E121_281A_492F_8BD3_566A36AC0C5C_.wvu.Cols" localSheetId="1" hidden="1">普通会計の状況!$EN:$XFD</definedName>
    <definedName name="Z_4E25E121_281A_492F_8BD3_566A36AC0C5C_.wvu.Cols" localSheetId="7" hidden="1">'目的別歳出決算分析表（住民一人当たりのコスト）'!$DV:$XFD</definedName>
    <definedName name="Z_4E25E121_281A_492F_8BD3_566A36AC0C5C_.wvu.Cols" localSheetId="9" hidden="1">連結実質赤字比率に係る赤字・黒字の構成分析!$Q:$XFD</definedName>
    <definedName name="Z_4E25E121_281A_492F_8BD3_566A36AC0C5C_.wvu.Rows" localSheetId="2" hidden="1">'各会計、関係団体の財政状況及び健全化判断比率'!$137:$1048576,'各会計、関係団体の財政状況及び健全化判断比率'!$89:$101,'各会計、関係団体の財政状況及び健全化判断比率'!$135:$136</definedName>
    <definedName name="Z_4E25E121_281A_492F_8BD3_566A36AC0C5C_.wvu.Rows" localSheetId="12" hidden="1">基金残高に係る経年分析!$67:$1048576,基金残高に係る経年分析!$65:$66</definedName>
    <definedName name="Z_4E25E121_281A_492F_8BD3_566A36AC0C5C_.wvu.Rows" localSheetId="4" hidden="1">'経常経費分析表（経常収支比率の分析）'!$104:$1048576,'経常経費分析表（経常収支比率の分析）'!$90:$103</definedName>
    <definedName name="Z_4E25E121_281A_492F_8BD3_566A36AC0C5C_.wvu.Rows" localSheetId="5" hidden="1">'経常経費分析表（人件費・公債費・普通建設事業費の分析）'!$75:$1048576,'経常経費分析表（人件費・公債費・普通建設事業費の分析）'!$67:$74</definedName>
    <definedName name="Z_4E25E121_281A_492F_8BD3_566A36AC0C5C_.wvu.Rows" localSheetId="3" hidden="1">財政比較分析表!$111:$1048576,財政比較分析表!$98:$110</definedName>
    <definedName name="Z_4E25E121_281A_492F_8BD3_566A36AC0C5C_.wvu.Rows" localSheetId="10" hidden="1">'実質公債費比率（分子）の構造'!$57:$1048576</definedName>
    <definedName name="Z_4E25E121_281A_492F_8BD3_566A36AC0C5C_.wvu.Rows" localSheetId="8" hidden="1">実質収支比率等に係る経年分析!$54:$1048576,実質収支比率等に係る経年分析!$51:$53</definedName>
    <definedName name="Z_4E25E121_281A_492F_8BD3_566A36AC0C5C_.wvu.Rows" localSheetId="11" hidden="1">'将来負担比率（分子）の構造'!$87:$1048576,'将来負担比率（分子）の構造'!$56:$86</definedName>
    <definedName name="Z_4E25E121_281A_492F_8BD3_566A36AC0C5C_.wvu.Rows" localSheetId="6" hidden="1">'性質別歳出決算分析表（住民一人当たりのコスト）'!$133:$1048576,'性質別歳出決算分析表（住民一人当たりのコスト）'!$117:$132</definedName>
    <definedName name="Z_4E25E121_281A_492F_8BD3_566A36AC0C5C_.wvu.Rows" localSheetId="0" hidden="1">総括表!$60:$1048576,総括表!$57:$59</definedName>
    <definedName name="Z_4E25E121_281A_492F_8BD3_566A36AC0C5C_.wvu.Rows" localSheetId="1" hidden="1">普通会計の状況!$54:$1048576,普通会計の状況!$50:$53</definedName>
    <definedName name="Z_4E25E121_281A_492F_8BD3_566A36AC0C5C_.wvu.Rows" localSheetId="7" hidden="1">'目的別歳出決算分析表（住民一人当たりのコスト）'!$133:$1048576,'目的別歳出決算分析表（住民一人当たりのコスト）'!$117:$132</definedName>
    <definedName name="Z_4E25E121_281A_492F_8BD3_566A36AC0C5C_.wvu.Rows" localSheetId="9" hidden="1">連結実質赤字比率に係る赤字・黒字の構成分析!$46:$1048576</definedName>
  </definedNames>
  <calcPr calcId="162913" concurrentManualCount="2"/>
  <customWorkbookViews>
    <customWorkbookView name="202017 (柳瀬　理絵) - 個人用ビュー" guid="{4E25E121-281A-492F-8BD3-566A36AC0C5C}" mergeInterval="0" personalView="1" maximized="1" windowWidth="1366" windowHeight="550" tabRatio="796" activeSheetId="1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3" l="1"/>
  <c r="AP88" i="3"/>
  <c r="AF88" i="3"/>
  <c r="AA78" i="3"/>
  <c r="AA77" i="3"/>
  <c r="AA76" i="3"/>
  <c r="AA75" i="3"/>
  <c r="AA74" i="3"/>
  <c r="AA73" i="3"/>
  <c r="AA72" i="3"/>
  <c r="AA71" i="3"/>
  <c r="AA70" i="3"/>
  <c r="AA69" i="3"/>
  <c r="AA68" i="3"/>
  <c r="AU63" i="3"/>
  <c r="AP63" i="3"/>
  <c r="AA36" i="3"/>
  <c r="AA35" i="3"/>
  <c r="AA34" i="3"/>
  <c r="AA33" i="3"/>
  <c r="AA32" i="3"/>
  <c r="AA31" i="3"/>
  <c r="AA30" i="3"/>
  <c r="AA29" i="3"/>
  <c r="AA28" i="3"/>
  <c r="DQ102" i="3"/>
  <c r="DL102" i="3"/>
  <c r="DG102" i="3"/>
  <c r="DB102" i="3"/>
  <c r="CW102" i="3"/>
  <c r="CR102" i="3"/>
  <c r="AP23" i="3"/>
  <c r="V23" i="3"/>
  <c r="Q23" i="3"/>
  <c r="AA8" i="3"/>
  <c r="AA7" i="3"/>
  <c r="AA23" i="3" s="1"/>
  <c r="BG34" i="1" l="1"/>
  <c r="AO36" i="1"/>
  <c r="AO35" i="1"/>
  <c r="AO34" i="1"/>
  <c r="W38"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E43" i="1" l="1"/>
  <c r="AM43" i="1"/>
  <c r="U43" i="1"/>
  <c r="C43" i="1"/>
  <c r="BE42" i="1"/>
  <c r="AM42" i="1"/>
  <c r="U42" i="1"/>
  <c r="C42" i="1"/>
  <c r="BE41" i="1"/>
  <c r="AM41" i="1"/>
  <c r="U41" i="1"/>
  <c r="C41" i="1"/>
  <c r="BE40" i="1"/>
  <c r="AM40" i="1"/>
  <c r="U40" i="1"/>
  <c r="C40" i="1"/>
  <c r="BE39" i="1"/>
  <c r="AM39" i="1"/>
  <c r="U39" i="1"/>
  <c r="C39" i="1"/>
  <c r="BE38" i="1"/>
  <c r="AM38" i="1"/>
  <c r="C38" i="1"/>
  <c r="BE37" i="1"/>
  <c r="AM37" i="1"/>
  <c r="C37" i="1"/>
  <c r="BE36" i="1"/>
  <c r="C36" i="1"/>
  <c r="BE35" i="1"/>
  <c r="C34" i="1"/>
  <c r="C35" i="1" l="1"/>
  <c r="U34" i="1"/>
  <c r="U35" i="1" s="1"/>
  <c r="U36" i="1" s="1"/>
  <c r="U37" i="1" s="1"/>
  <c r="U38"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AM34" i="1" l="1"/>
  <c r="AM35" i="1" s="1"/>
  <c r="AM36" i="1" s="1"/>
  <c r="BE34" i="1" l="1"/>
  <c r="BW34" i="1" l="1"/>
  <c r="BW35" i="1" s="1"/>
  <c r="BW36" i="1" s="1"/>
  <c r="BW37" i="1" s="1"/>
  <c r="BW38" i="1" s="1"/>
  <c r="BW39" i="1" s="1"/>
  <c r="BW40" i="1" s="1"/>
  <c r="BW41" i="1" s="1"/>
  <c r="BW42" i="1" s="1"/>
  <c r="BW43" i="1" s="1"/>
  <c r="CO34" i="1" l="1"/>
  <c r="CO35" i="1" s="1"/>
  <c r="CO36" i="1" s="1"/>
  <c r="CO37" i="1" s="1"/>
  <c r="CO38" i="1" s="1"/>
  <c r="CO39" i="1" s="1"/>
  <c r="CO40" i="1" s="1"/>
  <c r="CO41" i="1" s="1"/>
  <c r="CO42" i="1" s="1"/>
  <c r="CO43" i="1" s="1"/>
</calcChain>
</file>

<file path=xl/sharedStrings.xml><?xml version="1.0" encoding="utf-8"?>
<sst xmlns="http://schemas.openxmlformats.org/spreadsheetml/2006/main" count="1139" uniqueCount="622">
  <si>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</si>
  <si>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</si>
  <si>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</si>
  <si>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</si>
  <si>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</si>
  <si>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</si>
  <si>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</si>
  <si>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</si>
  <si>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</si>
  <si>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</si>
  <si>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</si>
  <si>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</si>
  <si>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</si>
  <si>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</si>
  <si>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</si>
  <si>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</si>
  <si>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</si>
  <si>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</si>
  <si>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</si>
  <si>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</si>
  <si>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</si>
  <si>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</si>
  <si>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</si>
  <si>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</si>
  <si>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</si>
  <si>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</si>
  <si>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</si>
  <si>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</si>
  <si>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</si>
  <si>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</si>
  <si>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</si>
  <si>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</si>
  <si>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</si>
  <si>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</si>
  <si>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</si>
  <si>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</si>
  <si>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</si>
  <si>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</si>
  <si>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</si>
  <si>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</si>
  <si>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</si>
  <si>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</si>
  <si>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</si>
  <si>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</si>
  <si>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</si>
  <si>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</si>
  <si>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</si>
  <si>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</si>
  <si>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</si>
  <si>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</si>
  <si>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</si>
  <si>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</si>
  <si>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</si>
  <si>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</si>
  <si>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</si>
  <si>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</si>
  <si>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</si>
  <si>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</si>
  <si>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</si>
  <si>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</si>
  <si>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</si>
  <si>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</si>
  <si>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</si>
  <si>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</si>
  <si>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</si>
  <si>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</si>
  <si>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</si>
  <si>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</si>
  <si>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</si>
  <si>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</si>
  <si>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</si>
  <si>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</si>
  <si>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</si>
  <si>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</si>
  <si>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</si>
  <si>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</si>
  <si>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</si>
  <si>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</si>
  <si>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</si>
  <si>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</si>
  <si>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</si>
  <si>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</si>
  <si>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</si>
  <si>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</si>
  <si>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</si>
  <si>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</si>
  <si>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</si>
  <si>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</si>
  <si>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</si>
  <si>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</si>
  <si>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</si>
  <si>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</si>
  <si>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南砺市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</si>
  <si>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</si>
  <si>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</si>
  <si>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</si>
  <si>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</si>
  <si>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</si>
  <si>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</si>
  <si>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</si>
  <si>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</si>
  <si>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</si>
  <si>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</si>
  <si>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</si>
  <si>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</si>
  <si>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</si>
  <si>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</si>
  <si>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</si>
  <si>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</si>
  <si>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</si>
  <si>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</si>
  <si>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</si>
  <si>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</si>
  <si>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</si>
  <si>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</si>
  <si>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</si>
  <si>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</si>
  <si>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</si>
  <si>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</si>
  <si>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</si>
  <si>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</si>
  <si>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</si>
  <si>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</si>
  <si>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</si>
  <si>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</si>
  <si>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</si>
  <si>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</si>
  <si>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</si>
  <si>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</si>
  <si>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</si>
  <si>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</si>
  <si>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</si>
  <si>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</si>
  <si>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</si>
  <si>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</si>
  <si>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</si>
  <si>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</si>
  <si>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</si>
  <si>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</si>
  <si>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</si>
  <si>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</si>
  <si>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</si>
  <si>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</si>
  <si>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</si>
  <si>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</si>
  <si>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</si>
  <si>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</si>
  <si>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</si>
  <si>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</si>
  <si>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</si>
  <si>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</si>
  <si>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</si>
  <si>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</si>
  <si>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</si>
  <si>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</si>
  <si>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</si>
  <si>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</si>
  <si>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</si>
  <si>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</si>
  <si>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</si>
  <si>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</si>
  <si>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</si>
  <si>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</si>
  <si>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</si>
  <si>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</si>
  <si>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</si>
  <si>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</si>
  <si>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</si>
  <si>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</si>
  <si>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</si>
  <si>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</si>
  <si>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</si>
  <si>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</si>
  <si>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</si>
  <si>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</si>
  <si>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</si>
  <si>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</si>
  <si>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</si>
  <si>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</si>
  <si>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</si>
  <si>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</si>
  <si>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</si>
  <si>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</si>
  <si>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</si>
  <si>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</si>
  <si>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</si>
  <si>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</si>
  <si>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</si>
  <si>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</si>
  <si>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</si>
  <si>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</si>
  <si>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</si>
  <si>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</si>
  <si>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</si>
  <si>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</si>
  <si>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</si>
  <si>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</si>
  <si>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</si>
  <si>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</si>
  <si>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</si>
  <si>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</si>
  <si>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</si>
  <si>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</si>
  <si>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</si>
  <si>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</si>
  <si>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</si>
  <si>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</si>
  <si>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</si>
  <si>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</si>
  <si>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</si>
  <si>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富山県南砺市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</si>
  <si>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</si>
  <si>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</si>
  <si>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</si>
  <si>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</si>
  <si>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</si>
  <si>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</si>
  <si>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</si>
  <si>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</si>
  <si>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</si>
  <si>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</si>
  <si>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</si>
  <si>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</si>
  <si>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</si>
  <si>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</si>
  <si>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</si>
  <si>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</si>
  <si>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</si>
  <si>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</si>
  <si>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</si>
  <si>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</si>
  <si>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</si>
  <si>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</si>
  <si>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</si>
  <si>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</si>
  <si>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</si>
  <si>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</si>
  <si>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</si>
  <si>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</si>
  <si>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</si>
  <si>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</si>
  <si>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</si>
  <si>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</si>
  <si>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</si>
  <si>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</si>
  <si>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</si>
  <si>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</si>
  <si>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</si>
  <si>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</si>
  <si>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</si>
  <si>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</si>
  <si>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</si>
  <si>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</si>
  <si>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</si>
  <si>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</si>
  <si>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</si>
  <si>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</si>
  <si>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</si>
  <si>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</si>
  <si>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</si>
  <si>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</si>
  <si>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t>
    <phoneticPr fontId="5"/>
  </si>
  <si>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</si>
  <si>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</si>
  <si>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</si>
  <si>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</si>
  <si>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</si>
  <si>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</si>
  <si>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</si>
  <si>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</si>
  <si>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</si>
  <si>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</si>
  <si>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</si>
  <si>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</si>
  <si>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</si>
  <si>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</si>
  <si>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</si>
  <si>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</si>
  <si>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</si>
  <si>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</si>
  <si>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</si>
  <si>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</si>
  <si>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</si>
  <si>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</si>
  <si>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</si>
  <si>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</si>
  <si>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</si>
  <si>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</si>
  <si>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</si>
  <si>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</si>
  <si>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</si>
  <si>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</si>
  <si>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</si>
  <si>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</si>
  <si>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</si>
  <si>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</si>
  <si>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</si>
  <si>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</si>
  <si>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</si>
  <si>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</si>
  <si>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</si>
  <si>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</si>
  <si>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</si>
  <si>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</si>
  <si>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</si>
  <si>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</si>
  <si>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</si>
  <si>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</si>
  <si>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</si>
  <si>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</si>
  <si>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</si>
  <si>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</si>
  <si>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</si>
  <si>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</si>
  <si>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</si>
  <si>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</si>
  <si>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</si>
  <si>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</si>
  <si>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</si>
  <si>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</si>
  <si>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</si>
  <si>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</si>
  <si>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</si>
  <si>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</si>
  <si>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</si>
  <si>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</si>
  <si>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</si>
  <si>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</si>
  <si>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</si>
  <si>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</si>
  <si>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</si>
  <si>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</si>
  <si>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</si>
  <si>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</si>
  <si>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</si>
  <si>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</si>
  <si>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</si>
  <si>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</si>
  <si>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</si>
  <si>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</si>
  <si>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</si>
  <si>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</si>
  <si>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</si>
  <si>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</si>
  <si>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</si>
  <si>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</si>
  <si>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</si>
  <si>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</si>
  <si>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</si>
  <si>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</si>
  <si>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</si>
  <si>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</si>
  <si>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</si>
  <si>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</si>
  <si>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</si>
  <si>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</si>
  <si>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</si>
  <si>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</si>
  <si>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</si>
  <si>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</si>
  <si>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</si>
  <si>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富山県南砺市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</si>
  <si>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</si>
  <si>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</si>
  <si>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</si>
  <si>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</si>
  <si>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</si>
  <si>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</si>
  <si>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</si>
  <si>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</si>
  <si>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</si>
  <si>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</si>
  <si>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</si>
  <si>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</si>
  <si>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</si>
  <si>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</si>
  <si>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</si>
  <si>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</si>
  <si>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</si>
  <si>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</si>
  <si>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</si>
  <si>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</si>
  <si>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</si>
  <si>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</si>
  <si>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</si>
  <si>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</si>
  <si>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</si>
  <si>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</si>
  <si>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</si>
  <si>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</si>
  <si>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</si>
  <si>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</si>
  <si>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</si>
  <si>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</si>
  <si>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</si>
  <si>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</si>
  <si>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</si>
  <si>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</si>
  <si>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介護事業特別会計</t>
    <phoneticPr fontId="5"/>
  </si>
  <si>
    <t>訪問看護事業特別会計</t>
    <phoneticPr fontId="5"/>
  </si>
  <si>
    <t>病院事業会計</t>
    <phoneticPr fontId="5"/>
  </si>
  <si>
    <t>水道事業会計</t>
    <phoneticPr fontId="5"/>
  </si>
  <si>
    <t>下水道事業会計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</si>
  <si>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</si>
  <si>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</si>
  <si>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</si>
  <si>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</si>
  <si>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</si>
  <si>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</si>
  <si>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</si>
  <si>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</si>
  <si>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</si>
  <si>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</si>
  <si>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</si>
  <si>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</si>
  <si>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</si>
  <si>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</si>
  <si>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</si>
  <si>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</si>
  <si>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</si>
  <si>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</si>
  <si>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</si>
  <si>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</si>
  <si>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</si>
  <si>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</si>
  <si>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</si>
  <si>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</si>
  <si>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</si>
  <si>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</si>
  <si>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</si>
  <si>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</si>
  <si>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</si>
  <si>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</si>
  <si>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</si>
  <si>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</si>
  <si>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</si>
  <si>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</si>
  <si>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</si>
  <si>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</si>
  <si>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</si>
  <si>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</si>
  <si>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</si>
  <si>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</si>
  <si>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</si>
  <si>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</si>
  <si>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</si>
  <si>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</si>
  <si>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</si>
  <si>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</si>
  <si>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</si>
  <si>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</si>
  <si>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</si>
  <si>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</si>
  <si>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</si>
  <si>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</si>
  <si>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</si>
  <si>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</si>
  <si>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</si>
  <si>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</si>
  <si>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</si>
  <si>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</si>
  <si>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</si>
  <si>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</si>
  <si>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</si>
  <si>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</si>
  <si>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</si>
  <si>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</si>
  <si>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</si>
  <si>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</si>
  <si>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</si>
  <si>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</si>
  <si>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</si>
  <si>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</si>
  <si>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</si>
  <si>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</si>
  <si>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国民健康保険診療所事業特別会計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</si>
  <si>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</si>
  <si>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</si>
  <si>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</si>
  <si>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</si>
  <si>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</si>
  <si>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</si>
  <si>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</si>
  <si>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</si>
  <si>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</si>
  <si>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</si>
  <si>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</si>
  <si>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</si>
  <si>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</si>
  <si>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</si>
  <si>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</si>
  <si>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</si>
  <si>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</si>
  <si>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</si>
  <si>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</si>
  <si>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</si>
  <si>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</si>
  <si>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</si>
  <si>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</si>
  <si>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</si>
  <si>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</si>
  <si>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</si>
  <si>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</si>
  <si>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</si>
  <si>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</si>
  <si>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</si>
  <si>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</si>
  <si>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</si>
  <si>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</si>
  <si>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</si>
  <si>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</si>
  <si>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</si>
  <si>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</si>
  <si>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</si>
  <si>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</si>
  <si>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</si>
  <si>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</si>
  <si>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</si>
  <si>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</si>
  <si>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</si>
  <si>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</si>
  <si>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</si>
  <si>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</si>
  <si>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</si>
  <si>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</si>
  <si>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</si>
  <si>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</si>
  <si>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</si>
  <si>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</si>
  <si>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</si>
  <si>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</si>
  <si>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</si>
  <si>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</si>
  <si>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</si>
  <si>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</si>
  <si>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</si>
  <si>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</si>
  <si>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</si>
  <si>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</si>
  <si>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</si>
  <si>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</si>
  <si>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</si>
  <si>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</si>
  <si>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</si>
  <si>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</si>
  <si>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</si>
  <si>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</si>
  <si>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</si>
  <si>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</si>
  <si>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</si>
  <si>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</si>
  <si>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</si>
  <si>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</si>
  <si>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</si>
  <si>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</si>
  <si>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</si>
  <si>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</si>
  <si>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</si>
  <si>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</si>
  <si>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</si>
  <si>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</si>
  <si>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5.29</t>
  </si>
  <si>
    <t>病院事業会計</t>
  </si>
  <si>
    <t>水道事業会計</t>
  </si>
  <si>
    <t>一般会計</t>
  </si>
  <si>
    <t>下水道事業会計</t>
  </si>
  <si>
    <t>国民健康保険事業特別会計</t>
  </si>
  <si>
    <t>介護事業特別会計</t>
  </si>
  <si>
    <t>バス事業特別会計</t>
  </si>
  <si>
    <t>訪問看護事業特別会計</t>
  </si>
  <si>
    <t>その他会計（赤字）</t>
  </si>
  <si>
    <t>その他会計（黒字）</t>
  </si>
  <si>
    <t>合併地域振興基金</t>
    <rPh sb="0" eb="2">
      <t>ガッペイ</t>
    </rPh>
    <rPh sb="2" eb="4">
      <t>チイキ</t>
    </rPh>
    <rPh sb="4" eb="6">
      <t>シンコウ</t>
    </rPh>
    <rPh sb="6" eb="8">
      <t>キキン</t>
    </rPh>
    <phoneticPr fontId="11"/>
  </si>
  <si>
    <t>公共施設再編基金</t>
    <rPh sb="0" eb="2">
      <t>コウキョウ</t>
    </rPh>
    <rPh sb="2" eb="4">
      <t>シセツ</t>
    </rPh>
    <rPh sb="4" eb="6">
      <t>サイヘン</t>
    </rPh>
    <rPh sb="6" eb="8">
      <t>キキン</t>
    </rPh>
    <phoneticPr fontId="11"/>
  </si>
  <si>
    <t>施設等整備基金</t>
    <rPh sb="0" eb="2">
      <t>シセツ</t>
    </rPh>
    <rPh sb="2" eb="3">
      <t>トウ</t>
    </rPh>
    <rPh sb="3" eb="5">
      <t>セイビ</t>
    </rPh>
    <rPh sb="5" eb="7">
      <t>キキン</t>
    </rPh>
    <phoneticPr fontId="11"/>
  </si>
  <si>
    <t>すこやか子育て基金</t>
    <rPh sb="4" eb="6">
      <t>コソダ</t>
    </rPh>
    <rPh sb="7" eb="9">
      <t>キキン</t>
    </rPh>
    <phoneticPr fontId="11"/>
  </si>
  <si>
    <t>社会福祉基金</t>
    <rPh sb="0" eb="2">
      <t>シャカイ</t>
    </rPh>
    <rPh sb="2" eb="4">
      <t>フクシ</t>
    </rPh>
    <rPh sb="4" eb="6">
      <t>キキン</t>
    </rPh>
    <phoneticPr fontId="11"/>
  </si>
  <si>
    <t>一般会計</t>
    <phoneticPr fontId="5"/>
  </si>
  <si>
    <t>バス事業特別会計</t>
    <phoneticPr fontId="5"/>
  </si>
  <si>
    <t>利賀ふるさと財団</t>
    <phoneticPr fontId="2"/>
  </si>
  <si>
    <t>-</t>
    <phoneticPr fontId="2"/>
  </si>
  <si>
    <t>五箇山農業公社</t>
    <phoneticPr fontId="2"/>
  </si>
  <si>
    <t>五箇山和紙の里</t>
    <phoneticPr fontId="2"/>
  </si>
  <si>
    <t>世界遺産相倉合掌造り集落保存財団</t>
    <phoneticPr fontId="2"/>
  </si>
  <si>
    <t>五箇山合掌の里</t>
    <phoneticPr fontId="2"/>
  </si>
  <si>
    <t>ジェイウイング</t>
    <phoneticPr fontId="2"/>
  </si>
  <si>
    <t>上平観光開発</t>
    <phoneticPr fontId="2"/>
  </si>
  <si>
    <t>井波木彫りの里</t>
    <phoneticPr fontId="2"/>
  </si>
  <si>
    <t>福野まちづくり</t>
    <phoneticPr fontId="2"/>
  </si>
  <si>
    <t>医王アローザ</t>
    <phoneticPr fontId="2"/>
  </si>
  <si>
    <t>ふくみつ光房</t>
    <phoneticPr fontId="2"/>
  </si>
  <si>
    <t>法適用企業</t>
    <phoneticPr fontId="5"/>
  </si>
  <si>
    <t>法非適用企業</t>
    <phoneticPr fontId="5"/>
  </si>
  <si>
    <t>砺波広域圏　一般会計</t>
    <rPh sb="0" eb="2">
      <t>トナミ</t>
    </rPh>
    <rPh sb="2" eb="4">
      <t>コウイキ</t>
    </rPh>
    <rPh sb="6" eb="10">
      <t>イッパンカイケイ</t>
    </rPh>
    <phoneticPr fontId="5"/>
  </si>
  <si>
    <t>　同　水道事業特別会計</t>
    <rPh sb="1" eb="2">
      <t>ドウ</t>
    </rPh>
    <rPh sb="3" eb="5">
      <t>スイドウ</t>
    </rPh>
    <rPh sb="5" eb="7">
      <t>ジギョウ</t>
    </rPh>
    <rPh sb="7" eb="9">
      <t>トクベツ</t>
    </rPh>
    <rPh sb="9" eb="11">
      <t>カイケイ</t>
    </rPh>
    <phoneticPr fontId="5"/>
  </si>
  <si>
    <t>-</t>
    <phoneticPr fontId="2"/>
  </si>
  <si>
    <t>砺波地方衛生施設組合　一般会計</t>
    <rPh sb="0" eb="2">
      <t>トナミ</t>
    </rPh>
    <rPh sb="2" eb="4">
      <t>チホウ</t>
    </rPh>
    <rPh sb="4" eb="6">
      <t>エイセイ</t>
    </rPh>
    <rPh sb="6" eb="8">
      <t>シセツ</t>
    </rPh>
    <rPh sb="8" eb="10">
      <t>クミアイ</t>
    </rPh>
    <rPh sb="11" eb="15">
      <t>イッパンカイケイ</t>
    </rPh>
    <phoneticPr fontId="5"/>
  </si>
  <si>
    <t>砺波地方介護保険組合　一般会計</t>
    <rPh sb="0" eb="2">
      <t>トナミ</t>
    </rPh>
    <rPh sb="2" eb="4">
      <t>チホウ</t>
    </rPh>
    <rPh sb="4" eb="6">
      <t>カイゴ</t>
    </rPh>
    <rPh sb="6" eb="8">
      <t>ホケン</t>
    </rPh>
    <rPh sb="8" eb="10">
      <t>クミアイ</t>
    </rPh>
    <rPh sb="11" eb="13">
      <t>イッパン</t>
    </rPh>
    <rPh sb="13" eb="15">
      <t>カイケイ</t>
    </rPh>
    <phoneticPr fontId="5"/>
  </si>
  <si>
    <t>　同　介護保険事業特別会計</t>
    <rPh sb="1" eb="2">
      <t>ドウ</t>
    </rPh>
    <rPh sb="3" eb="5">
      <t>カイゴ</t>
    </rPh>
    <rPh sb="5" eb="7">
      <t>ホケン</t>
    </rPh>
    <rPh sb="7" eb="9">
      <t>ジギョウ</t>
    </rPh>
    <rPh sb="9" eb="11">
      <t>トクベツ</t>
    </rPh>
    <rPh sb="11" eb="13">
      <t>カイケイ</t>
    </rPh>
    <phoneticPr fontId="5"/>
  </si>
  <si>
    <t>　同　養護老人ホーム楽寿荘特別会計</t>
    <rPh sb="1" eb="2">
      <t>ドウ</t>
    </rPh>
    <rPh sb="3" eb="5">
      <t>ヨウゴ</t>
    </rPh>
    <rPh sb="5" eb="7">
      <t>ロウジン</t>
    </rPh>
    <rPh sb="10" eb="11">
      <t>ラク</t>
    </rPh>
    <rPh sb="11" eb="12">
      <t>コトブキ</t>
    </rPh>
    <rPh sb="12" eb="13">
      <t>ソウ</t>
    </rPh>
    <rPh sb="13" eb="15">
      <t>トクベツ</t>
    </rPh>
    <rPh sb="15" eb="17">
      <t>カイケイ</t>
    </rPh>
    <phoneticPr fontId="5"/>
  </si>
  <si>
    <t>後期高齢者医療広域連合　一般会計</t>
    <rPh sb="0" eb="2">
      <t>コウキ</t>
    </rPh>
    <rPh sb="2" eb="5">
      <t>コウレイシャ</t>
    </rPh>
    <rPh sb="5" eb="7">
      <t>イリョウ</t>
    </rPh>
    <rPh sb="7" eb="9">
      <t>コウイキ</t>
    </rPh>
    <rPh sb="9" eb="11">
      <t>レンゴウ</t>
    </rPh>
    <rPh sb="12" eb="16">
      <t>イッパンカイケイ</t>
    </rPh>
    <phoneticPr fontId="5"/>
  </si>
  <si>
    <t>　同　後期高齢者医療事業特別会計</t>
    <rPh sb="1" eb="2">
      <t>ドウ</t>
    </rPh>
    <rPh sb="3" eb="5">
      <t>コウキ</t>
    </rPh>
    <rPh sb="5" eb="8">
      <t>コウレイシャ</t>
    </rPh>
    <rPh sb="8" eb="10">
      <t>イリョウ</t>
    </rPh>
    <rPh sb="10" eb="12">
      <t>ジギョウ</t>
    </rPh>
    <rPh sb="12" eb="14">
      <t>トクベツ</t>
    </rPh>
    <rPh sb="14" eb="16">
      <t>カイケイ</t>
    </rPh>
    <phoneticPr fontId="5"/>
  </si>
  <si>
    <t>富山県市町村会館管理組合　一般会計</t>
    <rPh sb="0" eb="3">
      <t>トヤマケン</t>
    </rPh>
    <rPh sb="3" eb="6">
      <t>シチョウソン</t>
    </rPh>
    <rPh sb="6" eb="8">
      <t>カイカン</t>
    </rPh>
    <rPh sb="8" eb="10">
      <t>カンリ</t>
    </rPh>
    <rPh sb="10" eb="12">
      <t>クミアイ</t>
    </rPh>
    <rPh sb="13" eb="17">
      <t>イッパンカイケイ</t>
    </rPh>
    <phoneticPr fontId="5"/>
  </si>
  <si>
    <t>富山県総合事務組合　一般会計</t>
    <rPh sb="0" eb="3">
      <t>トヤマケン</t>
    </rPh>
    <rPh sb="3" eb="5">
      <t>ソウゴウ</t>
    </rPh>
    <rPh sb="5" eb="7">
      <t>ジム</t>
    </rPh>
    <rPh sb="7" eb="9">
      <t>クミアイ</t>
    </rPh>
    <rPh sb="10" eb="14">
      <t>イッパンカイケイ</t>
    </rPh>
    <phoneticPr fontId="5"/>
  </si>
  <si>
    <t>砺波地域消防組合　一般会計</t>
    <rPh sb="0" eb="2">
      <t>トナミ</t>
    </rPh>
    <rPh sb="2" eb="4">
      <t>チイキ</t>
    </rPh>
    <rPh sb="4" eb="6">
      <t>ショウボウ</t>
    </rPh>
    <rPh sb="6" eb="8">
      <t>クミアイ</t>
    </rPh>
    <rPh sb="9" eb="13">
      <t>イッパンカイケイ</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</si>
  <si>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</si>
  <si>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</si>
  <si>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</si>
  <si>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</si>
  <si>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</si>
  <si>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</si>
  <si>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交付税措置の割合が高い地方債の残高が大きく、地方債残高に対する基準財政需要額算入見込額も大きくなっており、また財政調整基金、減債基金等、充当可能基金残高が多いことなどから、将来負担が抑えられている。今後は、普通交付税が一本算定となることから標準財政規模が小さくなり、また一般財源不足に陥ることも予測されることから基金の取崩しにより残高が減少するなど比率上昇の要素もあるが、辺地債、過疎債など実質負担が低い地方債を活用と事業の厳選により将来負担比率が上昇しないよう努める。一方で、有形固定資産減価償却率は類似団体よりも高く、増加傾向にあるが、主な要因としては、広い市域を網羅する道路、橋りょう・トンネルが、それぞれ有形固定資産減価償却率65.4％、56.5％と高いことが挙げられる。また、多くは市町村合併以前に建設された公共施設であり、公共施設等総合管理計画に基づき、今後、老朽化した施設の集約化・複合化また譲渡・除却に取り組んでいく。</t>
    <rPh sb="16" eb="18">
      <t>ザンダカ</t>
    </rPh>
    <rPh sb="19" eb="20">
      <t>オオ</t>
    </rPh>
    <rPh sb="29" eb="30">
      <t>タイ</t>
    </rPh>
    <rPh sb="92" eb="93">
      <t>オサ</t>
    </rPh>
    <rPh sb="210" eb="212">
      <t>ジギョウ</t>
    </rPh>
    <rPh sb="213" eb="215">
      <t>ゲンセン</t>
    </rPh>
    <rPh sb="225" eb="227">
      <t>ジョウショウ</t>
    </rPh>
    <rPh sb="262" eb="264">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</si>
  <si>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</si>
  <si>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</si>
  <si>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</si>
  <si>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</si>
  <si>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</si>
  <si>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</si>
  <si>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１８年以降毎年１０億円前後の繰上償還を実施していることにより元利償還金額は減少し、実質公債費比率は、3.9％（前年度比▲1.7％）である。しかし、令和元年度に限度額まで全額発行を予定する合併特例債等の償還により以降の元利償還金は、高止まりで推移する見込みである。また病院事業の償還がH30にピークを迎えていることなどから準元利償還金も増加傾向にある。さらに、普通交付税が令和２年度から一本算定となることから、標準財政規模が縮小し、実質公債費比率は上昇して推移するものと見込んでいる。</t>
    <rPh sb="76" eb="77">
      <t>レイ</t>
    </rPh>
    <rPh sb="77" eb="78">
      <t>ワ</t>
    </rPh>
    <rPh sb="78" eb="79">
      <t>ガン</t>
    </rPh>
    <rPh sb="80" eb="81">
      <t>ド</t>
    </rPh>
    <rPh sb="92" eb="94">
      <t>ヨテイ</t>
    </rPh>
    <rPh sb="188" eb="189">
      <t>レイ</t>
    </rPh>
    <rPh sb="189" eb="190">
      <t>ワ</t>
    </rPh>
    <rPh sb="192" eb="193">
      <t>ド</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</si>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</sst>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3"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5"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5"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5"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3" xfId="14" applyNumberFormat="1" applyFont="1" applyFill="1" applyBorder="1" applyAlignment="1" applyProtection="1">
      <alignment horizontal="right" vertical="center" shrinkToFit="1"/>
    </xf>
    <xf numFmtId="187" fontId="29" fillId="6" borderId="165"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1" xfId="14" applyNumberFormat="1" applyFont="1" applyFill="1" applyBorder="1" applyAlignment="1" applyProtection="1">
      <alignment horizontal="right" vertical="center" shrinkToFit="1"/>
    </xf>
    <xf numFmtId="177" fontId="29" fillId="6" borderId="172" xfId="14" applyNumberFormat="1" applyFont="1" applyFill="1" applyBorder="1" applyAlignment="1" applyProtection="1">
      <alignment horizontal="right" vertical="center" shrinkToFit="1"/>
    </xf>
    <xf numFmtId="187" fontId="29" fillId="6" borderId="172"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3"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7" fontId="29" fillId="6" borderId="161"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2"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0"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1"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0"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1"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4" xfId="12" applyFont="1" applyFill="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20" xfId="14"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39"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7"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54227</c:v>
                </c:pt>
                <c:pt idx="3">
                  <c:v>57295</c:v>
                </c:pt>
                <c:pt idx="4">
                  <c:v>54110</c:v>
                </c:pt>
              </c:numCache>
            </c:numRef>
          </c:val>
          <c:smooth val="0"/>
          <c:extLst>
            <c:ext xmlns:c16="http://schemas.microsoft.com/office/drawing/2014/chart" uri="{C3380CC4-5D6E-409C-BE32-E72D297353CC}">
              <c16:uniqueId val="{00000000-7235-4E05-B431-266AA37837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167417</c:v>
                </c:pt>
                <c:pt idx="1">
                  <c:v>126344</c:v>
                </c:pt>
                <c:pt idx="2">
                  <c:v>136345</c:v>
                </c:pt>
                <c:pt idx="3">
                  <c:v>155345</c:v>
                </c:pt>
                <c:pt idx="4">
                  <c:v>117617</c:v>
                </c:pt>
              </c:numCache>
            </c:numRef>
          </c:val>
          <c:smooth val="0"/>
          <c:extLst>
            <c:ext xmlns:c16="http://schemas.microsoft.com/office/drawing/2014/chart" uri="{C3380CC4-5D6E-409C-BE32-E72D297353CC}">
              <c16:uniqueId val="{00000001-7235-4E05-B431-266AA3783799}"/>
            </c:ext>
          </c:extLst>
        </c:ser>
        <c:dLbls>
          <c:showLegendKey val="0"/>
          <c:showVal val="0"/>
          <c:showCatName val="0"/>
          <c:showSerName val="0"/>
          <c:showPercent val="0"/>
          <c:showBubbleSize val="0"/>
        </c:dLbls>
        <c:marker val="1"/>
        <c:smooth val="0"/>
        <c:axId val="92026368"/>
        <c:axId val="92028288"/>
      </c:lineChart>
      <c:catAx>
        <c:axId val="92026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028288"/>
        <c:crosses val="autoZero"/>
        <c:auto val="1"/>
        <c:lblAlgn val="ctr"/>
        <c:lblOffset val="100"/>
        <c:tickLblSkip val="1"/>
        <c:tickMarkSkip val="1"/>
        <c:noMultiLvlLbl val="0"/>
      </c:catAx>
      <c:valAx>
        <c:axId val="9202828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026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6.92</c:v>
                </c:pt>
                <c:pt idx="1">
                  <c:v>7.46</c:v>
                </c:pt>
                <c:pt idx="2">
                  <c:v>9.17</c:v>
                </c:pt>
                <c:pt idx="3">
                  <c:v>7.32</c:v>
                </c:pt>
                <c:pt idx="4">
                  <c:v>7.24</c:v>
                </c:pt>
              </c:numCache>
            </c:numRef>
          </c:val>
          <c:extLst>
            <c:ext xmlns:c16="http://schemas.microsoft.com/office/drawing/2014/chart" uri="{C3380CC4-5D6E-409C-BE32-E72D297353CC}">
              <c16:uniqueId val="{00000000-8117-4515-831B-5567AB8133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27.48</c:v>
                </c:pt>
                <c:pt idx="1">
                  <c:v>27.93</c:v>
                </c:pt>
                <c:pt idx="2">
                  <c:v>26.73</c:v>
                </c:pt>
                <c:pt idx="3">
                  <c:v>27.28</c:v>
                </c:pt>
                <c:pt idx="4">
                  <c:v>14.46</c:v>
                </c:pt>
              </c:numCache>
            </c:numRef>
          </c:val>
          <c:extLst>
            <c:ext xmlns:c16="http://schemas.microsoft.com/office/drawing/2014/chart" uri="{C3380CC4-5D6E-409C-BE32-E72D297353CC}">
              <c16:uniqueId val="{00000001-8117-4515-831B-5567AB8133E0}"/>
            </c:ext>
          </c:extLst>
        </c:ser>
        <c:dLbls>
          <c:showLegendKey val="0"/>
          <c:showVal val="0"/>
          <c:showCatName val="0"/>
          <c:showSerName val="0"/>
          <c:showPercent val="0"/>
          <c:showBubbleSize val="0"/>
        </c:dLbls>
        <c:gapWidth val="250"/>
        <c:overlap val="100"/>
        <c:axId val="122199424"/>
        <c:axId val="122205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4.63</c:v>
                </c:pt>
                <c:pt idx="1">
                  <c:v>4.95</c:v>
                </c:pt>
                <c:pt idx="2">
                  <c:v>4.4400000000000004</c:v>
                </c:pt>
                <c:pt idx="3">
                  <c:v>2.5</c:v>
                </c:pt>
                <c:pt idx="4">
                  <c:v>-5.29</c:v>
                </c:pt>
              </c:numCache>
            </c:numRef>
          </c:val>
          <c:smooth val="0"/>
          <c:extLst>
            <c:ext xmlns:c16="http://schemas.microsoft.com/office/drawing/2014/chart" uri="{C3380CC4-5D6E-409C-BE32-E72D297353CC}">
              <c16:uniqueId val="{00000002-8117-4515-831B-5567AB8133E0}"/>
            </c:ext>
          </c:extLst>
        </c:ser>
        <c:dLbls>
          <c:showLegendKey val="0"/>
          <c:showVal val="0"/>
          <c:showCatName val="0"/>
          <c:showSerName val="0"/>
          <c:showPercent val="0"/>
          <c:showBubbleSize val="0"/>
        </c:dLbls>
        <c:marker val="1"/>
        <c:smooth val="0"/>
        <c:axId val="122199424"/>
        <c:axId val="122205696"/>
      </c:lineChart>
      <c:catAx>
        <c:axId val="12219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205696"/>
        <c:crosses val="autoZero"/>
        <c:auto val="1"/>
        <c:lblAlgn val="ctr"/>
        <c:lblOffset val="100"/>
        <c:tickLblSkip val="1"/>
        <c:tickMarkSkip val="1"/>
        <c:noMultiLvlLbl val="0"/>
      </c:catAx>
      <c:valAx>
        <c:axId val="122205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9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7.0000000000000007E-2</c:v>
                </c:pt>
                <c:pt idx="4">
                  <c:v>#N/A</c:v>
                </c:pt>
                <c:pt idx="5">
                  <c:v>0.05</c:v>
                </c:pt>
                <c:pt idx="6">
                  <c:v>#N/A</c:v>
                </c:pt>
                <c:pt idx="7">
                  <c:v>0.03</c:v>
                </c:pt>
                <c:pt idx="8">
                  <c:v>#N/A</c:v>
                </c:pt>
                <c:pt idx="9">
                  <c:v>0.03</c:v>
                </c:pt>
              </c:numCache>
            </c:numRef>
          </c:val>
          <c:extLst>
            <c:ext xmlns:c16="http://schemas.microsoft.com/office/drawing/2014/chart" uri="{C3380CC4-5D6E-409C-BE32-E72D297353CC}">
              <c16:uniqueId val="{00000000-6229-4E58-B48A-417003FFEE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29-4E58-B48A-417003FFEEC5}"/>
            </c:ext>
          </c:extLst>
        </c:ser>
        <c:ser>
          <c:idx val="2"/>
          <c:order val="2"/>
          <c:tx>
            <c:strRef>
              <c:f>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7.0000000000000007E-2</c:v>
                </c:pt>
                <c:pt idx="4">
                  <c:v>#N/A</c:v>
                </c:pt>
                <c:pt idx="5">
                  <c:v>0.03</c:v>
                </c:pt>
                <c:pt idx="6">
                  <c:v>#N/A</c:v>
                </c:pt>
                <c:pt idx="7">
                  <c:v>7.0000000000000007E-2</c:v>
                </c:pt>
                <c:pt idx="8">
                  <c:v>#N/A</c:v>
                </c:pt>
                <c:pt idx="9">
                  <c:v>0.04</c:v>
                </c:pt>
              </c:numCache>
            </c:numRef>
          </c:val>
          <c:extLst>
            <c:ext xmlns:c16="http://schemas.microsoft.com/office/drawing/2014/chart" uri="{C3380CC4-5D6E-409C-BE32-E72D297353CC}">
              <c16:uniqueId val="{00000002-6229-4E58-B48A-417003FFEEC5}"/>
            </c:ext>
          </c:extLst>
        </c:ser>
        <c:ser>
          <c:idx val="3"/>
          <c:order val="3"/>
          <c:tx>
            <c:strRef>
              <c:f>データシート!$A$30</c:f>
              <c:strCache>
                <c:ptCount val="1"/>
                <c:pt idx="0">
                  <c:v>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0.04</c:v>
                </c:pt>
                <c:pt idx="4">
                  <c:v>#N/A</c:v>
                </c:pt>
                <c:pt idx="5">
                  <c:v>0.05</c:v>
                </c:pt>
                <c:pt idx="6">
                  <c:v>#N/A</c:v>
                </c:pt>
                <c:pt idx="7">
                  <c:v>7.0000000000000007E-2</c:v>
                </c:pt>
                <c:pt idx="8">
                  <c:v>#N/A</c:v>
                </c:pt>
                <c:pt idx="9">
                  <c:v>0.09</c:v>
                </c:pt>
              </c:numCache>
            </c:numRef>
          </c:val>
          <c:extLst>
            <c:ext xmlns:c16="http://schemas.microsoft.com/office/drawing/2014/chart" uri="{C3380CC4-5D6E-409C-BE32-E72D297353CC}">
              <c16:uniqueId val="{00000003-6229-4E58-B48A-417003FFEEC5}"/>
            </c:ext>
          </c:extLst>
        </c:ser>
        <c:ser>
          <c:idx val="4"/>
          <c:order val="4"/>
          <c:tx>
            <c:strRef>
              <c:f>データシート!$A$31</c:f>
              <c:strCache>
                <c:ptCount val="1"/>
                <c:pt idx="0">
                  <c:v>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0.23</c:v>
                </c:pt>
                <c:pt idx="2">
                  <c:v>#N/A</c:v>
                </c:pt>
                <c:pt idx="3">
                  <c:v>0.13</c:v>
                </c:pt>
                <c:pt idx="4">
                  <c:v>#N/A</c:v>
                </c:pt>
                <c:pt idx="5">
                  <c:v>0.15</c:v>
                </c:pt>
                <c:pt idx="6">
                  <c:v>#N/A</c:v>
                </c:pt>
                <c:pt idx="7">
                  <c:v>0.16</c:v>
                </c:pt>
                <c:pt idx="8">
                  <c:v>#N/A</c:v>
                </c:pt>
                <c:pt idx="9">
                  <c:v>0.15</c:v>
                </c:pt>
              </c:numCache>
            </c:numRef>
          </c:val>
          <c:extLst>
            <c:ext xmlns:c16="http://schemas.microsoft.com/office/drawing/2014/chart" uri="{C3380CC4-5D6E-409C-BE32-E72D297353CC}">
              <c16:uniqueId val="{00000004-6229-4E58-B48A-417003FFEEC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1.42</c:v>
                </c:pt>
                <c:pt idx="2">
                  <c:v>#N/A</c:v>
                </c:pt>
                <c:pt idx="3">
                  <c:v>1.8</c:v>
                </c:pt>
                <c:pt idx="4">
                  <c:v>#N/A</c:v>
                </c:pt>
                <c:pt idx="5">
                  <c:v>0.85</c:v>
                </c:pt>
                <c:pt idx="6">
                  <c:v>#N/A</c:v>
                </c:pt>
                <c:pt idx="7">
                  <c:v>1.23</c:v>
                </c:pt>
                <c:pt idx="8">
                  <c:v>#N/A</c:v>
                </c:pt>
                <c:pt idx="9">
                  <c:v>0.98</c:v>
                </c:pt>
              </c:numCache>
            </c:numRef>
          </c:val>
          <c:extLst>
            <c:ext xmlns:c16="http://schemas.microsoft.com/office/drawing/2014/chart" uri="{C3380CC4-5D6E-409C-BE32-E72D297353CC}">
              <c16:uniqueId val="{00000005-6229-4E58-B48A-417003FFEEC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3.84</c:v>
                </c:pt>
                <c:pt idx="2">
                  <c:v>#N/A</c:v>
                </c:pt>
                <c:pt idx="3">
                  <c:v>3.95</c:v>
                </c:pt>
                <c:pt idx="4">
                  <c:v>#N/A</c:v>
                </c:pt>
                <c:pt idx="5">
                  <c:v>4.1399999999999997</c:v>
                </c:pt>
                <c:pt idx="6">
                  <c:v>#N/A</c:v>
                </c:pt>
                <c:pt idx="7">
                  <c:v>3.17</c:v>
                </c:pt>
                <c:pt idx="8">
                  <c:v>#N/A</c:v>
                </c:pt>
                <c:pt idx="9">
                  <c:v>1.93</c:v>
                </c:pt>
              </c:numCache>
            </c:numRef>
          </c:val>
          <c:extLst>
            <c:ext xmlns:c16="http://schemas.microsoft.com/office/drawing/2014/chart" uri="{C3380CC4-5D6E-409C-BE32-E72D297353CC}">
              <c16:uniqueId val="{00000006-6229-4E58-B48A-417003FFEEC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6.89</c:v>
                </c:pt>
                <c:pt idx="2">
                  <c:v>#N/A</c:v>
                </c:pt>
                <c:pt idx="3">
                  <c:v>7.41</c:v>
                </c:pt>
                <c:pt idx="4">
                  <c:v>#N/A</c:v>
                </c:pt>
                <c:pt idx="5">
                  <c:v>9.11</c:v>
                </c:pt>
                <c:pt idx="6">
                  <c:v>#N/A</c:v>
                </c:pt>
                <c:pt idx="7">
                  <c:v>7.24</c:v>
                </c:pt>
                <c:pt idx="8">
                  <c:v>#N/A</c:v>
                </c:pt>
                <c:pt idx="9">
                  <c:v>7.14</c:v>
                </c:pt>
              </c:numCache>
            </c:numRef>
          </c:val>
          <c:extLst>
            <c:ext xmlns:c16="http://schemas.microsoft.com/office/drawing/2014/chart" uri="{C3380CC4-5D6E-409C-BE32-E72D297353CC}">
              <c16:uniqueId val="{00000007-6229-4E58-B48A-417003FFEEC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4.72</c:v>
                </c:pt>
                <c:pt idx="2">
                  <c:v>#N/A</c:v>
                </c:pt>
                <c:pt idx="3">
                  <c:v>5.13</c:v>
                </c:pt>
                <c:pt idx="4">
                  <c:v>#N/A</c:v>
                </c:pt>
                <c:pt idx="5">
                  <c:v>5.73</c:v>
                </c:pt>
                <c:pt idx="6">
                  <c:v>#N/A</c:v>
                </c:pt>
                <c:pt idx="7">
                  <c:v>6.54</c:v>
                </c:pt>
                <c:pt idx="8">
                  <c:v>#N/A</c:v>
                </c:pt>
                <c:pt idx="9">
                  <c:v>7.5</c:v>
                </c:pt>
              </c:numCache>
            </c:numRef>
          </c:val>
          <c:extLst>
            <c:ext xmlns:c16="http://schemas.microsoft.com/office/drawing/2014/chart" uri="{C3380CC4-5D6E-409C-BE32-E72D297353CC}">
              <c16:uniqueId val="{00000008-6229-4E58-B48A-417003FFEEC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6.92</c:v>
                </c:pt>
                <c:pt idx="2">
                  <c:v>#N/A</c:v>
                </c:pt>
                <c:pt idx="3">
                  <c:v>6.78</c:v>
                </c:pt>
                <c:pt idx="4">
                  <c:v>#N/A</c:v>
                </c:pt>
                <c:pt idx="5">
                  <c:v>7.89</c:v>
                </c:pt>
                <c:pt idx="6">
                  <c:v>#N/A</c:v>
                </c:pt>
                <c:pt idx="7">
                  <c:v>9.23</c:v>
                </c:pt>
                <c:pt idx="8">
                  <c:v>#N/A</c:v>
                </c:pt>
                <c:pt idx="9">
                  <c:v>9.61</c:v>
                </c:pt>
              </c:numCache>
            </c:numRef>
          </c:val>
          <c:extLst>
            <c:ext xmlns:c16="http://schemas.microsoft.com/office/drawing/2014/chart" uri="{C3380CC4-5D6E-409C-BE32-E72D297353CC}">
              <c16:uniqueId val="{00000009-6229-4E58-B48A-417003FFEEC5}"/>
            </c:ext>
          </c:extLst>
        </c:ser>
        <c:dLbls>
          <c:showLegendKey val="0"/>
          <c:showVal val="0"/>
          <c:showCatName val="0"/>
          <c:showSerName val="0"/>
          <c:showPercent val="0"/>
          <c:showBubbleSize val="0"/>
        </c:dLbls>
        <c:gapWidth val="150"/>
        <c:overlap val="100"/>
        <c:axId val="122316672"/>
        <c:axId val="122318208"/>
      </c:barChart>
      <c:catAx>
        <c:axId val="12231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318208"/>
        <c:crosses val="autoZero"/>
        <c:auto val="1"/>
        <c:lblAlgn val="ctr"/>
        <c:lblOffset val="100"/>
        <c:tickLblSkip val="1"/>
        <c:tickMarkSkip val="1"/>
        <c:noMultiLvlLbl val="0"/>
      </c:catAx>
      <c:valAx>
        <c:axId val="122318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16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5971</c:v>
                </c:pt>
                <c:pt idx="5">
                  <c:v>6173</c:v>
                </c:pt>
                <c:pt idx="8">
                  <c:v>5967</c:v>
                </c:pt>
                <c:pt idx="11">
                  <c:v>5918</c:v>
                </c:pt>
                <c:pt idx="14">
                  <c:v>5892</c:v>
                </c:pt>
              </c:numCache>
            </c:numRef>
          </c:val>
          <c:extLst>
            <c:ext xmlns:c16="http://schemas.microsoft.com/office/drawing/2014/chart" uri="{C3380CC4-5D6E-409C-BE32-E72D297353CC}">
              <c16:uniqueId val="{00000000-0AC5-44BB-8FFE-A96907CE93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1-0AC5-44BB-8FFE-A96907CE93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52</c:v>
                </c:pt>
                <c:pt idx="3">
                  <c:v>55</c:v>
                </c:pt>
                <c:pt idx="6">
                  <c:v>51</c:v>
                </c:pt>
                <c:pt idx="9">
                  <c:v>49</c:v>
                </c:pt>
                <c:pt idx="12">
                  <c:v>49</c:v>
                </c:pt>
              </c:numCache>
            </c:numRef>
          </c:val>
          <c:extLst>
            <c:ext xmlns:c16="http://schemas.microsoft.com/office/drawing/2014/chart" uri="{C3380CC4-5D6E-409C-BE32-E72D297353CC}">
              <c16:uniqueId val="{00000002-0AC5-44BB-8FFE-A96907CE93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229</c:v>
                </c:pt>
                <c:pt idx="3">
                  <c:v>192</c:v>
                </c:pt>
                <c:pt idx="6">
                  <c:v>83</c:v>
                </c:pt>
                <c:pt idx="9">
                  <c:v>90</c:v>
                </c:pt>
                <c:pt idx="12">
                  <c:v>84</c:v>
                </c:pt>
              </c:numCache>
            </c:numRef>
          </c:val>
          <c:extLst>
            <c:ext xmlns:c16="http://schemas.microsoft.com/office/drawing/2014/chart" uri="{C3380CC4-5D6E-409C-BE32-E72D297353CC}">
              <c16:uniqueId val="{00000003-0AC5-44BB-8FFE-A96907CE93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2304</c:v>
                </c:pt>
                <c:pt idx="3">
                  <c:v>2340</c:v>
                </c:pt>
                <c:pt idx="6">
                  <c:v>2364</c:v>
                </c:pt>
                <c:pt idx="9">
                  <c:v>2073</c:v>
                </c:pt>
                <c:pt idx="12">
                  <c:v>2166</c:v>
                </c:pt>
              </c:numCache>
            </c:numRef>
          </c:val>
          <c:extLst>
            <c:ext xmlns:c16="http://schemas.microsoft.com/office/drawing/2014/chart" uri="{C3380CC4-5D6E-409C-BE32-E72D297353CC}">
              <c16:uniqueId val="{00000004-0AC5-44BB-8FFE-A96907CE93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C5-44BB-8FFE-A96907CE93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C5-44BB-8FFE-A96907CE93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4680</c:v>
                </c:pt>
                <c:pt idx="3">
                  <c:v>4678</c:v>
                </c:pt>
                <c:pt idx="6">
                  <c:v>4266</c:v>
                </c:pt>
                <c:pt idx="9">
                  <c:v>4203</c:v>
                </c:pt>
                <c:pt idx="12">
                  <c:v>4215</c:v>
                </c:pt>
              </c:numCache>
            </c:numRef>
          </c:val>
          <c:extLst>
            <c:ext xmlns:c16="http://schemas.microsoft.com/office/drawing/2014/chart" uri="{C3380CC4-5D6E-409C-BE32-E72D297353CC}">
              <c16:uniqueId val="{00000007-0AC5-44BB-8FFE-A96907CE935A}"/>
            </c:ext>
          </c:extLst>
        </c:ser>
        <c:dLbls>
          <c:showLegendKey val="0"/>
          <c:showVal val="0"/>
          <c:showCatName val="0"/>
          <c:showSerName val="0"/>
          <c:showPercent val="0"/>
          <c:showBubbleSize val="0"/>
        </c:dLbls>
        <c:gapWidth val="100"/>
        <c:overlap val="100"/>
        <c:axId val="122401920"/>
        <c:axId val="122403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1296</c:v>
                </c:pt>
                <c:pt idx="2">
                  <c:v>#N/A</c:v>
                </c:pt>
                <c:pt idx="3">
                  <c:v>#N/A</c:v>
                </c:pt>
                <c:pt idx="4">
                  <c:v>1093</c:v>
                </c:pt>
                <c:pt idx="5">
                  <c:v>#N/A</c:v>
                </c:pt>
                <c:pt idx="6">
                  <c:v>#N/A</c:v>
                </c:pt>
                <c:pt idx="7">
                  <c:v>798</c:v>
                </c:pt>
                <c:pt idx="8">
                  <c:v>#N/A</c:v>
                </c:pt>
                <c:pt idx="9">
                  <c:v>#N/A</c:v>
                </c:pt>
                <c:pt idx="10">
                  <c:v>497</c:v>
                </c:pt>
                <c:pt idx="11">
                  <c:v>#N/A</c:v>
                </c:pt>
                <c:pt idx="12">
                  <c:v>#N/A</c:v>
                </c:pt>
                <c:pt idx="13">
                  <c:v>622</c:v>
                </c:pt>
                <c:pt idx="14">
                  <c:v>#N/A</c:v>
                </c:pt>
              </c:numCache>
            </c:numRef>
          </c:val>
          <c:smooth val="0"/>
          <c:extLst>
            <c:ext xmlns:c16="http://schemas.microsoft.com/office/drawing/2014/chart" uri="{C3380CC4-5D6E-409C-BE32-E72D297353CC}">
              <c16:uniqueId val="{00000008-0AC5-44BB-8FFE-A96907CE935A}"/>
            </c:ext>
          </c:extLst>
        </c:ser>
        <c:dLbls>
          <c:showLegendKey val="0"/>
          <c:showVal val="0"/>
          <c:showCatName val="0"/>
          <c:showSerName val="0"/>
          <c:showPercent val="0"/>
          <c:showBubbleSize val="0"/>
        </c:dLbls>
        <c:marker val="1"/>
        <c:smooth val="0"/>
        <c:axId val="122401920"/>
        <c:axId val="122403840"/>
      </c:lineChart>
      <c:catAx>
        <c:axId val="12240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403840"/>
        <c:crosses val="autoZero"/>
        <c:auto val="1"/>
        <c:lblAlgn val="ctr"/>
        <c:lblOffset val="100"/>
        <c:tickLblSkip val="1"/>
        <c:tickMarkSkip val="1"/>
        <c:noMultiLvlLbl val="0"/>
      </c:catAx>
      <c:valAx>
        <c:axId val="12240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0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56103</c:v>
                </c:pt>
                <c:pt idx="5">
                  <c:v>56366</c:v>
                </c:pt>
                <c:pt idx="8">
                  <c:v>55977</c:v>
                </c:pt>
                <c:pt idx="11">
                  <c:v>56571</c:v>
                </c:pt>
                <c:pt idx="14">
                  <c:v>54129</c:v>
                </c:pt>
              </c:numCache>
            </c:numRef>
          </c:val>
          <c:extLst>
            <c:ext xmlns:c16="http://schemas.microsoft.com/office/drawing/2014/chart" uri="{C3380CC4-5D6E-409C-BE32-E72D297353CC}">
              <c16:uniqueId val="{00000000-A0BF-47FE-ACB6-3189D8D44C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1649</c:v>
                </c:pt>
                <c:pt idx="5">
                  <c:v>1369</c:v>
                </c:pt>
                <c:pt idx="8">
                  <c:v>1320</c:v>
                </c:pt>
                <c:pt idx="11">
                  <c:v>1186</c:v>
                </c:pt>
                <c:pt idx="14">
                  <c:v>1107</c:v>
                </c:pt>
              </c:numCache>
            </c:numRef>
          </c:val>
          <c:extLst>
            <c:ext xmlns:c16="http://schemas.microsoft.com/office/drawing/2014/chart" uri="{C3380CC4-5D6E-409C-BE32-E72D297353CC}">
              <c16:uniqueId val="{00000001-A0BF-47FE-ACB6-3189D8D44C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16249</c:v>
                </c:pt>
                <c:pt idx="5">
                  <c:v>17364</c:v>
                </c:pt>
                <c:pt idx="8">
                  <c:v>18799</c:v>
                </c:pt>
                <c:pt idx="11">
                  <c:v>19090</c:v>
                </c:pt>
                <c:pt idx="14">
                  <c:v>19277</c:v>
                </c:pt>
              </c:numCache>
            </c:numRef>
          </c:val>
          <c:extLst>
            <c:ext xmlns:c16="http://schemas.microsoft.com/office/drawing/2014/chart" uri="{C3380CC4-5D6E-409C-BE32-E72D297353CC}">
              <c16:uniqueId val="{00000002-A0BF-47FE-ACB6-3189D8D44C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BF-47FE-ACB6-3189D8D44C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BF-47FE-ACB6-3189D8D44C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BF-47FE-ACB6-3189D8D44C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3515</c:v>
                </c:pt>
                <c:pt idx="3">
                  <c:v>3041</c:v>
                </c:pt>
                <c:pt idx="6">
                  <c:v>2575</c:v>
                </c:pt>
                <c:pt idx="9">
                  <c:v>2375</c:v>
                </c:pt>
                <c:pt idx="12">
                  <c:v>2211</c:v>
                </c:pt>
              </c:numCache>
            </c:numRef>
          </c:val>
          <c:extLst>
            <c:ext xmlns:c16="http://schemas.microsoft.com/office/drawing/2014/chart" uri="{C3380CC4-5D6E-409C-BE32-E72D297353CC}">
              <c16:uniqueId val="{00000006-A0BF-47FE-ACB6-3189D8D44C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422</c:v>
                </c:pt>
                <c:pt idx="3">
                  <c:v>499</c:v>
                </c:pt>
                <c:pt idx="6">
                  <c:v>939</c:v>
                </c:pt>
                <c:pt idx="9">
                  <c:v>857</c:v>
                </c:pt>
                <c:pt idx="12">
                  <c:v>799</c:v>
                </c:pt>
              </c:numCache>
            </c:numRef>
          </c:val>
          <c:extLst>
            <c:ext xmlns:c16="http://schemas.microsoft.com/office/drawing/2014/chart" uri="{C3380CC4-5D6E-409C-BE32-E72D297353CC}">
              <c16:uniqueId val="{00000007-A0BF-47FE-ACB6-3189D8D44C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24178</c:v>
                </c:pt>
                <c:pt idx="3">
                  <c:v>23967</c:v>
                </c:pt>
                <c:pt idx="6">
                  <c:v>23112</c:v>
                </c:pt>
                <c:pt idx="9">
                  <c:v>21156</c:v>
                </c:pt>
                <c:pt idx="12">
                  <c:v>18677</c:v>
                </c:pt>
              </c:numCache>
            </c:numRef>
          </c:val>
          <c:extLst>
            <c:ext xmlns:c16="http://schemas.microsoft.com/office/drawing/2014/chart" uri="{C3380CC4-5D6E-409C-BE32-E72D297353CC}">
              <c16:uniqueId val="{00000008-A0BF-47FE-ACB6-3189D8D44C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342</c:v>
                </c:pt>
                <c:pt idx="3">
                  <c:v>294</c:v>
                </c:pt>
                <c:pt idx="6">
                  <c:v>249</c:v>
                </c:pt>
                <c:pt idx="9">
                  <c:v>205</c:v>
                </c:pt>
                <c:pt idx="12">
                  <c:v>161</c:v>
                </c:pt>
              </c:numCache>
            </c:numRef>
          </c:val>
          <c:extLst>
            <c:ext xmlns:c16="http://schemas.microsoft.com/office/drawing/2014/chart" uri="{C3380CC4-5D6E-409C-BE32-E72D297353CC}">
              <c16:uniqueId val="{00000009-A0BF-47FE-ACB6-3189D8D44C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43508</c:v>
                </c:pt>
                <c:pt idx="3">
                  <c:v>44133</c:v>
                </c:pt>
                <c:pt idx="6">
                  <c:v>44821</c:v>
                </c:pt>
                <c:pt idx="9">
                  <c:v>46400</c:v>
                </c:pt>
                <c:pt idx="12">
                  <c:v>44758</c:v>
                </c:pt>
              </c:numCache>
            </c:numRef>
          </c:val>
          <c:extLst>
            <c:ext xmlns:c16="http://schemas.microsoft.com/office/drawing/2014/chart" uri="{C3380CC4-5D6E-409C-BE32-E72D297353CC}">
              <c16:uniqueId val="{0000000A-A0BF-47FE-ACB6-3189D8D44C54}"/>
            </c:ext>
          </c:extLst>
        </c:ser>
        <c:dLbls>
          <c:showLegendKey val="0"/>
          <c:showVal val="0"/>
          <c:showCatName val="0"/>
          <c:showSerName val="0"/>
          <c:showPercent val="0"/>
          <c:showBubbleSize val="0"/>
        </c:dLbls>
        <c:gapWidth val="100"/>
        <c:overlap val="100"/>
        <c:axId val="127424384"/>
        <c:axId val="127426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0BF-47FE-ACB6-3189D8D44C54}"/>
            </c:ext>
          </c:extLst>
        </c:ser>
        <c:dLbls>
          <c:showLegendKey val="0"/>
          <c:showVal val="0"/>
          <c:showCatName val="0"/>
          <c:showSerName val="0"/>
          <c:showPercent val="0"/>
          <c:showBubbleSize val="0"/>
        </c:dLbls>
        <c:marker val="1"/>
        <c:smooth val="0"/>
        <c:axId val="127424384"/>
        <c:axId val="127426560"/>
      </c:lineChart>
      <c:catAx>
        <c:axId val="12742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426560"/>
        <c:crosses val="autoZero"/>
        <c:auto val="1"/>
        <c:lblAlgn val="ctr"/>
        <c:lblOffset val="100"/>
        <c:tickLblSkip val="1"/>
        <c:tickMarkSkip val="1"/>
        <c:noMultiLvlLbl val="0"/>
      </c:catAx>
      <c:valAx>
        <c:axId val="12742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42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79E-2"/>
          <c:w val="0.89122665696781667"/>
          <c:h val="0.8586249060825419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6019</c:v>
                </c:pt>
                <c:pt idx="1">
                  <c:v>5938</c:v>
                </c:pt>
                <c:pt idx="2">
                  <c:v>3082</c:v>
                </c:pt>
              </c:numCache>
            </c:numRef>
          </c:val>
          <c:extLst>
            <c:ext xmlns:c16="http://schemas.microsoft.com/office/drawing/2014/chart" uri="{C3380CC4-5D6E-409C-BE32-E72D297353CC}">
              <c16:uniqueId val="{00000000-2E59-43B6-8DB9-2EF0D68BB6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6542</c:v>
                </c:pt>
                <c:pt idx="1">
                  <c:v>6577</c:v>
                </c:pt>
                <c:pt idx="2">
                  <c:v>6105</c:v>
                </c:pt>
              </c:numCache>
            </c:numRef>
          </c:val>
          <c:extLst>
            <c:ext xmlns:c16="http://schemas.microsoft.com/office/drawing/2014/chart" uri="{C3380CC4-5D6E-409C-BE32-E72D297353CC}">
              <c16:uniqueId val="{00000001-2E59-43B6-8DB9-2EF0D68BB6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10765</c:v>
                </c:pt>
                <c:pt idx="1">
                  <c:v>11315</c:v>
                </c:pt>
                <c:pt idx="2">
                  <c:v>13783</c:v>
                </c:pt>
              </c:numCache>
            </c:numRef>
          </c:val>
          <c:extLst>
            <c:ext xmlns:c16="http://schemas.microsoft.com/office/drawing/2014/chart" uri="{C3380CC4-5D6E-409C-BE32-E72D297353CC}">
              <c16:uniqueId val="{00000002-2E59-43B6-8DB9-2EF0D68BB671}"/>
            </c:ext>
          </c:extLst>
        </c:ser>
        <c:dLbls>
          <c:showLegendKey val="0"/>
          <c:showVal val="0"/>
          <c:showCatName val="0"/>
          <c:showSerName val="0"/>
          <c:showPercent val="0"/>
          <c:showBubbleSize val="0"/>
        </c:dLbls>
        <c:gapWidth val="120"/>
        <c:overlap val="100"/>
        <c:axId val="128030208"/>
        <c:axId val="128031744"/>
      </c:barChart>
      <c:catAx>
        <c:axId val="12803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031744"/>
        <c:crosses val="autoZero"/>
        <c:auto val="1"/>
        <c:lblAlgn val="ctr"/>
        <c:lblOffset val="100"/>
        <c:tickLblSkip val="1"/>
        <c:tickMarkSkip val="1"/>
        <c:noMultiLvlLbl val="0"/>
      </c:catAx>
      <c:valAx>
        <c:axId val="128031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803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{DB397B74-8929-4FD6-92EF-CDF838498BD9}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8FB-4A57-8D2B-4629B1C3C9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{4D7842B1-F294-4159-A683-EBA90A67EF9E}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FB-4A57-8D2B-4629B1C3C9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{B201B5AC-B986-4BA1-B250-2C8C636E6BC4}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FB-4A57-8D2B-4629B1C3C9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{AE4F7A0C-97CC-4C25-9A50-212E31E7C802}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FB-4A57-8D2B-4629B1C3C9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{BD2B95E8-12BF-41DB-A0CE-C60127F8EA3E}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FB-4A57-8D2B-4629B1C3C97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{1F6E3959-A1B0-472D-B782-795F664F0A13}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8FB-4A57-8D2B-4629B1C3C97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{F9B6333B-0A83-4D26-9FD1-7DFE7D6984BB}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8FB-4A57-8D2B-4629B1C3C97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{05EA3E4C-5070-4FE2-AD4F-92610B9899E4}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8FB-4A57-8D2B-4629B1C3C97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{CCB0D114-068D-4E42-A02B-60BB22F11037}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8FB-4A57-8D2B-4629B1C3C9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59.4</c:v>
                </c:pt>
                <c:pt idx="24">
                  <c:v>59.3</c:v>
                </c:pt>
                <c:pt idx="32">
                  <c:v>60.4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8FB-4A57-8D2B-4629B1C3C9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{61CC09AA-C748-4AAF-9D71-EC2E0DA1BB5F}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8FB-4A57-8D2B-4629B1C3C9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{08E6579A-C41E-4D43-8215-1E33D8035204}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FB-4A57-8D2B-4629B1C3C9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{0231D4D6-3B3F-401F-AAE5-86C4B500F727}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FB-4A57-8D2B-4629B1C3C9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{DDCCBF61-48DE-4D42-A137-67243C903342}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FB-4A57-8D2B-4629B1C3C9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{014ACB9D-56FD-478F-AC4B-1355FF0B1E78}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FB-4A57-8D2B-4629B1C3C97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{ADB02CCA-C4A6-4A56-9A1D-325F382159EF}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8FB-4A57-8D2B-4629B1C3C975}"/>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{8DE15645-1160-47AD-A803-D69CEC31BC66}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8FB-4A57-8D2B-4629B1C3C97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{2FCAB168-9543-4983-809E-43C46D1FA7B2}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8FB-4A57-8D2B-4629B1C3C97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{83B83C30-6D48-406F-9551-AACC800B14B1}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8FB-4A57-8D2B-4629B1C3C9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c:ext xmlns:c16="http://schemas.microsoft.com/office/drawing/2014/chart" uri="{C3380CC4-5D6E-409C-BE32-E72D297353CC}">
              <c16:uniqueId val="{00000013-68FB-4A57-8D2B-4629B1C3C975}"/>
            </c:ext>
          </c:extLst>
        </c:ser>
        <c:dLbls>
          <c:showLegendKey val="0"/>
          <c:showVal val="1"/>
          <c:showCatName val="0"/>
          <c:showSerName val="0"/>
          <c:showPercent val="0"/>
          <c:showBubbleSize val="0"/>
        </c:dLbls>
        <c:axId val="103085952"/>
        <c:axId val="106401792"/>
      </c:scatterChart>
      <c:valAx>
        <c:axId val="103085952"/>
        <c:scaling>
          <c:orientation val="minMax"/>
          <c:max val="58.8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401792"/>
        <c:crosses val="autoZero"/>
        <c:crossBetween val="midCat"/>
      </c:valAx>
      <c:valAx>
        <c:axId val="106401792"/>
        <c:scaling>
          <c:orientation val="minMax"/>
          <c:max val="38.299999999999997"/>
          <c:min val="30.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085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{AE0645A2-EDA5-4EB8-8F7D-A7B3B42233AA}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B18-433A-97C3-8F26083913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{1AE39F4F-C221-41C1-B1B1-B9E50F09975B}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18-433A-97C3-8F26083913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{3004FE5D-F841-436D-A0B4-076C2C0EE4C7}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18-433A-97C3-8F26083913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{11E78986-E89A-4E0E-A67E-D061968D8EC0}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18-433A-97C3-8F26083913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{0887BCA0-3FEC-4D01-B803-C1F40E218658}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18-433A-97C3-8F26083913C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{1916102E-94B0-4E4A-B552-3B12AC61ED36}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B18-433A-97C3-8F26083913C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{E3B9D167-1969-4BA9-B85B-38C1D264C369}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B18-433A-97C3-8F26083913C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{315AB5D2-8769-4C6D-AA9C-80E19791EF8B}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B18-433A-97C3-8F26083913C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{3D7EFB47-DE8E-47C1-AE9D-4F0F5A1F28B4}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B18-433A-97C3-8F26083913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7.2</c:v>
                </c:pt>
                <c:pt idx="16">
                  <c:v>6.1</c:v>
                </c:pt>
                <c:pt idx="24">
                  <c:v>4.7</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B18-433A-97C3-8F26083913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{07D5D442-7F87-48CE-BFF9-238228456CBC}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B18-433A-97C3-8F26083913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{B35DF260-412E-4B3A-B525-9203900CC9BE}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18-433A-97C3-8F26083913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{3FE304A4-0092-4166-A7CB-63FDCDC09D2E}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18-433A-97C3-8F26083913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{EA320FF5-19A0-4F79-B2CD-D6098718FB7C}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18-433A-97C3-8F26083913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{0F277380-239B-488D-B851-BF5FEF08E096}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18-433A-97C3-8F26083913C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{B6400B15-AB60-4392-9209-80C3933ED67C}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B18-433A-97C3-8F26083913C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{98AA6B48-FA67-4D54-8A87-F8AFC0DAA661}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B18-433A-97C3-8F26083913C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{E3C2BEE2-DAFB-4D0F-A770-A6165F1A4012}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B18-433A-97C3-8F26083913C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{A1AA246B-2C56-409B-AA1F-6618AE59FF0A}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B18-433A-97C3-8F26083913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7.8</c:v>
                </c:pt>
                <c:pt idx="24">
                  <c:v>7.5</c:v>
                </c:pt>
                <c:pt idx="32">
                  <c:v>7.2</c:v>
                </c:pt>
              </c:numCache>
            </c:numRef>
          </c:xVal>
          <c:yVal>
            <c:numRef>
              <c:f>公会計指標分析・財政指標組合せ分析表!$BP$77:$DC$77</c:f>
              <c:numCache>
                <c:formatCode>#,##0.0;"▲ "#,##0.0</c:formatCode>
                <c:ptCount val="40"/>
                <c:pt idx="0">
                  <c:v>41.3</c:v>
                </c:pt>
                <c:pt idx="8">
                  <c:v>33</c:v>
                </c:pt>
                <c:pt idx="16">
                  <c:v>37.299999999999997</c:v>
                </c:pt>
                <c:pt idx="24">
                  <c:v>33.1</c:v>
                </c:pt>
                <c:pt idx="32">
                  <c:v>31.3</c:v>
                </c:pt>
              </c:numCache>
            </c:numRef>
          </c:yVal>
          <c:smooth val="0"/>
          <c:extLst>
            <c:ext xmlns:c16="http://schemas.microsoft.com/office/drawing/2014/chart" uri="{C3380CC4-5D6E-409C-BE32-E72D297353CC}">
              <c16:uniqueId val="{00000013-FB18-433A-97C3-8F26083913CD}"/>
            </c:ext>
          </c:extLst>
        </c:ser>
        <c:dLbls>
          <c:showLegendKey val="0"/>
          <c:showVal val="1"/>
          <c:showCatName val="0"/>
          <c:showSerName val="0"/>
          <c:showPercent val="0"/>
          <c:showBubbleSize val="0"/>
        </c:dLbls>
        <c:axId val="106685952"/>
        <c:axId val="106687872"/>
      </c:scatterChart>
      <c:valAx>
        <c:axId val="106685952"/>
        <c:scaling>
          <c:orientation val="minMax"/>
          <c:max val="9.80000000000000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687872"/>
        <c:crosses val="autoZero"/>
        <c:crossBetween val="midCat"/>
      </c:valAx>
      <c:valAx>
        <c:axId val="106687872"/>
        <c:scaling>
          <c:orientation val="minMax"/>
          <c:max val="43"/>
          <c:min val="3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6859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a:t>
          </a:r>
          <a:r>
            <a:rPr kumimoji="1" lang="ja-JP" altLang="en-US" sz="1100">
              <a:solidFill>
                <a:schemeClr val="dk1"/>
              </a:solidFill>
              <a:effectLst/>
              <a:latin typeface="+mn-lt"/>
              <a:ea typeface="+mn-ea"/>
              <a:cs typeface="+mn-cs"/>
            </a:rPr>
            <a:t>平</a:t>
          </a:r>
          <a:r>
            <a:rPr kumimoji="1" lang="ja-JP" altLang="en-US" sz="1100">
              <a:solidFill>
                <a:sysClr val="windowText" lastClr="000000"/>
              </a:solidFill>
              <a:effectLst/>
              <a:latin typeface="+mn-lt"/>
              <a:ea typeface="+mn-ea"/>
              <a:cs typeface="+mn-cs"/>
            </a:rPr>
            <a:t>成３４</a:t>
          </a:r>
          <a:r>
            <a:rPr kumimoji="1" lang="ja-JP" altLang="ja-JP" sz="1100">
              <a:solidFill>
                <a:sysClr val="windowText" lastClr="000000"/>
              </a:solidFill>
              <a:effectLst/>
              <a:latin typeface="+mn-lt"/>
              <a:ea typeface="+mn-ea"/>
              <a:cs typeface="+mn-cs"/>
            </a:rPr>
            <a:t>年にピークを迎える見通しであ</a:t>
          </a:r>
          <a:r>
            <a:rPr kumimoji="1" lang="ja-JP" altLang="en-US" sz="1100">
              <a:solidFill>
                <a:sysClr val="windowText" lastClr="000000"/>
              </a:solidFill>
              <a:effectLst/>
              <a:latin typeface="+mn-lt"/>
              <a:ea typeface="+mn-ea"/>
              <a:cs typeface="+mn-cs"/>
            </a:rPr>
            <a:t>るが</a:t>
          </a:r>
          <a:r>
            <a:rPr kumimoji="1" lang="ja-JP" altLang="ja-JP" sz="1100">
              <a:solidFill>
                <a:schemeClr val="dk1"/>
              </a:solidFill>
              <a:effectLst/>
              <a:latin typeface="+mn-lt"/>
              <a:ea typeface="+mn-ea"/>
              <a:cs typeface="+mn-cs"/>
            </a:rPr>
            <a:t>、近年の決算剰余金による繰上償還により</a:t>
          </a:r>
          <a:r>
            <a:rPr kumimoji="1" lang="ja-JP" altLang="en-US" sz="1100">
              <a:solidFill>
                <a:schemeClr val="dk1"/>
              </a:solidFill>
              <a:effectLst/>
              <a:latin typeface="+mn-lt"/>
              <a:ea typeface="+mn-ea"/>
              <a:cs typeface="+mn-cs"/>
            </a:rPr>
            <a:t>平成２９年度は横ばいとなった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a:t>
          </a:r>
          <a:r>
            <a:rPr lang="ja-JP" altLang="ja-JP" sz="1100" baseline="0">
              <a:solidFill>
                <a:schemeClr val="dk1"/>
              </a:solidFill>
              <a:effectLst/>
              <a:latin typeface="+mn-lt"/>
              <a:ea typeface="+mn-ea"/>
              <a:cs typeface="+mn-cs"/>
            </a:rPr>
            <a:t>合併特例債が平成３１年度中に発行限度額に達する見込みであることから発行額に減少が見込まれるものの、</a:t>
          </a:r>
          <a:r>
            <a:rPr lang="ja-JP" altLang="en-US" sz="1100" baseline="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小中学校の大規模改修等の大型事業に係る起債を予定していることから、元利償還金は微減傾向で推移することが見込まれる。</a:t>
          </a:r>
          <a:endParaRPr lang="ja-JP" altLang="ja-JP" sz="1100">
            <a:effectLst/>
          </a:endParaRPr>
        </a:p>
        <a:p>
          <a:endParaRPr lang="ja-JP" altLang="ja-JP" sz="1100">
            <a:effectLst/>
          </a:endParaRPr>
        </a:p>
        <a:p>
          <a:r>
            <a:rPr kumimoji="1" lang="ja-JP" altLang="ja-JP" sz="1100">
              <a:solidFill>
                <a:sysClr val="windowText" lastClr="000000"/>
              </a:solidFill>
              <a:effectLst/>
              <a:latin typeface="+mn-lt"/>
              <a:ea typeface="+mn-ea"/>
              <a:cs typeface="+mn-cs"/>
            </a:rPr>
            <a:t>公営企業債の元利償還金に対する繰入金は、</a:t>
          </a:r>
          <a:r>
            <a:rPr kumimoji="1" lang="ja-JP" altLang="en-US" sz="1100">
              <a:solidFill>
                <a:sysClr val="windowText" lastClr="000000"/>
              </a:solidFill>
              <a:effectLst/>
              <a:latin typeface="+mn-lt"/>
              <a:ea typeface="+mn-ea"/>
              <a:cs typeface="+mn-cs"/>
            </a:rPr>
            <a:t>水道事業及び</a:t>
          </a:r>
          <a:r>
            <a:rPr kumimoji="1" lang="ja-JP" altLang="ja-JP" sz="1100">
              <a:solidFill>
                <a:sysClr val="windowText" lastClr="000000"/>
              </a:solidFill>
              <a:effectLst/>
              <a:latin typeface="+mn-lt"/>
              <a:ea typeface="+mn-ea"/>
              <a:cs typeface="+mn-cs"/>
            </a:rPr>
            <a:t>下水道事業</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今後も管路更新及び処理場の維持補修等建設改良費の支出が見込まれることから、引き続き同水準が見込まれる。</a:t>
          </a:r>
          <a:endParaRPr kumimoji="1" lang="en-US" altLang="ja-JP" sz="1100">
            <a:solidFill>
              <a:sysClr val="windowText" lastClr="000000"/>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地方債については、</a:t>
          </a:r>
          <a:r>
            <a:rPr lang="ja-JP" altLang="en-US" sz="1100" baseline="0">
              <a:solidFill>
                <a:schemeClr val="dk1"/>
              </a:solidFill>
              <a:effectLst/>
              <a:latin typeface="+mn-lt"/>
              <a:ea typeface="+mn-ea"/>
              <a:cs typeface="+mn-cs"/>
            </a:rPr>
            <a:t>地域包括ケアセンターやクリエイタープラザ等の大型事業がピークを迎えた平成２８年度以降は発行額が減少に転じており、、現在高も減少している。また、</a:t>
          </a:r>
          <a:r>
            <a:rPr lang="ja-JP" altLang="ja-JP" sz="1100" baseline="0">
              <a:solidFill>
                <a:schemeClr val="dk1"/>
              </a:solidFill>
              <a:effectLst/>
              <a:latin typeface="+mn-lt"/>
              <a:ea typeface="+mn-ea"/>
              <a:cs typeface="+mn-cs"/>
            </a:rPr>
            <a:t>合併特例債ほか基準財政需要額算入率の高い地方債の活用により、将来負担額を抑えられている</a:t>
          </a:r>
          <a:r>
            <a:rPr lang="ja-JP" altLang="en-US" sz="1100" baseline="0">
              <a:solidFill>
                <a:schemeClr val="dk1"/>
              </a:solidFill>
              <a:effectLst/>
              <a:latin typeface="+mn-lt"/>
              <a:ea typeface="+mn-ea"/>
              <a:cs typeface="+mn-cs"/>
            </a:rPr>
            <a:t>が、</a:t>
          </a:r>
          <a:r>
            <a:rPr lang="ja-JP" altLang="ja-JP" sz="1100" baseline="0">
              <a:solidFill>
                <a:schemeClr val="dk1"/>
              </a:solidFill>
              <a:effectLst/>
              <a:latin typeface="+mn-lt"/>
              <a:ea typeface="+mn-ea"/>
              <a:cs typeface="+mn-cs"/>
            </a:rPr>
            <a:t>今後、平成３１年度で合併特例債の発行限度額に達する予定であることから、建設事業の抑制を図ることが、健全な財政運営を行うポイント</a:t>
          </a:r>
          <a:r>
            <a:rPr lang="ja-JP" altLang="en-US" sz="1100" baseline="0">
              <a:solidFill>
                <a:schemeClr val="dk1"/>
              </a:solidFill>
              <a:effectLst/>
              <a:latin typeface="+mn-lt"/>
              <a:ea typeface="+mn-ea"/>
              <a:cs typeface="+mn-cs"/>
            </a:rPr>
            <a:t>となる</a:t>
          </a:r>
          <a:r>
            <a:rPr lang="ja-JP" altLang="ja-JP" sz="1100" baseline="0">
              <a:solidFill>
                <a:schemeClr val="dk1"/>
              </a:solidFill>
              <a:effectLst/>
              <a:latin typeface="+mn-lt"/>
              <a:ea typeface="+mn-ea"/>
              <a:cs typeface="+mn-cs"/>
            </a:rPr>
            <a:t>。</a:t>
          </a:r>
          <a:endParaRPr lang="ja-JP" altLang="ja-JP" sz="1400">
            <a:effectLst/>
          </a:endParaRPr>
        </a:p>
        <a:p>
          <a:endParaRPr kumimoji="0"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公営企業債の</a:t>
          </a:r>
          <a:r>
            <a:rPr kumimoji="1" lang="ja-JP" altLang="en-US" sz="1100">
              <a:solidFill>
                <a:schemeClr val="dk1"/>
              </a:solidFill>
              <a:effectLst/>
              <a:latin typeface="+mn-lt"/>
              <a:ea typeface="+mn-ea"/>
              <a:cs typeface="+mn-cs"/>
            </a:rPr>
            <a:t>起債残高に対する将来負担額</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減少傾向にあるものの、</a:t>
          </a:r>
          <a:r>
            <a:rPr kumimoji="1" lang="ja-JP" altLang="ja-JP" sz="1100">
              <a:solidFill>
                <a:schemeClr val="dk1"/>
              </a:solidFill>
              <a:effectLst/>
              <a:latin typeface="+mn-lt"/>
              <a:ea typeface="+mn-ea"/>
              <a:cs typeface="+mn-cs"/>
            </a:rPr>
            <a:t>水道事業及び下水道事業で今後も管路更新及び処理場の維持補修等建設改良費の支出が見込まれることから、引き続き同水準が見込まれる。</a:t>
          </a:r>
          <a:endParaRPr kumimoji="0" lang="en-US" altLang="ja-JP" sz="1100" baseline="0">
            <a:solidFill>
              <a:schemeClr val="dk1"/>
            </a:solidFill>
            <a:effectLst/>
            <a:latin typeface="+mn-lt"/>
            <a:ea typeface="+mn-ea"/>
            <a:cs typeface="+mn-cs"/>
          </a:endParaRPr>
        </a:p>
        <a:p>
          <a:endParaRPr kumimoji="1" lang="en-US" altLang="ja-JP" sz="1100" baseline="0">
            <a:solidFill>
              <a:schemeClr val="dk1"/>
            </a:solidFill>
            <a:effectLst/>
            <a:latin typeface="+mn-lt"/>
            <a:ea typeface="+mn-ea"/>
            <a:cs typeface="+mn-cs"/>
          </a:endParaRPr>
        </a:p>
        <a:p>
          <a:r>
            <a:rPr kumimoji="1" lang="ja-JP" altLang="ja-JP" sz="1100" baseline="0">
              <a:solidFill>
                <a:schemeClr val="dk1"/>
              </a:solidFill>
              <a:effectLst/>
              <a:latin typeface="+mn-lt"/>
              <a:ea typeface="+mn-ea"/>
              <a:cs typeface="+mn-cs"/>
            </a:rPr>
            <a:t>充当可能</a:t>
          </a:r>
          <a:r>
            <a:rPr kumimoji="1" lang="ja-JP" altLang="en-US" sz="1100" baseline="0">
              <a:solidFill>
                <a:schemeClr val="dk1"/>
              </a:solidFill>
              <a:effectLst/>
              <a:latin typeface="+mn-lt"/>
              <a:ea typeface="+mn-ea"/>
              <a:cs typeface="+mn-cs"/>
            </a:rPr>
            <a:t>財源が多く、特に</a:t>
          </a:r>
          <a:r>
            <a:rPr kumimoji="1" lang="ja-JP" altLang="ja-JP" sz="1100" baseline="0">
              <a:solidFill>
                <a:schemeClr val="dk1"/>
              </a:solidFill>
              <a:effectLst/>
              <a:latin typeface="+mn-lt"/>
              <a:ea typeface="+mn-ea"/>
              <a:cs typeface="+mn-cs"/>
            </a:rPr>
            <a:t>基金については増加しているが、公共施設再編基金等、将来市の負担が見込まれる経費にかかる特定目的基金</a:t>
          </a:r>
          <a:r>
            <a:rPr kumimoji="1" lang="ja-JP" altLang="en-US" sz="1100" baseline="0">
              <a:solidFill>
                <a:schemeClr val="dk1"/>
              </a:solidFill>
              <a:effectLst/>
              <a:latin typeface="+mn-lt"/>
              <a:ea typeface="+mn-ea"/>
              <a:cs typeface="+mn-cs"/>
            </a:rPr>
            <a:t>を設置していることによる</a:t>
          </a:r>
          <a:r>
            <a:rPr kumimoji="1" lang="ja-JP" altLang="ja-JP" sz="1100" baseline="0">
              <a:solidFill>
                <a:schemeClr val="dk1"/>
              </a:solidFill>
              <a:effectLst/>
              <a:latin typeface="+mn-lt"/>
              <a:ea typeface="+mn-ea"/>
              <a:cs typeface="+mn-cs"/>
            </a:rPr>
            <a:t>。</a:t>
          </a:r>
          <a:endParaRPr lang="ja-JP" altLang="ja-JP" sz="1400">
            <a:effectLst/>
          </a:endParaRPr>
        </a:p>
        <a:p>
          <a:pPr eaLnBrk="1" fontAlgn="auto" latinLnBrk="0" hangingPunct="1"/>
          <a:endParaRPr kumimoji="1" lang="en-US" altLang="ja-JP" sz="1100" baseline="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今後は、平成３２年度から普通交付税が一本算定となることから、従前の予算規模では、一般財源が大幅に不足し、対応として基金の取崩しが必要となってくるなど、将来負担比率上昇の要素がある。辺地債・過疎債など有利な地方債の活用と、事業の厳選により予算規模の圧縮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富山県南砺市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基金の使途の明確化を図るため、財政調整基金を取り崩して、個々の特定目的基金（公共施設再編基金、施設等整備基金及びすこやか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子育て基金）に積み立てた（平成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百万円）一方、各種事業の推進等に特定目的基金ほかを取り崩した（平成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34,000</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百万円）ことから、基金全体としては減少した。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今後の中長期的な財政見通し（平成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月公表）では、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年度以降、恒常的な一般財源不足になるものと見込まれてることから、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聖域を設けることなく強力に行財政改革を継続して取り組みつつ、なおも不足する一般財源については、減債基金をはじめとした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その他特定目的基金を計画的に取り崩すこととしており、中期的（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年）には減少傾向になると見込まれる。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・合併地域振興基金：住民の一体感の醸成、魅力あるまちづくり及び元気な地域づくりの推進を図るため資金を積み立てるもの。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・公共施設再編基金：公共施設再編計画の着実な推進を図るため資金を積み立てるもの。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・施設等整備基金：市の施設等（市道改良及び維持補修、消融雪施設を中心）の整備を計画的に実施するため資金を積み立てるもの。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・公共施設再編基金：第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次南砺市公共施設再編計画（平成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月策定）に基づき、平成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年間に積み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立てることとしていた額（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年）を前倒しして積み立てたことのよる増加。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・施設等整備基金：道路整備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箇年計画（平成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年度）、道路施設維持修繕計画（平成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年度）及び消融雪施設整備計画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年度）の着実な推進を図るため、平成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百万円を市道整備等の再現として充当したことによるもの。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・すこやか子育て基金：南砺幸せなまちづくり創生総合戦略（平成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年度）期間終了後も、子育て支援に係る事業の安定的な</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実施を図るため平成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百万円を積み立てたことのよる増加。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・合併地域振興基金：町村合併以降、分庁舎方式を採用してきたが、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月を目途に統合庁舎方式に移行することが決定したこと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年度実施予定の統合庁舎整備事業に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百万円を充当するほか、分庁舎廃止後の新たなまちづくりの推進に必要となる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複合施設等の整備事業に、本基金を充当することとしている。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・社会福祉基金：市有の特別養護老人ホームを民間へ譲渡するに当たり、経年劣化した設備改修工事費用に対する補助金の財源として、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年度から計画的に充当することとしている。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回もの補正予算を調製するための財源として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百万円を充当したほか、公共施設再編基金積立金の財源として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百万円を充当したことによる減額。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中長期的な財政見通しでは、恒常的な一般財源不足が見込まれるものの、歳出構造の見直しなど、常に行財政改革に取り組むことにより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経常経費の圧縮に努めることとしており、基金残高としては、標準財政規模の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％を保持できるよう、努めることとしている。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公債費償還金の年度間平準化を図る観点から、当該年度の元利償還金中、普通交付税の算定上、基準財政需要額に算定されない元利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償還金に対し、概ね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百万円）に充当したほか、平成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年度には、市債の任意繰上げ償還の財源として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百万円を充当したことによる減額。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市債の償還計画に基づき、上記基準を目安に、公債費償還金の財源として充当することとしていく予定としていることから、短期的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年）には、基金残高は減少傾向となるが、市債の償還ピークである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年度以降は、その減少幅は緩やかになるものと見込んでいる。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51,813
51,049
668.64
40,059,561
38,319,395
1,542,520
21,308,693
44,758,230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baseline="0">
              <a:solidFill>
                <a:sysClr val="windowText" lastClr="000000"/>
              </a:solidFill>
              <a:effectLst/>
              <a:latin typeface="ＭＳ Ｐゴシック" pitchFamily="50" charset="-128"/>
              <a:ea typeface="ＭＳ Ｐゴシック" pitchFamily="50" charset="-128"/>
              <a:cs typeface="+mn-cs"/>
            </a:rPr>
            <a:t>当市では、平成２７年度に策定した「公共施設等総合管理計画」において、</a:t>
          </a:r>
          <a:r>
            <a:rPr lang="ja-JP" altLang="ja-JP" sz="1100">
              <a:solidFill>
                <a:sysClr val="windowText" lastClr="000000"/>
              </a:solidFill>
              <a:effectLst/>
              <a:latin typeface="ＭＳ Ｐゴシック" pitchFamily="50" charset="-128"/>
              <a:ea typeface="ＭＳ Ｐゴシック" pitchFamily="50" charset="-128"/>
              <a:cs typeface="+mn-cs"/>
            </a:rPr>
            <a:t>以後３０年間で</a:t>
          </a:r>
          <a:r>
            <a:rPr lang="ja-JP" altLang="en-US" sz="1100">
              <a:solidFill>
                <a:sysClr val="windowText" lastClr="000000"/>
              </a:solidFill>
              <a:effectLst/>
              <a:latin typeface="ＭＳ Ｐゴシック" pitchFamily="50" charset="-128"/>
              <a:ea typeface="ＭＳ Ｐゴシック" pitchFamily="50" charset="-128"/>
              <a:cs typeface="+mn-cs"/>
            </a:rPr>
            <a:t>公共施設面積を</a:t>
          </a:r>
          <a:r>
            <a:rPr lang="ja-JP" altLang="ja-JP" sz="1100">
              <a:solidFill>
                <a:sysClr val="windowText" lastClr="000000"/>
              </a:solidFill>
              <a:effectLst/>
              <a:latin typeface="ＭＳ Ｐゴシック" pitchFamily="50" charset="-128"/>
              <a:ea typeface="ＭＳ Ｐゴシック" pitchFamily="50" charset="-128"/>
              <a:cs typeface="+mn-cs"/>
            </a:rPr>
            <a:t>５０％削減する</a:t>
          </a:r>
          <a:r>
            <a:rPr lang="ja-JP" altLang="ja-JP" sz="1100" baseline="0">
              <a:solidFill>
                <a:sysClr val="windowText" lastClr="000000"/>
              </a:solidFill>
              <a:effectLst/>
              <a:latin typeface="ＭＳ Ｐゴシック" pitchFamily="50" charset="-128"/>
              <a:ea typeface="ＭＳ Ｐゴシック" pitchFamily="50" charset="-128"/>
              <a:cs typeface="+mn-cs"/>
            </a:rPr>
            <a:t>という目標を掲げ、老朽化した施設の集約化・複合化また除却を進めている。</a:t>
          </a:r>
          <a:endParaRPr lang="en-US" altLang="ja-JP" sz="1100" baseline="0">
            <a:solidFill>
              <a:sysClr val="windowText" lastClr="000000"/>
            </a:solidFill>
            <a:effectLst/>
            <a:latin typeface="ＭＳ Ｐゴシック" pitchFamily="50" charset="-128"/>
            <a:ea typeface="ＭＳ Ｐゴシック" pitchFamily="50" charset="-128"/>
            <a:cs typeface="+mn-cs"/>
          </a:endParaRPr>
        </a:p>
        <a:p>
          <a:r>
            <a:rPr lang="ja-JP" altLang="ja-JP" sz="1100" baseline="0">
              <a:solidFill>
                <a:sysClr val="windowText" lastClr="000000"/>
              </a:solidFill>
              <a:effectLst/>
              <a:latin typeface="ＭＳ Ｐゴシック" pitchFamily="50" charset="-128"/>
              <a:ea typeface="ＭＳ Ｐゴシック" pitchFamily="50" charset="-128"/>
              <a:cs typeface="+mn-cs"/>
            </a:rPr>
            <a:t>有形固定資産減価償却率については、類似団体平均</a:t>
          </a:r>
          <a:r>
            <a:rPr lang="ja-JP" altLang="en-US" sz="1100" baseline="0">
              <a:solidFill>
                <a:sysClr val="windowText" lastClr="000000"/>
              </a:solidFill>
              <a:effectLst/>
              <a:latin typeface="ＭＳ Ｐゴシック" pitchFamily="50" charset="-128"/>
              <a:ea typeface="ＭＳ Ｐゴシック" pitchFamily="50" charset="-128"/>
              <a:cs typeface="+mn-cs"/>
            </a:rPr>
            <a:t>よりも伸びは緩やかであるものの、高い値を示しており</a:t>
          </a:r>
          <a:r>
            <a:rPr lang="ja-JP" altLang="ja-JP" sz="1100" baseline="0">
              <a:solidFill>
                <a:sysClr val="windowText" lastClr="000000"/>
              </a:solidFill>
              <a:effectLst/>
              <a:latin typeface="ＭＳ Ｐゴシック" pitchFamily="50" charset="-128"/>
              <a:ea typeface="ＭＳ Ｐゴシック" pitchFamily="50" charset="-128"/>
              <a:cs typeface="+mn-cs"/>
            </a:rPr>
            <a:t>、計画の早期遂行が求められている。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72" name="直線コネクタ 71"/>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3"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4" name="直線コネクタ 73"/>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5"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6" name="直線コネクタ 75"/>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7"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8" name="フローチャート: 判断 77"/>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9" name="フローチャート: 判断 78"/>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0" name="フローチャート: 判断 79"/>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52282</xdr:rowOff>
    </xdr:from>
    <xdr:to>
      <xdr:col>23</xdr:col>
      <xdr:colOff>136525</xdr:colOff>
      <xdr:row>30</xdr:row>
      <xdr:rowOff>153882</xdr:rowOff>
    </xdr:to>
    <xdr:sp macro="" textlink="">
      <xdr:nvSpPr>
        <xdr:cNvPr id="86" name="楕円 85"/>
        <xdr:cNvSpPr/>
      </xdr:nvSpPr>
      <xdr:spPr>
        <a:xfrm>
          <a:off x="47117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75159</xdr:rowOff>
    </xdr:from>
    <xdr:ext cx="405111" cy="259045"/>
    <xdr:sp macro="" textlink="">
      <xdr:nvSpPr>
        <xdr:cNvPr id="87" name="有形固定資産減価償却率該当値テキスト"/>
        <xdr:cNvSpPr txBox="1"/>
      </xdr:nvSpPr>
      <xdr:spPr>
        <a:xfrm>
          <a:off x="4813300" y="58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91863</xdr:rowOff>
    </xdr:from>
    <xdr:to>
      <xdr:col>19</xdr:col>
      <xdr:colOff>187325</xdr:colOff>
      <xdr:row>31</xdr:row>
      <xdr:rowOff>22013</xdr:rowOff>
    </xdr:to>
    <xdr:sp macro="" textlink="">
      <xdr:nvSpPr>
        <xdr:cNvPr id="88" name="楕円 87"/>
        <xdr:cNvSpPr/>
      </xdr:nvSpPr>
      <xdr:spPr>
        <a:xfrm>
          <a:off x="4000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103082</xdr:rowOff>
    </xdr:from>
    <xdr:to>
      <xdr:col>23</xdr:col>
      <xdr:colOff>85725</xdr:colOff>
      <xdr:row>30</xdr:row>
      <xdr:rowOff>142663</xdr:rowOff>
    </xdr:to>
    <xdr:cxnSp macro="">
      <xdr:nvCxnSpPr>
        <xdr:cNvPr id="89" name="直線コネクタ 88"/>
        <xdr:cNvCxnSpPr/>
      </xdr:nvCxnSpPr>
      <xdr:spPr>
        <a:xfrm flipV="1">
          <a:off x="4051300" y="6018107"/>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90" name="楕円 89"/>
        <xdr:cNvSpPr/>
      </xdr:nvSpPr>
      <xdr:spPr>
        <a:xfrm>
          <a:off x="323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30</xdr:row>
      <xdr:rowOff>142663</xdr:rowOff>
    </xdr:to>
    <xdr:cxnSp macro="">
      <xdr:nvCxnSpPr>
        <xdr:cNvPr id="91" name="直線コネクタ 90"/>
        <xdr:cNvCxnSpPr/>
      </xdr:nvCxnSpPr>
      <xdr:spPr>
        <a:xfrm>
          <a:off x="3289300" y="6054090"/>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92"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93" name="n_2aveValue有形固定資産減価償却率"/>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38540</xdr:rowOff>
    </xdr:from>
    <xdr:ext cx="405111" cy="259045"/>
    <xdr:sp macro="" textlink="">
      <xdr:nvSpPr>
        <xdr:cNvPr id="94" name="n_1main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5" name="n_2main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から実施してきた繰上償還により将来負担額は減少傾向にあり、類似団体と比較すると短い年数となっている。今後は人口減による税収の減額に加え、普通交付税が令和２年度から一本算定となることから経常経費に充当する一般財源が減少し、債務償還可能年数が増加することが見込まれる。このため</a:t>
          </a:r>
          <a:r>
            <a:rPr kumimoji="1" lang="ja-JP" altLang="ja-JP" sz="1100">
              <a:solidFill>
                <a:schemeClr val="dk1"/>
              </a:solidFill>
              <a:effectLst/>
              <a:latin typeface="ＭＳ Ｐゴシック" pitchFamily="50" charset="-128"/>
              <a:ea typeface="ＭＳ Ｐゴシック" pitchFamily="50" charset="-128"/>
              <a:cs typeface="+mn-cs"/>
            </a:rPr>
            <a:t>経常経費について</a:t>
          </a:r>
          <a:r>
            <a:rPr kumimoji="1" lang="ja-JP" altLang="en-US" sz="1100">
              <a:solidFill>
                <a:schemeClr val="dk1"/>
              </a:solidFill>
              <a:effectLst/>
              <a:latin typeface="ＭＳ Ｐゴシック" pitchFamily="50" charset="-128"/>
              <a:ea typeface="ＭＳ Ｐゴシック" pitchFamily="50" charset="-128"/>
              <a:cs typeface="+mn-cs"/>
            </a:rPr>
            <a:t>も抜本的な見直しが必要であり</a:t>
          </a:r>
          <a:r>
            <a:rPr kumimoji="1" lang="ja-JP" altLang="ja-JP" sz="1100">
              <a:solidFill>
                <a:schemeClr val="dk1"/>
              </a:solidFill>
              <a:effectLst/>
              <a:latin typeface="ＭＳ Ｐゴシック" pitchFamily="50" charset="-128"/>
              <a:ea typeface="ＭＳ Ｐゴシック" pitchFamily="50" charset="-128"/>
              <a:cs typeface="+mn-cs"/>
            </a:rPr>
            <a:t>、「定員数適正化計画」や「</a:t>
          </a:r>
          <a:r>
            <a:rPr lang="ja-JP" altLang="ja-JP" sz="1100">
              <a:solidFill>
                <a:schemeClr val="dk1"/>
              </a:solidFill>
              <a:effectLst/>
              <a:latin typeface="ＭＳ Ｐゴシック" pitchFamily="50" charset="-128"/>
              <a:ea typeface="ＭＳ Ｐゴシック" pitchFamily="50" charset="-128"/>
              <a:cs typeface="+mn-cs"/>
            </a:rPr>
            <a:t>第２次南砺市公共施設再編計画」に基づき、人員の適正配置と組織機構の抜本的な見直し</a:t>
          </a:r>
          <a:r>
            <a:rPr kumimoji="1" lang="ja-JP" altLang="en-US" sz="1100">
              <a:solidFill>
                <a:schemeClr val="dk1"/>
              </a:solidFill>
              <a:effectLst/>
              <a:latin typeface="ＭＳ Ｐゴシック" pitchFamily="50" charset="-128"/>
              <a:ea typeface="ＭＳ Ｐゴシック"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施設の民間譲渡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統廃合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を進める。</a:t>
          </a:r>
          <a:endParaRPr lang="ja-JP" altLang="ja-JP" sz="1100">
            <a:effectLst/>
            <a:latin typeface="ＭＳ Ｐゴシック" pitchFamily="50" charset="-128"/>
            <a:ea typeface="ＭＳ Ｐゴシック"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24" name="直線コネクタ 123"/>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7"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8" name="直線コネクタ 127"/>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9"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30" name="フローチャート: 判断 129"/>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36" name="楕円 135"/>
        <xdr:cNvSpPr/>
      </xdr:nvSpPr>
      <xdr:spPr>
        <a:xfrm>
          <a:off x="14744700" y="60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129063</xdr:rowOff>
    </xdr:from>
    <xdr:ext cx="340478" cy="259045"/>
    <xdr:sp macro="" textlink="">
      <xdr:nvSpPr>
        <xdr:cNvPr id="137" name="債務償還可能年数該当値テキスト"/>
        <xdr:cNvSpPr txBox="1"/>
      </xdr:nvSpPr>
      <xdr:spPr>
        <a:xfrm>
          <a:off x="14846300" y="60440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51,813
51,049
668.64
40,059,561
38,319,395
1,542,520
21,308,693
44,758,230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0" name="楕円 69"/>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2557</xdr:rowOff>
    </xdr:from>
    <xdr:ext cx="405111" cy="259045"/>
    <xdr:sp macro="" textlink="">
      <xdr:nvSpPr>
        <xdr:cNvPr id="71" name="【道路】&#10;有形固定資産減価償却率該当値テキスト"/>
        <xdr:cNvSpPr txBox="1"/>
      </xdr:nvSpPr>
      <xdr:spPr>
        <a:xfrm>
          <a:off x="4673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xdr:rowOff>
    </xdr:from>
    <xdr:to>
      <xdr:col>20</xdr:col>
      <xdr:colOff>38100</xdr:colOff>
      <xdr:row>37</xdr:row>
      <xdr:rowOff>109855</xdr:rowOff>
    </xdr:to>
    <xdr:sp macro="" textlink="">
      <xdr:nvSpPr>
        <xdr:cNvPr id="72" name="楕円 71"/>
        <xdr:cNvSpPr/>
      </xdr:nvSpPr>
      <xdr:spPr>
        <a:xfrm>
          <a:off x="3746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59055</xdr:rowOff>
    </xdr:to>
    <xdr:cxnSp macro="">
      <xdr:nvCxnSpPr>
        <xdr:cNvPr id="73" name="直線コネクタ 72"/>
        <xdr:cNvCxnSpPr/>
      </xdr:nvCxnSpPr>
      <xdr:spPr>
        <a:xfrm flipV="1">
          <a:off x="3797300" y="63741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4" name="楕円 73"/>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59055</xdr:rowOff>
    </xdr:from>
    <xdr:to>
      <xdr:col>19</xdr:col>
      <xdr:colOff>177800</xdr:colOff>
      <xdr:row>37</xdr:row>
      <xdr:rowOff>87630</xdr:rowOff>
    </xdr:to>
    <xdr:cxnSp macro="">
      <xdr:nvCxnSpPr>
        <xdr:cNvPr id="75" name="直線コネクタ 74"/>
        <xdr:cNvCxnSpPr/>
      </xdr:nvCxnSpPr>
      <xdr:spPr>
        <a:xfrm flipV="1">
          <a:off x="2908300" y="64027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6"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7" name="n_2ave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126382</xdr:rowOff>
    </xdr:from>
    <xdr:ext cx="405111" cy="259045"/>
    <xdr:sp macro="" textlink="">
      <xdr:nvSpPr>
        <xdr:cNvPr id="78" name="n_1mainValue【道路】&#10;有形固定資産減価償却率"/>
        <xdr:cNvSpPr txBox="1"/>
      </xdr:nvSpPr>
      <xdr:spPr>
        <a:xfrm>
          <a:off x="3582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79" name="n_2mainValue【道路】&#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8"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141091</xdr:rowOff>
    </xdr:from>
    <xdr:to>
      <xdr:col>55</xdr:col>
      <xdr:colOff>50800</xdr:colOff>
      <xdr:row>39</xdr:row>
      <xdr:rowOff>71241</xdr:rowOff>
    </xdr:to>
    <xdr:sp macro="" textlink="">
      <xdr:nvSpPr>
        <xdr:cNvPr id="117" name="楕円 116"/>
        <xdr:cNvSpPr/>
      </xdr:nvSpPr>
      <xdr:spPr>
        <a:xfrm>
          <a:off x="10426700" y="66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163968</xdr:rowOff>
    </xdr:from>
    <xdr:ext cx="534377" cy="259045"/>
    <xdr:sp macro="" textlink="">
      <xdr:nvSpPr>
        <xdr:cNvPr id="118" name="【道路】&#10;一人当たり延長該当値テキスト"/>
        <xdr:cNvSpPr txBox="1"/>
      </xdr:nvSpPr>
      <xdr:spPr>
        <a:xfrm>
          <a:off x="10515600" y="650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129851</xdr:rowOff>
    </xdr:from>
    <xdr:to>
      <xdr:col>50</xdr:col>
      <xdr:colOff>165100</xdr:colOff>
      <xdr:row>39</xdr:row>
      <xdr:rowOff>60001</xdr:rowOff>
    </xdr:to>
    <xdr:sp macro="" textlink="">
      <xdr:nvSpPr>
        <xdr:cNvPr id="119" name="楕円 118"/>
        <xdr:cNvSpPr/>
      </xdr:nvSpPr>
      <xdr:spPr>
        <a:xfrm>
          <a:off x="9588500" y="664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9201</xdr:rowOff>
    </xdr:from>
    <xdr:to>
      <xdr:col>55</xdr:col>
      <xdr:colOff>0</xdr:colOff>
      <xdr:row>39</xdr:row>
      <xdr:rowOff>20441</xdr:rowOff>
    </xdr:to>
    <xdr:cxnSp macro="">
      <xdr:nvCxnSpPr>
        <xdr:cNvPr id="120" name="直線コネクタ 119"/>
        <xdr:cNvCxnSpPr/>
      </xdr:nvCxnSpPr>
      <xdr:spPr>
        <a:xfrm>
          <a:off x="9639300" y="6695751"/>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16313</xdr:rowOff>
    </xdr:from>
    <xdr:to>
      <xdr:col>46</xdr:col>
      <xdr:colOff>38100</xdr:colOff>
      <xdr:row>38</xdr:row>
      <xdr:rowOff>117913</xdr:rowOff>
    </xdr:to>
    <xdr:sp macro="" textlink="">
      <xdr:nvSpPr>
        <xdr:cNvPr id="121" name="楕円 120"/>
        <xdr:cNvSpPr/>
      </xdr:nvSpPr>
      <xdr:spPr>
        <a:xfrm>
          <a:off x="8699500" y="65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67113</xdr:rowOff>
    </xdr:from>
    <xdr:to>
      <xdr:col>50</xdr:col>
      <xdr:colOff>114300</xdr:colOff>
      <xdr:row>39</xdr:row>
      <xdr:rowOff>9201</xdr:rowOff>
    </xdr:to>
    <xdr:cxnSp macro="">
      <xdr:nvCxnSpPr>
        <xdr:cNvPr id="122" name="直線コネクタ 121"/>
        <xdr:cNvCxnSpPr/>
      </xdr:nvCxnSpPr>
      <xdr:spPr>
        <a:xfrm>
          <a:off x="8750300" y="6582213"/>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23" name="n_1aveValue【道路】&#10;一人当たり延長"/>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169162</xdr:rowOff>
    </xdr:from>
    <xdr:ext cx="534377" cy="259045"/>
    <xdr:sp macro="" textlink="">
      <xdr:nvSpPr>
        <xdr:cNvPr id="124" name="n_2aveValue【道路】&#10;一人当たり延長"/>
        <xdr:cNvSpPr txBox="1"/>
      </xdr:nvSpPr>
      <xdr:spPr>
        <a:xfrm>
          <a:off x="8483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76528</xdr:rowOff>
    </xdr:from>
    <xdr:ext cx="534377" cy="259045"/>
    <xdr:sp macro="" textlink="">
      <xdr:nvSpPr>
        <xdr:cNvPr id="125" name="n_1mainValue【道路】&#10;一人当たり延長"/>
        <xdr:cNvSpPr txBox="1"/>
      </xdr:nvSpPr>
      <xdr:spPr>
        <a:xfrm>
          <a:off x="9359411" y="642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134440</xdr:rowOff>
    </xdr:from>
    <xdr:ext cx="534377" cy="259045"/>
    <xdr:sp macro="" textlink="">
      <xdr:nvSpPr>
        <xdr:cNvPr id="126" name="n_2mainValue【道路】&#10;一人当たり延長"/>
        <xdr:cNvSpPr txBox="1"/>
      </xdr:nvSpPr>
      <xdr:spPr>
        <a:xfrm>
          <a:off x="8483111" y="63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6" name="【橋りょう・トンネ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65" name="楕円 164"/>
        <xdr:cNvSpPr/>
      </xdr:nvSpPr>
      <xdr:spPr>
        <a:xfrm>
          <a:off x="4584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165752</xdr:rowOff>
    </xdr:from>
    <xdr:ext cx="405111" cy="259045"/>
    <xdr:sp macro="" textlink="">
      <xdr:nvSpPr>
        <xdr:cNvPr id="166" name="【橋りょう・トンネル】&#10;有形固定資産減価償却率該当値テキスト"/>
        <xdr:cNvSpPr txBox="1"/>
      </xdr:nvSpPr>
      <xdr:spPr>
        <a:xfrm>
          <a:off x="467360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33020</xdr:rowOff>
    </xdr:from>
    <xdr:to>
      <xdr:col>20</xdr:col>
      <xdr:colOff>38100</xdr:colOff>
      <xdr:row>60</xdr:row>
      <xdr:rowOff>134620</xdr:rowOff>
    </xdr:to>
    <xdr:sp macro="" textlink="">
      <xdr:nvSpPr>
        <xdr:cNvPr id="167" name="楕円 166"/>
        <xdr:cNvSpPr/>
      </xdr:nvSpPr>
      <xdr:spPr>
        <a:xfrm>
          <a:off x="3746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66675</xdr:rowOff>
    </xdr:from>
    <xdr:to>
      <xdr:col>24</xdr:col>
      <xdr:colOff>63500</xdr:colOff>
      <xdr:row>60</xdr:row>
      <xdr:rowOff>83820</xdr:rowOff>
    </xdr:to>
    <xdr:cxnSp macro="">
      <xdr:nvCxnSpPr>
        <xdr:cNvPr id="168" name="直線コネクタ 167"/>
        <xdr:cNvCxnSpPr/>
      </xdr:nvCxnSpPr>
      <xdr:spPr>
        <a:xfrm flipV="1">
          <a:off x="3797300" y="103536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48260</xdr:rowOff>
    </xdr:from>
    <xdr:to>
      <xdr:col>15</xdr:col>
      <xdr:colOff>101600</xdr:colOff>
      <xdr:row>60</xdr:row>
      <xdr:rowOff>149860</xdr:rowOff>
    </xdr:to>
    <xdr:sp macro="" textlink="">
      <xdr:nvSpPr>
        <xdr:cNvPr id="169" name="楕円 168"/>
        <xdr:cNvSpPr/>
      </xdr:nvSpPr>
      <xdr:spPr>
        <a:xfrm>
          <a:off x="2857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83820</xdr:rowOff>
    </xdr:from>
    <xdr:to>
      <xdr:col>19</xdr:col>
      <xdr:colOff>177800</xdr:colOff>
      <xdr:row>60</xdr:row>
      <xdr:rowOff>99060</xdr:rowOff>
    </xdr:to>
    <xdr:cxnSp macro="">
      <xdr:nvCxnSpPr>
        <xdr:cNvPr id="170" name="直線コネクタ 169"/>
        <xdr:cNvCxnSpPr/>
      </xdr:nvCxnSpPr>
      <xdr:spPr>
        <a:xfrm flipV="1">
          <a:off x="2908300" y="10370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71"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72" name="n_2ave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125747</xdr:rowOff>
    </xdr:from>
    <xdr:ext cx="405111" cy="259045"/>
    <xdr:sp macro="" textlink="">
      <xdr:nvSpPr>
        <xdr:cNvPr id="173" name="n_1mainValue【橋りょう・トンネ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166387</xdr:rowOff>
    </xdr:from>
    <xdr:ext cx="405111" cy="259045"/>
    <xdr:sp macro="" textlink="">
      <xdr:nvSpPr>
        <xdr:cNvPr id="174" name="n_2mainValue【橋りょう・トンネル】&#10;有形固定資産減価償却率"/>
        <xdr:cNvSpPr txBox="1"/>
      </xdr:nvSpPr>
      <xdr:spPr>
        <a:xfrm>
          <a:off x="2705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201"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10240</xdr:rowOff>
    </xdr:from>
    <xdr:to>
      <xdr:col>55</xdr:col>
      <xdr:colOff>50800</xdr:colOff>
      <xdr:row>56</xdr:row>
      <xdr:rowOff>111840</xdr:rowOff>
    </xdr:to>
    <xdr:sp macro="" textlink="">
      <xdr:nvSpPr>
        <xdr:cNvPr id="210" name="楕円 209"/>
        <xdr:cNvSpPr/>
      </xdr:nvSpPr>
      <xdr:spPr>
        <a:xfrm>
          <a:off x="10426700" y="96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134717</xdr:rowOff>
    </xdr:from>
    <xdr:ext cx="599010" cy="259045"/>
    <xdr:sp macro="" textlink="">
      <xdr:nvSpPr>
        <xdr:cNvPr id="211" name="【橋りょう・トンネル】&#10;一人当たり有形固定資産（償却資産）額該当値テキスト"/>
        <xdr:cNvSpPr txBox="1"/>
      </xdr:nvSpPr>
      <xdr:spPr>
        <a:xfrm>
          <a:off x="10515600" y="9564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36786</xdr:rowOff>
    </xdr:from>
    <xdr:to>
      <xdr:col>50</xdr:col>
      <xdr:colOff>165100</xdr:colOff>
      <xdr:row>56</xdr:row>
      <xdr:rowOff>138386</xdr:rowOff>
    </xdr:to>
    <xdr:sp macro="" textlink="">
      <xdr:nvSpPr>
        <xdr:cNvPr id="212" name="楕円 211"/>
        <xdr:cNvSpPr/>
      </xdr:nvSpPr>
      <xdr:spPr>
        <a:xfrm>
          <a:off x="9588500" y="9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61040</xdr:rowOff>
    </xdr:from>
    <xdr:to>
      <xdr:col>55</xdr:col>
      <xdr:colOff>0</xdr:colOff>
      <xdr:row>56</xdr:row>
      <xdr:rowOff>87586</xdr:rowOff>
    </xdr:to>
    <xdr:cxnSp macro="">
      <xdr:nvCxnSpPr>
        <xdr:cNvPr id="213" name="直線コネクタ 212"/>
        <xdr:cNvCxnSpPr/>
      </xdr:nvCxnSpPr>
      <xdr:spPr>
        <a:xfrm flipV="1">
          <a:off x="9639300" y="9662240"/>
          <a:ext cx="838200" cy="2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67672</xdr:rowOff>
    </xdr:from>
    <xdr:to>
      <xdr:col>46</xdr:col>
      <xdr:colOff>38100</xdr:colOff>
      <xdr:row>56</xdr:row>
      <xdr:rowOff>169272</xdr:rowOff>
    </xdr:to>
    <xdr:sp macro="" textlink="">
      <xdr:nvSpPr>
        <xdr:cNvPr id="214" name="楕円 213"/>
        <xdr:cNvSpPr/>
      </xdr:nvSpPr>
      <xdr:spPr>
        <a:xfrm>
          <a:off x="8699500" y="96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87586</xdr:rowOff>
    </xdr:from>
    <xdr:to>
      <xdr:col>50</xdr:col>
      <xdr:colOff>114300</xdr:colOff>
      <xdr:row>56</xdr:row>
      <xdr:rowOff>118472</xdr:rowOff>
    </xdr:to>
    <xdr:cxnSp macro="">
      <xdr:nvCxnSpPr>
        <xdr:cNvPr id="215" name="直線コネクタ 214"/>
        <xdr:cNvCxnSpPr/>
      </xdr:nvCxnSpPr>
      <xdr:spPr>
        <a:xfrm flipV="1">
          <a:off x="8750300" y="9688786"/>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16"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136355</xdr:rowOff>
    </xdr:from>
    <xdr:ext cx="599010" cy="259045"/>
    <xdr:sp macro="" textlink="">
      <xdr:nvSpPr>
        <xdr:cNvPr id="217" name="n_2aveValue【橋りょう・トンネル】&#10;一人当たり有形固定資産（償却資産）額"/>
        <xdr:cNvSpPr txBox="1"/>
      </xdr:nvSpPr>
      <xdr:spPr>
        <a:xfrm>
          <a:off x="8450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154913</xdr:rowOff>
    </xdr:from>
    <xdr:ext cx="599010" cy="259045"/>
    <xdr:sp macro="" textlink="">
      <xdr:nvSpPr>
        <xdr:cNvPr id="218" name="n_1mainValue【橋りょう・トンネル】&#10;一人当たり有形固定資産（償却資産）額"/>
        <xdr:cNvSpPr txBox="1"/>
      </xdr:nvSpPr>
      <xdr:spPr>
        <a:xfrm>
          <a:off x="9327095" y="941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14349</xdr:rowOff>
    </xdr:from>
    <xdr:ext cx="599010" cy="259045"/>
    <xdr:sp macro="" textlink="">
      <xdr:nvSpPr>
        <xdr:cNvPr id="219" name="n_2mainValue【橋りょう・トンネル】&#10;一人当たり有形固定資産（償却資産）額"/>
        <xdr:cNvSpPr txBox="1"/>
      </xdr:nvSpPr>
      <xdr:spPr>
        <a:xfrm>
          <a:off x="8450795" y="944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50"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68943</xdr:rowOff>
    </xdr:from>
    <xdr:to>
      <xdr:col>24</xdr:col>
      <xdr:colOff>114300</xdr:colOff>
      <xdr:row>81</xdr:row>
      <xdr:rowOff>170543</xdr:rowOff>
    </xdr:to>
    <xdr:sp macro="" textlink="">
      <xdr:nvSpPr>
        <xdr:cNvPr id="259" name="楕円 258"/>
        <xdr:cNvSpPr/>
      </xdr:nvSpPr>
      <xdr:spPr>
        <a:xfrm>
          <a:off x="45847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47370</xdr:rowOff>
    </xdr:from>
    <xdr:ext cx="405111" cy="259045"/>
    <xdr:sp macro="" textlink="">
      <xdr:nvSpPr>
        <xdr:cNvPr id="260" name="【公営住宅】&#10;有形固定資産減価償却率該当値テキスト"/>
        <xdr:cNvSpPr txBox="1"/>
      </xdr:nvSpPr>
      <xdr:spPr>
        <a:xfrm>
          <a:off x="4673600" y="1393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106499</xdr:rowOff>
    </xdr:from>
    <xdr:to>
      <xdr:col>20</xdr:col>
      <xdr:colOff>38100</xdr:colOff>
      <xdr:row>82</xdr:row>
      <xdr:rowOff>36649</xdr:rowOff>
    </xdr:to>
    <xdr:sp macro="" textlink="">
      <xdr:nvSpPr>
        <xdr:cNvPr id="261" name="楕円 260"/>
        <xdr:cNvSpPr/>
      </xdr:nvSpPr>
      <xdr:spPr>
        <a:xfrm>
          <a:off x="3746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119743</xdr:rowOff>
    </xdr:from>
    <xdr:to>
      <xdr:col>24</xdr:col>
      <xdr:colOff>63500</xdr:colOff>
      <xdr:row>81</xdr:row>
      <xdr:rowOff>157299</xdr:rowOff>
    </xdr:to>
    <xdr:cxnSp macro="">
      <xdr:nvCxnSpPr>
        <xdr:cNvPr id="262" name="直線コネクタ 261"/>
        <xdr:cNvCxnSpPr/>
      </xdr:nvCxnSpPr>
      <xdr:spPr>
        <a:xfrm flipV="1">
          <a:off x="3797300" y="1400719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142421</xdr:rowOff>
    </xdr:from>
    <xdr:to>
      <xdr:col>15</xdr:col>
      <xdr:colOff>101600</xdr:colOff>
      <xdr:row>82</xdr:row>
      <xdr:rowOff>72571</xdr:rowOff>
    </xdr:to>
    <xdr:sp macro="" textlink="">
      <xdr:nvSpPr>
        <xdr:cNvPr id="263" name="楕円 262"/>
        <xdr:cNvSpPr/>
      </xdr:nvSpPr>
      <xdr:spPr>
        <a:xfrm>
          <a:off x="2857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157299</xdr:rowOff>
    </xdr:from>
    <xdr:to>
      <xdr:col>19</xdr:col>
      <xdr:colOff>177800</xdr:colOff>
      <xdr:row>82</xdr:row>
      <xdr:rowOff>21771</xdr:rowOff>
    </xdr:to>
    <xdr:cxnSp macro="">
      <xdr:nvCxnSpPr>
        <xdr:cNvPr id="264" name="直線コネクタ 263"/>
        <xdr:cNvCxnSpPr/>
      </xdr:nvCxnSpPr>
      <xdr:spPr>
        <a:xfrm flipV="1">
          <a:off x="2908300" y="140447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65"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66"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27776</xdr:rowOff>
    </xdr:from>
    <xdr:ext cx="405111" cy="259045"/>
    <xdr:sp macro="" textlink="">
      <xdr:nvSpPr>
        <xdr:cNvPr id="267" name="n_1mainValue【公営住宅】&#10;有形固定資産減価償却率"/>
        <xdr:cNvSpPr txBox="1"/>
      </xdr:nvSpPr>
      <xdr:spPr>
        <a:xfrm>
          <a:off x="3582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268" name="n_2mainValue【公営住宅】&#10;有形固定資産減価償却率"/>
        <xdr:cNvSpPr txBox="1"/>
      </xdr:nvSpPr>
      <xdr:spPr>
        <a:xfrm>
          <a:off x="2705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97"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100837</xdr:rowOff>
    </xdr:from>
    <xdr:to>
      <xdr:col>55</xdr:col>
      <xdr:colOff>50800</xdr:colOff>
      <xdr:row>83</xdr:row>
      <xdr:rowOff>30987</xdr:rowOff>
    </xdr:to>
    <xdr:sp macro="" textlink="">
      <xdr:nvSpPr>
        <xdr:cNvPr id="306" name="楕円 305"/>
        <xdr:cNvSpPr/>
      </xdr:nvSpPr>
      <xdr:spPr>
        <a:xfrm>
          <a:off x="10426700" y="141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123714</xdr:rowOff>
    </xdr:from>
    <xdr:ext cx="469744" cy="259045"/>
    <xdr:sp macro="" textlink="">
      <xdr:nvSpPr>
        <xdr:cNvPr id="307" name="【公営住宅】&#10;一人当たり面積該当値テキスト"/>
        <xdr:cNvSpPr txBox="1"/>
      </xdr:nvSpPr>
      <xdr:spPr>
        <a:xfrm>
          <a:off x="10515600" y="1401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109220</xdr:rowOff>
    </xdr:from>
    <xdr:to>
      <xdr:col>50</xdr:col>
      <xdr:colOff>165100</xdr:colOff>
      <xdr:row>83</xdr:row>
      <xdr:rowOff>39370</xdr:rowOff>
    </xdr:to>
    <xdr:sp macro="" textlink="">
      <xdr:nvSpPr>
        <xdr:cNvPr id="308" name="楕円 307"/>
        <xdr:cNvSpPr/>
      </xdr:nvSpPr>
      <xdr:spPr>
        <a:xfrm>
          <a:off x="9588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151637</xdr:rowOff>
    </xdr:from>
    <xdr:to>
      <xdr:col>55</xdr:col>
      <xdr:colOff>0</xdr:colOff>
      <xdr:row>82</xdr:row>
      <xdr:rowOff>160020</xdr:rowOff>
    </xdr:to>
    <xdr:cxnSp macro="">
      <xdr:nvCxnSpPr>
        <xdr:cNvPr id="309" name="直線コネクタ 308"/>
        <xdr:cNvCxnSpPr/>
      </xdr:nvCxnSpPr>
      <xdr:spPr>
        <a:xfrm flipV="1">
          <a:off x="9639300" y="14210537"/>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254</xdr:rowOff>
    </xdr:from>
    <xdr:to>
      <xdr:col>46</xdr:col>
      <xdr:colOff>38100</xdr:colOff>
      <xdr:row>82</xdr:row>
      <xdr:rowOff>101854</xdr:rowOff>
    </xdr:to>
    <xdr:sp macro="" textlink="">
      <xdr:nvSpPr>
        <xdr:cNvPr id="310" name="楕円 309"/>
        <xdr:cNvSpPr/>
      </xdr:nvSpPr>
      <xdr:spPr>
        <a:xfrm>
          <a:off x="8699500" y="1405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51054</xdr:rowOff>
    </xdr:from>
    <xdr:to>
      <xdr:col>50</xdr:col>
      <xdr:colOff>114300</xdr:colOff>
      <xdr:row>82</xdr:row>
      <xdr:rowOff>160020</xdr:rowOff>
    </xdr:to>
    <xdr:cxnSp macro="">
      <xdr:nvCxnSpPr>
        <xdr:cNvPr id="311" name="直線コネクタ 310"/>
        <xdr:cNvCxnSpPr/>
      </xdr:nvCxnSpPr>
      <xdr:spPr>
        <a:xfrm>
          <a:off x="8750300" y="14109954"/>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312"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99077</xdr:rowOff>
    </xdr:from>
    <xdr:ext cx="469744" cy="259045"/>
    <xdr:sp macro="" textlink="">
      <xdr:nvSpPr>
        <xdr:cNvPr id="313" name="n_2aveValue【公営住宅】&#10;一人当たり面積"/>
        <xdr:cNvSpPr txBox="1"/>
      </xdr:nvSpPr>
      <xdr:spPr>
        <a:xfrm>
          <a:off x="8515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55897</xdr:rowOff>
    </xdr:from>
    <xdr:ext cx="469744" cy="259045"/>
    <xdr:sp macro="" textlink="">
      <xdr:nvSpPr>
        <xdr:cNvPr id="314" name="n_1mainValue【公営住宅】&#10;一人当たり面積"/>
        <xdr:cNvSpPr txBox="1"/>
      </xdr:nvSpPr>
      <xdr:spPr>
        <a:xfrm>
          <a:off x="93917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118381</xdr:rowOff>
    </xdr:from>
    <xdr:ext cx="469744" cy="259045"/>
    <xdr:sp macro="" textlink="">
      <xdr:nvSpPr>
        <xdr:cNvPr id="315" name="n_2mainValue【公営住宅】&#10;一人当たり面積"/>
        <xdr:cNvSpPr txBox="1"/>
      </xdr:nvSpPr>
      <xdr:spPr>
        <a:xfrm>
          <a:off x="8515427" y="1383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362" name="【認定こども園・幼稚園・保育所】&#10;有形固定資産減価償却率平均値テキスト"/>
        <xdr:cNvSpPr txBox="1"/>
      </xdr:nvSpPr>
      <xdr:spPr>
        <a:xfrm>
          <a:off x="16357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xdr:rowOff>
    </xdr:from>
    <xdr:to>
      <xdr:col>85</xdr:col>
      <xdr:colOff>177800</xdr:colOff>
      <xdr:row>40</xdr:row>
      <xdr:rowOff>115570</xdr:rowOff>
    </xdr:to>
    <xdr:sp macro="" textlink="">
      <xdr:nvSpPr>
        <xdr:cNvPr id="371" name="楕円 370"/>
        <xdr:cNvSpPr/>
      </xdr:nvSpPr>
      <xdr:spPr>
        <a:xfrm>
          <a:off x="16268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163847</xdr:rowOff>
    </xdr:from>
    <xdr:ext cx="405111" cy="259045"/>
    <xdr:sp macro="" textlink="">
      <xdr:nvSpPr>
        <xdr:cNvPr id="372" name="【認定こども園・幼稚園・保育所】&#10;有形固定資産減価償却率該当値テキスト"/>
        <xdr:cNvSpPr txBox="1"/>
      </xdr:nvSpPr>
      <xdr:spPr>
        <a:xfrm>
          <a:off x="16357600"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53159</xdr:rowOff>
    </xdr:from>
    <xdr:to>
      <xdr:col>81</xdr:col>
      <xdr:colOff>101600</xdr:colOff>
      <xdr:row>40</xdr:row>
      <xdr:rowOff>154759</xdr:rowOff>
    </xdr:to>
    <xdr:sp macro="" textlink="">
      <xdr:nvSpPr>
        <xdr:cNvPr id="373" name="楕円 372"/>
        <xdr:cNvSpPr/>
      </xdr:nvSpPr>
      <xdr:spPr>
        <a:xfrm>
          <a:off x="154305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64770</xdr:rowOff>
    </xdr:from>
    <xdr:to>
      <xdr:col>85</xdr:col>
      <xdr:colOff>127000</xdr:colOff>
      <xdr:row>40</xdr:row>
      <xdr:rowOff>103959</xdr:rowOff>
    </xdr:to>
    <xdr:cxnSp macro="">
      <xdr:nvCxnSpPr>
        <xdr:cNvPr id="374" name="直線コネクタ 373"/>
        <xdr:cNvCxnSpPr/>
      </xdr:nvCxnSpPr>
      <xdr:spPr>
        <a:xfrm flipV="1">
          <a:off x="15481300" y="692277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97246</xdr:rowOff>
    </xdr:from>
    <xdr:to>
      <xdr:col>76</xdr:col>
      <xdr:colOff>165100</xdr:colOff>
      <xdr:row>40</xdr:row>
      <xdr:rowOff>27396</xdr:rowOff>
    </xdr:to>
    <xdr:sp macro="" textlink="">
      <xdr:nvSpPr>
        <xdr:cNvPr id="375" name="楕円 374"/>
        <xdr:cNvSpPr/>
      </xdr:nvSpPr>
      <xdr:spPr>
        <a:xfrm>
          <a:off x="14541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148046</xdr:rowOff>
    </xdr:from>
    <xdr:to>
      <xdr:col>81</xdr:col>
      <xdr:colOff>50800</xdr:colOff>
      <xdr:row>40</xdr:row>
      <xdr:rowOff>103959</xdr:rowOff>
    </xdr:to>
    <xdr:cxnSp macro="">
      <xdr:nvCxnSpPr>
        <xdr:cNvPr id="376" name="直線コネクタ 375"/>
        <xdr:cNvCxnSpPr/>
      </xdr:nvCxnSpPr>
      <xdr:spPr>
        <a:xfrm>
          <a:off x="14592300" y="683459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77"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78"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145886</xdr:rowOff>
    </xdr:from>
    <xdr:ext cx="405111" cy="259045"/>
    <xdr:sp macro="" textlink="">
      <xdr:nvSpPr>
        <xdr:cNvPr id="379" name="n_1mainValue【認定こども園・幼稚園・保育所】&#10;有形固定資産減価償却率"/>
        <xdr:cNvSpPr txBox="1"/>
      </xdr:nvSpPr>
      <xdr:spPr>
        <a:xfrm>
          <a:off x="15266044"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18523</xdr:rowOff>
    </xdr:from>
    <xdr:ext cx="405111" cy="259045"/>
    <xdr:sp macro="" textlink="">
      <xdr:nvSpPr>
        <xdr:cNvPr id="380" name="n_2mainValue【認定こども園・幼稚園・保育所】&#10;有形固定資産減価償却率"/>
        <xdr:cNvSpPr txBox="1"/>
      </xdr:nvSpPr>
      <xdr:spPr>
        <a:xfrm>
          <a:off x="14389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09"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63500</xdr:rowOff>
    </xdr:from>
    <xdr:to>
      <xdr:col>116</xdr:col>
      <xdr:colOff>114300</xdr:colOff>
      <xdr:row>33</xdr:row>
      <xdr:rowOff>165100</xdr:rowOff>
    </xdr:to>
    <xdr:sp macro="" textlink="">
      <xdr:nvSpPr>
        <xdr:cNvPr id="418" name="楕円 417"/>
        <xdr:cNvSpPr/>
      </xdr:nvSpPr>
      <xdr:spPr>
        <a:xfrm>
          <a:off x="221107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16527</xdr:rowOff>
    </xdr:from>
    <xdr:ext cx="469744" cy="259045"/>
    <xdr:sp macro="" textlink="">
      <xdr:nvSpPr>
        <xdr:cNvPr id="419" name="【認定こども園・幼稚園・保育所】&#10;一人当たり面積該当値テキスト"/>
        <xdr:cNvSpPr txBox="1"/>
      </xdr:nvSpPr>
      <xdr:spPr>
        <a:xfrm>
          <a:off x="22199600" y="56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82550</xdr:rowOff>
    </xdr:from>
    <xdr:to>
      <xdr:col>112</xdr:col>
      <xdr:colOff>38100</xdr:colOff>
      <xdr:row>34</xdr:row>
      <xdr:rowOff>12700</xdr:rowOff>
    </xdr:to>
    <xdr:sp macro="" textlink="">
      <xdr:nvSpPr>
        <xdr:cNvPr id="420" name="楕円 419"/>
        <xdr:cNvSpPr/>
      </xdr:nvSpPr>
      <xdr:spPr>
        <a:xfrm>
          <a:off x="21272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114300</xdr:rowOff>
    </xdr:from>
    <xdr:to>
      <xdr:col>116</xdr:col>
      <xdr:colOff>63500</xdr:colOff>
      <xdr:row>33</xdr:row>
      <xdr:rowOff>133350</xdr:rowOff>
    </xdr:to>
    <xdr:cxnSp macro="">
      <xdr:nvCxnSpPr>
        <xdr:cNvPr id="421" name="直線コネクタ 420"/>
        <xdr:cNvCxnSpPr/>
      </xdr:nvCxnSpPr>
      <xdr:spPr>
        <a:xfrm flipV="1">
          <a:off x="21323300" y="5772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29210</xdr:rowOff>
    </xdr:from>
    <xdr:to>
      <xdr:col>107</xdr:col>
      <xdr:colOff>101600</xdr:colOff>
      <xdr:row>34</xdr:row>
      <xdr:rowOff>130810</xdr:rowOff>
    </xdr:to>
    <xdr:sp macro="" textlink="">
      <xdr:nvSpPr>
        <xdr:cNvPr id="422" name="楕円 421"/>
        <xdr:cNvSpPr/>
      </xdr:nvSpPr>
      <xdr:spPr>
        <a:xfrm>
          <a:off x="203835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133350</xdr:rowOff>
    </xdr:from>
    <xdr:to>
      <xdr:col>111</xdr:col>
      <xdr:colOff>177800</xdr:colOff>
      <xdr:row>34</xdr:row>
      <xdr:rowOff>80010</xdr:rowOff>
    </xdr:to>
    <xdr:cxnSp macro="">
      <xdr:nvCxnSpPr>
        <xdr:cNvPr id="423" name="直線コネクタ 422"/>
        <xdr:cNvCxnSpPr/>
      </xdr:nvCxnSpPr>
      <xdr:spPr>
        <a:xfrm flipV="1">
          <a:off x="20434300" y="579120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2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425" name="n_2aveValue【認定こども園・幼稚園・保育所】&#10;一人当たり面積"/>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29227</xdr:rowOff>
    </xdr:from>
    <xdr:ext cx="469744" cy="259045"/>
    <xdr:sp macro="" textlink="">
      <xdr:nvSpPr>
        <xdr:cNvPr id="426" name="n_1mainValue【認定こども園・幼稚園・保育所】&#10;一人当たり面積"/>
        <xdr:cNvSpPr txBox="1"/>
      </xdr:nvSpPr>
      <xdr:spPr>
        <a:xfrm>
          <a:off x="21075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147337</xdr:rowOff>
    </xdr:from>
    <xdr:ext cx="469744" cy="259045"/>
    <xdr:sp macro="" textlink="">
      <xdr:nvSpPr>
        <xdr:cNvPr id="427" name="n_2mainValue【認定こども園・幼稚園・保育所】&#10;一人当たり面積"/>
        <xdr:cNvSpPr txBox="1"/>
      </xdr:nvSpPr>
      <xdr:spPr>
        <a:xfrm>
          <a:off x="20199427" y="563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457" name="【学校施設】&#10;有形固定資産減価償却率平均値テキスト"/>
        <xdr:cNvSpPr txBox="1"/>
      </xdr:nvSpPr>
      <xdr:spPr>
        <a:xfrm>
          <a:off x="16357600" y="996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93980</xdr:rowOff>
    </xdr:from>
    <xdr:to>
      <xdr:col>85</xdr:col>
      <xdr:colOff>177800</xdr:colOff>
      <xdr:row>63</xdr:row>
      <xdr:rowOff>24130</xdr:rowOff>
    </xdr:to>
    <xdr:sp macro="" textlink="">
      <xdr:nvSpPr>
        <xdr:cNvPr id="466" name="楕円 465"/>
        <xdr:cNvSpPr/>
      </xdr:nvSpPr>
      <xdr:spPr>
        <a:xfrm>
          <a:off x="16268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8907</xdr:rowOff>
    </xdr:from>
    <xdr:ext cx="405111" cy="259045"/>
    <xdr:sp macro="" textlink="">
      <xdr:nvSpPr>
        <xdr:cNvPr id="467" name="【学校施設】&#10;有形固定資産減価償却率該当値テキスト"/>
        <xdr:cNvSpPr txBox="1"/>
      </xdr:nvSpPr>
      <xdr:spPr>
        <a:xfrm>
          <a:off x="16357600" y="1063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86360</xdr:rowOff>
    </xdr:from>
    <xdr:to>
      <xdr:col>81</xdr:col>
      <xdr:colOff>101600</xdr:colOff>
      <xdr:row>63</xdr:row>
      <xdr:rowOff>16510</xdr:rowOff>
    </xdr:to>
    <xdr:sp macro="" textlink="">
      <xdr:nvSpPr>
        <xdr:cNvPr id="468" name="楕円 467"/>
        <xdr:cNvSpPr/>
      </xdr:nvSpPr>
      <xdr:spPr>
        <a:xfrm>
          <a:off x="15430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137160</xdr:rowOff>
    </xdr:from>
    <xdr:to>
      <xdr:col>85</xdr:col>
      <xdr:colOff>127000</xdr:colOff>
      <xdr:row>62</xdr:row>
      <xdr:rowOff>144780</xdr:rowOff>
    </xdr:to>
    <xdr:cxnSp macro="">
      <xdr:nvCxnSpPr>
        <xdr:cNvPr id="469" name="直線コネクタ 468"/>
        <xdr:cNvCxnSpPr/>
      </xdr:nvCxnSpPr>
      <xdr:spPr>
        <a:xfrm>
          <a:off x="15481300" y="10767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113030</xdr:rowOff>
    </xdr:from>
    <xdr:to>
      <xdr:col>76</xdr:col>
      <xdr:colOff>165100</xdr:colOff>
      <xdr:row>63</xdr:row>
      <xdr:rowOff>43180</xdr:rowOff>
    </xdr:to>
    <xdr:sp macro="" textlink="">
      <xdr:nvSpPr>
        <xdr:cNvPr id="470" name="楕円 469"/>
        <xdr:cNvSpPr/>
      </xdr:nvSpPr>
      <xdr:spPr>
        <a:xfrm>
          <a:off x="14541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137160</xdr:rowOff>
    </xdr:from>
    <xdr:to>
      <xdr:col>81</xdr:col>
      <xdr:colOff>50800</xdr:colOff>
      <xdr:row>62</xdr:row>
      <xdr:rowOff>163830</xdr:rowOff>
    </xdr:to>
    <xdr:cxnSp macro="">
      <xdr:nvCxnSpPr>
        <xdr:cNvPr id="471" name="直線コネクタ 470"/>
        <xdr:cNvCxnSpPr/>
      </xdr:nvCxnSpPr>
      <xdr:spPr>
        <a:xfrm flipV="1">
          <a:off x="14592300" y="107670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72"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73"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7637</xdr:rowOff>
    </xdr:from>
    <xdr:ext cx="405111" cy="259045"/>
    <xdr:sp macro="" textlink="">
      <xdr:nvSpPr>
        <xdr:cNvPr id="474" name="n_1mainValue【学校施設】&#10;有形固定資産減価償却率"/>
        <xdr:cNvSpPr txBox="1"/>
      </xdr:nvSpPr>
      <xdr:spPr>
        <a:xfrm>
          <a:off x="15266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34307</xdr:rowOff>
    </xdr:from>
    <xdr:ext cx="405111" cy="259045"/>
    <xdr:sp macro="" textlink="">
      <xdr:nvSpPr>
        <xdr:cNvPr id="475" name="n_2mainValue【学校施設】&#10;有形固定資産減価償却率"/>
        <xdr:cNvSpPr txBox="1"/>
      </xdr:nvSpPr>
      <xdr:spPr>
        <a:xfrm>
          <a:off x="143897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05"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26924</xdr:rowOff>
    </xdr:from>
    <xdr:to>
      <xdr:col>116</xdr:col>
      <xdr:colOff>114300</xdr:colOff>
      <xdr:row>55</xdr:row>
      <xdr:rowOff>128524</xdr:rowOff>
    </xdr:to>
    <xdr:sp macro="" textlink="">
      <xdr:nvSpPr>
        <xdr:cNvPr id="514" name="楕円 513"/>
        <xdr:cNvSpPr/>
      </xdr:nvSpPr>
      <xdr:spPr>
        <a:xfrm>
          <a:off x="22110700" y="94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151401</xdr:rowOff>
    </xdr:from>
    <xdr:ext cx="469744" cy="259045"/>
    <xdr:sp macro="" textlink="">
      <xdr:nvSpPr>
        <xdr:cNvPr id="515" name="【学校施設】&#10;一人当たり面積該当値テキスト"/>
        <xdr:cNvSpPr txBox="1"/>
      </xdr:nvSpPr>
      <xdr:spPr>
        <a:xfrm>
          <a:off x="22199600" y="940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42164</xdr:rowOff>
    </xdr:from>
    <xdr:to>
      <xdr:col>112</xdr:col>
      <xdr:colOff>38100</xdr:colOff>
      <xdr:row>55</xdr:row>
      <xdr:rowOff>143764</xdr:rowOff>
    </xdr:to>
    <xdr:sp macro="" textlink="">
      <xdr:nvSpPr>
        <xdr:cNvPr id="516" name="楕円 515"/>
        <xdr:cNvSpPr/>
      </xdr:nvSpPr>
      <xdr:spPr>
        <a:xfrm>
          <a:off x="21272500" y="94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77724</xdr:rowOff>
    </xdr:from>
    <xdr:to>
      <xdr:col>116</xdr:col>
      <xdr:colOff>63500</xdr:colOff>
      <xdr:row>55</xdr:row>
      <xdr:rowOff>92964</xdr:rowOff>
    </xdr:to>
    <xdr:cxnSp macro="">
      <xdr:nvCxnSpPr>
        <xdr:cNvPr id="517" name="直線コネクタ 516"/>
        <xdr:cNvCxnSpPr/>
      </xdr:nvCxnSpPr>
      <xdr:spPr>
        <a:xfrm flipV="1">
          <a:off x="21323300" y="9507474"/>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49022</xdr:rowOff>
    </xdr:from>
    <xdr:to>
      <xdr:col>107</xdr:col>
      <xdr:colOff>101600</xdr:colOff>
      <xdr:row>55</xdr:row>
      <xdr:rowOff>150622</xdr:rowOff>
    </xdr:to>
    <xdr:sp macro="" textlink="">
      <xdr:nvSpPr>
        <xdr:cNvPr id="518" name="楕円 517"/>
        <xdr:cNvSpPr/>
      </xdr:nvSpPr>
      <xdr:spPr>
        <a:xfrm>
          <a:off x="20383500" y="947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92964</xdr:rowOff>
    </xdr:from>
    <xdr:to>
      <xdr:col>111</xdr:col>
      <xdr:colOff>177800</xdr:colOff>
      <xdr:row>55</xdr:row>
      <xdr:rowOff>99822</xdr:rowOff>
    </xdr:to>
    <xdr:cxnSp macro="">
      <xdr:nvCxnSpPr>
        <xdr:cNvPr id="519" name="直線コネクタ 518"/>
        <xdr:cNvCxnSpPr/>
      </xdr:nvCxnSpPr>
      <xdr:spPr>
        <a:xfrm flipV="1">
          <a:off x="20434300" y="952271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520"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114317</xdr:rowOff>
    </xdr:from>
    <xdr:ext cx="469744" cy="259045"/>
    <xdr:sp macro="" textlink="">
      <xdr:nvSpPr>
        <xdr:cNvPr id="521" name="n_2aveValue【学校施設】&#10;一人当たり面積"/>
        <xdr:cNvSpPr txBox="1"/>
      </xdr:nvSpPr>
      <xdr:spPr>
        <a:xfrm>
          <a:off x="201994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160291</xdr:rowOff>
    </xdr:from>
    <xdr:ext cx="469744" cy="259045"/>
    <xdr:sp macro="" textlink="">
      <xdr:nvSpPr>
        <xdr:cNvPr id="522" name="n_1mainValue【学校施設】&#10;一人当たり面積"/>
        <xdr:cNvSpPr txBox="1"/>
      </xdr:nvSpPr>
      <xdr:spPr>
        <a:xfrm>
          <a:off x="21075727" y="92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167149</xdr:rowOff>
    </xdr:from>
    <xdr:ext cx="469744" cy="259045"/>
    <xdr:sp macro="" textlink="">
      <xdr:nvSpPr>
        <xdr:cNvPr id="523" name="n_2mainValue【学校施設】&#10;一人当たり面積"/>
        <xdr:cNvSpPr txBox="1"/>
      </xdr:nvSpPr>
      <xdr:spPr>
        <a:xfrm>
          <a:off x="20199427" y="925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48" name="直線コネクタ 54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4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50" name="直線コネクタ 54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135907</xdr:rowOff>
    </xdr:from>
    <xdr:ext cx="405111" cy="259045"/>
    <xdr:sp macro="" textlink="">
      <xdr:nvSpPr>
        <xdr:cNvPr id="553" name="【児童館】&#10;有形固定資産減価償却率平均値テキスト"/>
        <xdr:cNvSpPr txBox="1"/>
      </xdr:nvSpPr>
      <xdr:spPr>
        <a:xfrm>
          <a:off x="16357600"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54" name="フローチャート: 判断 55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55" name="フローチャート: 判断 55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56" name="フローチャート: 判断 55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13970</xdr:rowOff>
    </xdr:from>
    <xdr:to>
      <xdr:col>85</xdr:col>
      <xdr:colOff>177800</xdr:colOff>
      <xdr:row>85</xdr:row>
      <xdr:rowOff>115570</xdr:rowOff>
    </xdr:to>
    <xdr:sp macro="" textlink="">
      <xdr:nvSpPr>
        <xdr:cNvPr id="562" name="楕円 561"/>
        <xdr:cNvSpPr/>
      </xdr:nvSpPr>
      <xdr:spPr>
        <a:xfrm>
          <a:off x="162687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100347</xdr:rowOff>
    </xdr:from>
    <xdr:ext cx="405111" cy="259045"/>
    <xdr:sp macro="" textlink="">
      <xdr:nvSpPr>
        <xdr:cNvPr id="563" name="【児童館】&#10;有形固定資産減価償却率該当値テキスト"/>
        <xdr:cNvSpPr txBox="1"/>
      </xdr:nvSpPr>
      <xdr:spPr>
        <a:xfrm>
          <a:off x="16357600" y="1450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38736</xdr:rowOff>
    </xdr:from>
    <xdr:to>
      <xdr:col>81</xdr:col>
      <xdr:colOff>101600</xdr:colOff>
      <xdr:row>85</xdr:row>
      <xdr:rowOff>140336</xdr:rowOff>
    </xdr:to>
    <xdr:sp macro="" textlink="">
      <xdr:nvSpPr>
        <xdr:cNvPr id="564" name="楕円 563"/>
        <xdr:cNvSpPr/>
      </xdr:nvSpPr>
      <xdr:spPr>
        <a:xfrm>
          <a:off x="15430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64770</xdr:rowOff>
    </xdr:from>
    <xdr:to>
      <xdr:col>85</xdr:col>
      <xdr:colOff>127000</xdr:colOff>
      <xdr:row>85</xdr:row>
      <xdr:rowOff>89536</xdr:rowOff>
    </xdr:to>
    <xdr:cxnSp macro="">
      <xdr:nvCxnSpPr>
        <xdr:cNvPr id="565" name="直線コネクタ 564"/>
        <xdr:cNvCxnSpPr/>
      </xdr:nvCxnSpPr>
      <xdr:spPr>
        <a:xfrm flipV="1">
          <a:off x="15481300" y="146380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153036</xdr:rowOff>
    </xdr:from>
    <xdr:to>
      <xdr:col>76</xdr:col>
      <xdr:colOff>165100</xdr:colOff>
      <xdr:row>84</xdr:row>
      <xdr:rowOff>83186</xdr:rowOff>
    </xdr:to>
    <xdr:sp macro="" textlink="">
      <xdr:nvSpPr>
        <xdr:cNvPr id="566" name="楕円 565"/>
        <xdr:cNvSpPr/>
      </xdr:nvSpPr>
      <xdr:spPr>
        <a:xfrm>
          <a:off x="14541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32386</xdr:rowOff>
    </xdr:from>
    <xdr:to>
      <xdr:col>81</xdr:col>
      <xdr:colOff>50800</xdr:colOff>
      <xdr:row>85</xdr:row>
      <xdr:rowOff>89536</xdr:rowOff>
    </xdr:to>
    <xdr:cxnSp macro="">
      <xdr:nvCxnSpPr>
        <xdr:cNvPr id="567" name="直線コネクタ 566"/>
        <xdr:cNvCxnSpPr/>
      </xdr:nvCxnSpPr>
      <xdr:spPr>
        <a:xfrm>
          <a:off x="14592300" y="144341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568" name="n_1aveValue【児童館】&#10;有形固定資産減価償却率"/>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69"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131463</xdr:rowOff>
    </xdr:from>
    <xdr:ext cx="405111" cy="259045"/>
    <xdr:sp macro="" textlink="">
      <xdr:nvSpPr>
        <xdr:cNvPr id="570" name="n_1mainValue【児童館】&#10;有形固定資産減価償却率"/>
        <xdr:cNvSpPr txBox="1"/>
      </xdr:nvSpPr>
      <xdr:spPr>
        <a:xfrm>
          <a:off x="15266044" y="1470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74313</xdr:rowOff>
    </xdr:from>
    <xdr:ext cx="405111" cy="259045"/>
    <xdr:sp macro="" textlink="">
      <xdr:nvSpPr>
        <xdr:cNvPr id="571" name="n_2mainValue【児童館】&#10;有形固定資産減価償却率"/>
        <xdr:cNvSpPr txBox="1"/>
      </xdr:nvSpPr>
      <xdr:spPr>
        <a:xfrm>
          <a:off x="143897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97" name="直線コネクタ 59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9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99" name="直線コネクタ 59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0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01" name="直線コネクタ 60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602"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03" name="フローチャート: 判断 60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04" name="フローチャート: 判断 60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05" name="フローチャート: 判断 60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93436</xdr:rowOff>
    </xdr:from>
    <xdr:to>
      <xdr:col>116</xdr:col>
      <xdr:colOff>114300</xdr:colOff>
      <xdr:row>82</xdr:row>
      <xdr:rowOff>23586</xdr:rowOff>
    </xdr:to>
    <xdr:sp macro="" textlink="">
      <xdr:nvSpPr>
        <xdr:cNvPr id="611" name="楕円 610"/>
        <xdr:cNvSpPr/>
      </xdr:nvSpPr>
      <xdr:spPr>
        <a:xfrm>
          <a:off x="221107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116313</xdr:rowOff>
    </xdr:from>
    <xdr:ext cx="469744" cy="259045"/>
    <xdr:sp macro="" textlink="">
      <xdr:nvSpPr>
        <xdr:cNvPr id="612" name="【児童館】&#10;一人当たり面積該当値テキスト"/>
        <xdr:cNvSpPr txBox="1"/>
      </xdr:nvSpPr>
      <xdr:spPr>
        <a:xfrm>
          <a:off x="22199600"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109764</xdr:rowOff>
    </xdr:from>
    <xdr:to>
      <xdr:col>112</xdr:col>
      <xdr:colOff>38100</xdr:colOff>
      <xdr:row>82</xdr:row>
      <xdr:rowOff>39914</xdr:rowOff>
    </xdr:to>
    <xdr:sp macro="" textlink="">
      <xdr:nvSpPr>
        <xdr:cNvPr id="613" name="楕円 612"/>
        <xdr:cNvSpPr/>
      </xdr:nvSpPr>
      <xdr:spPr>
        <a:xfrm>
          <a:off x="21272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144236</xdr:rowOff>
    </xdr:from>
    <xdr:to>
      <xdr:col>116</xdr:col>
      <xdr:colOff>63500</xdr:colOff>
      <xdr:row>81</xdr:row>
      <xdr:rowOff>160564</xdr:rowOff>
    </xdr:to>
    <xdr:cxnSp macro="">
      <xdr:nvCxnSpPr>
        <xdr:cNvPr id="614" name="直線コネクタ 613"/>
        <xdr:cNvCxnSpPr/>
      </xdr:nvCxnSpPr>
      <xdr:spPr>
        <a:xfrm flipV="1">
          <a:off x="21323300" y="140316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142421</xdr:rowOff>
    </xdr:from>
    <xdr:to>
      <xdr:col>107</xdr:col>
      <xdr:colOff>101600</xdr:colOff>
      <xdr:row>82</xdr:row>
      <xdr:rowOff>72571</xdr:rowOff>
    </xdr:to>
    <xdr:sp macro="" textlink="">
      <xdr:nvSpPr>
        <xdr:cNvPr id="615" name="楕円 614"/>
        <xdr:cNvSpPr/>
      </xdr:nvSpPr>
      <xdr:spPr>
        <a:xfrm>
          <a:off x="20383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160564</xdr:rowOff>
    </xdr:from>
    <xdr:to>
      <xdr:col>111</xdr:col>
      <xdr:colOff>177800</xdr:colOff>
      <xdr:row>82</xdr:row>
      <xdr:rowOff>21771</xdr:rowOff>
    </xdr:to>
    <xdr:cxnSp macro="">
      <xdr:nvCxnSpPr>
        <xdr:cNvPr id="616" name="直線コネクタ 615"/>
        <xdr:cNvCxnSpPr/>
      </xdr:nvCxnSpPr>
      <xdr:spPr>
        <a:xfrm flipV="1">
          <a:off x="20434300" y="14048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617"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6548</xdr:rowOff>
    </xdr:from>
    <xdr:ext cx="469744" cy="259045"/>
    <xdr:sp macro="" textlink="">
      <xdr:nvSpPr>
        <xdr:cNvPr id="618" name="n_2aveValue【児童館】&#10;一人当たり面積"/>
        <xdr:cNvSpPr txBox="1"/>
      </xdr:nvSpPr>
      <xdr:spPr>
        <a:xfrm>
          <a:off x="20199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56441</xdr:rowOff>
    </xdr:from>
    <xdr:ext cx="469744" cy="259045"/>
    <xdr:sp macro="" textlink="">
      <xdr:nvSpPr>
        <xdr:cNvPr id="619" name="n_1mainValue【児童館】&#10;一人当たり面積"/>
        <xdr:cNvSpPr txBox="1"/>
      </xdr:nvSpPr>
      <xdr:spPr>
        <a:xfrm>
          <a:off x="21075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89098</xdr:rowOff>
    </xdr:from>
    <xdr:ext cx="469744" cy="259045"/>
    <xdr:sp macro="" textlink="">
      <xdr:nvSpPr>
        <xdr:cNvPr id="620" name="n_2mainValue【児童館】&#10;一人当たり面積"/>
        <xdr:cNvSpPr txBox="1"/>
      </xdr:nvSpPr>
      <xdr:spPr>
        <a:xfrm>
          <a:off x="20199427" y="1380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45" name="直線コネクタ 644"/>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46"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47" name="直線コネクタ 646"/>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48"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49" name="直線コネクタ 64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50"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51" name="フローチャート: 判断 650"/>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52" name="フローチャート: 判断 651"/>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53" name="フローチャート: 判断 652"/>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147320</xdr:rowOff>
    </xdr:from>
    <xdr:to>
      <xdr:col>85</xdr:col>
      <xdr:colOff>177800</xdr:colOff>
      <xdr:row>104</xdr:row>
      <xdr:rowOff>77470</xdr:rowOff>
    </xdr:to>
    <xdr:sp macro="" textlink="">
      <xdr:nvSpPr>
        <xdr:cNvPr id="659" name="楕円 658"/>
        <xdr:cNvSpPr/>
      </xdr:nvSpPr>
      <xdr:spPr>
        <a:xfrm>
          <a:off x="162687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170197</xdr:rowOff>
    </xdr:from>
    <xdr:ext cx="405111" cy="259045"/>
    <xdr:sp macro="" textlink="">
      <xdr:nvSpPr>
        <xdr:cNvPr id="660" name="【公民館】&#10;有形固定資産減価償却率該当値テキスト"/>
        <xdr:cNvSpPr txBox="1"/>
      </xdr:nvSpPr>
      <xdr:spPr>
        <a:xfrm>
          <a:off x="16357600"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12064</xdr:rowOff>
    </xdr:from>
    <xdr:to>
      <xdr:col>81</xdr:col>
      <xdr:colOff>101600</xdr:colOff>
      <xdr:row>104</xdr:row>
      <xdr:rowOff>113664</xdr:rowOff>
    </xdr:to>
    <xdr:sp macro="" textlink="">
      <xdr:nvSpPr>
        <xdr:cNvPr id="661" name="楕円 660"/>
        <xdr:cNvSpPr/>
      </xdr:nvSpPr>
      <xdr:spPr>
        <a:xfrm>
          <a:off x="15430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26670</xdr:rowOff>
    </xdr:from>
    <xdr:to>
      <xdr:col>85</xdr:col>
      <xdr:colOff>127000</xdr:colOff>
      <xdr:row>104</xdr:row>
      <xdr:rowOff>62864</xdr:rowOff>
    </xdr:to>
    <xdr:cxnSp macro="">
      <xdr:nvCxnSpPr>
        <xdr:cNvPr id="662" name="直線コネクタ 661"/>
        <xdr:cNvCxnSpPr/>
      </xdr:nvCxnSpPr>
      <xdr:spPr>
        <a:xfrm flipV="1">
          <a:off x="15481300" y="178574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114936</xdr:rowOff>
    </xdr:from>
    <xdr:to>
      <xdr:col>76</xdr:col>
      <xdr:colOff>165100</xdr:colOff>
      <xdr:row>104</xdr:row>
      <xdr:rowOff>45086</xdr:rowOff>
    </xdr:to>
    <xdr:sp macro="" textlink="">
      <xdr:nvSpPr>
        <xdr:cNvPr id="663" name="楕円 662"/>
        <xdr:cNvSpPr/>
      </xdr:nvSpPr>
      <xdr:spPr>
        <a:xfrm>
          <a:off x="14541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165736</xdr:rowOff>
    </xdr:from>
    <xdr:to>
      <xdr:col>81</xdr:col>
      <xdr:colOff>50800</xdr:colOff>
      <xdr:row>104</xdr:row>
      <xdr:rowOff>62864</xdr:rowOff>
    </xdr:to>
    <xdr:cxnSp macro="">
      <xdr:nvCxnSpPr>
        <xdr:cNvPr id="664" name="直線コネクタ 663"/>
        <xdr:cNvCxnSpPr/>
      </xdr:nvCxnSpPr>
      <xdr:spPr>
        <a:xfrm>
          <a:off x="14592300" y="1782508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665"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66"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130191</xdr:rowOff>
    </xdr:from>
    <xdr:ext cx="405111" cy="259045"/>
    <xdr:sp macro="" textlink="">
      <xdr:nvSpPr>
        <xdr:cNvPr id="667" name="n_1mainValue【公民館】&#10;有形固定資産減価償却率"/>
        <xdr:cNvSpPr txBox="1"/>
      </xdr:nvSpPr>
      <xdr:spPr>
        <a:xfrm>
          <a:off x="152660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61613</xdr:rowOff>
    </xdr:from>
    <xdr:ext cx="405111" cy="259045"/>
    <xdr:sp macro="" textlink="">
      <xdr:nvSpPr>
        <xdr:cNvPr id="668" name="n_2mainValue【公民館】&#10;有形固定資産減価償却率"/>
        <xdr:cNvSpPr txBox="1"/>
      </xdr:nvSpPr>
      <xdr:spPr>
        <a:xfrm>
          <a:off x="14389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92" name="直線コネクタ 691"/>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93"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94" name="直線コネクタ 693"/>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95"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96" name="直線コネクタ 695"/>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97"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98" name="フローチャート: 判断 697"/>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99" name="フローチャート: 判断 698"/>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00" name="フローチャート: 判断 699"/>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33020</xdr:rowOff>
    </xdr:from>
    <xdr:to>
      <xdr:col>116</xdr:col>
      <xdr:colOff>114300</xdr:colOff>
      <xdr:row>100</xdr:row>
      <xdr:rowOff>134620</xdr:rowOff>
    </xdr:to>
    <xdr:sp macro="" textlink="">
      <xdr:nvSpPr>
        <xdr:cNvPr id="706" name="楕円 705"/>
        <xdr:cNvSpPr/>
      </xdr:nvSpPr>
      <xdr:spPr>
        <a:xfrm>
          <a:off x="221107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119397</xdr:rowOff>
    </xdr:from>
    <xdr:ext cx="469744" cy="259045"/>
    <xdr:sp macro="" textlink="">
      <xdr:nvSpPr>
        <xdr:cNvPr id="707" name="【公民館】&#10;一人当たり面積該当値テキスト"/>
        <xdr:cNvSpPr txBox="1"/>
      </xdr:nvSpPr>
      <xdr:spPr>
        <a:xfrm>
          <a:off x="22199600" y="170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93980</xdr:rowOff>
    </xdr:from>
    <xdr:to>
      <xdr:col>112</xdr:col>
      <xdr:colOff>38100</xdr:colOff>
      <xdr:row>101</xdr:row>
      <xdr:rowOff>24130</xdr:rowOff>
    </xdr:to>
    <xdr:sp macro="" textlink="">
      <xdr:nvSpPr>
        <xdr:cNvPr id="708" name="楕円 707"/>
        <xdr:cNvSpPr/>
      </xdr:nvSpPr>
      <xdr:spPr>
        <a:xfrm>
          <a:off x="21272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83820</xdr:rowOff>
    </xdr:from>
    <xdr:to>
      <xdr:col>116</xdr:col>
      <xdr:colOff>63500</xdr:colOff>
      <xdr:row>100</xdr:row>
      <xdr:rowOff>144780</xdr:rowOff>
    </xdr:to>
    <xdr:cxnSp macro="">
      <xdr:nvCxnSpPr>
        <xdr:cNvPr id="709" name="直線コネクタ 708"/>
        <xdr:cNvCxnSpPr/>
      </xdr:nvCxnSpPr>
      <xdr:spPr>
        <a:xfrm flipV="1">
          <a:off x="21323300" y="17228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158750</xdr:rowOff>
    </xdr:from>
    <xdr:to>
      <xdr:col>107</xdr:col>
      <xdr:colOff>101600</xdr:colOff>
      <xdr:row>102</xdr:row>
      <xdr:rowOff>88900</xdr:rowOff>
    </xdr:to>
    <xdr:sp macro="" textlink="">
      <xdr:nvSpPr>
        <xdr:cNvPr id="710" name="楕円 709"/>
        <xdr:cNvSpPr/>
      </xdr:nvSpPr>
      <xdr:spPr>
        <a:xfrm>
          <a:off x="20383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144780</xdr:rowOff>
    </xdr:from>
    <xdr:to>
      <xdr:col>111</xdr:col>
      <xdr:colOff>177800</xdr:colOff>
      <xdr:row>102</xdr:row>
      <xdr:rowOff>38100</xdr:rowOff>
    </xdr:to>
    <xdr:cxnSp macro="">
      <xdr:nvCxnSpPr>
        <xdr:cNvPr id="711" name="直線コネクタ 710"/>
        <xdr:cNvCxnSpPr/>
      </xdr:nvCxnSpPr>
      <xdr:spPr>
        <a:xfrm flipV="1">
          <a:off x="20434300" y="172897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712"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713" name="n_2aveValue【公民館】&#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40657</xdr:rowOff>
    </xdr:from>
    <xdr:ext cx="469744" cy="259045"/>
    <xdr:sp macro="" textlink="">
      <xdr:nvSpPr>
        <xdr:cNvPr id="714" name="n_1mainValue【公民館】&#10;一人当たり面積"/>
        <xdr:cNvSpPr txBox="1"/>
      </xdr:nvSpPr>
      <xdr:spPr>
        <a:xfrm>
          <a:off x="210757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105427</xdr:rowOff>
    </xdr:from>
    <xdr:ext cx="469744" cy="259045"/>
    <xdr:sp macro="" textlink="">
      <xdr:nvSpPr>
        <xdr:cNvPr id="715" name="n_2mainValue【公民館】&#10;一人当たり面積"/>
        <xdr:cNvSpPr txBox="1"/>
      </xdr:nvSpPr>
      <xdr:spPr>
        <a:xfrm>
          <a:off x="201994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ysClr val="windowText" lastClr="000000"/>
              </a:solidFill>
              <a:effectLst/>
              <a:latin typeface="+mn-lt"/>
              <a:ea typeface="+mn-ea"/>
              <a:cs typeface="+mn-cs"/>
            </a:rPr>
            <a:t>類似団体と比較して特に有形固定資産減価償却率が高くなっている施設は、道路、公民館</a:t>
          </a:r>
          <a:r>
            <a:rPr lang="ja-JP" altLang="en-US" sz="1100" baseline="0">
              <a:solidFill>
                <a:sysClr val="windowText" lastClr="000000"/>
              </a:solidFill>
              <a:effectLst/>
              <a:latin typeface="+mn-lt"/>
              <a:ea typeface="+mn-ea"/>
              <a:cs typeface="+mn-cs"/>
            </a:rPr>
            <a:t>である。また、</a:t>
          </a:r>
          <a:r>
            <a:rPr lang="ja-JP" altLang="ja-JP" sz="1100" baseline="0">
              <a:solidFill>
                <a:sysClr val="windowText" lastClr="000000"/>
              </a:solidFill>
              <a:effectLst/>
              <a:latin typeface="+mn-lt"/>
              <a:ea typeface="+mn-ea"/>
              <a:cs typeface="+mn-cs"/>
            </a:rPr>
            <a:t>特に低くなっている施設は、保育所、学校施設</a:t>
          </a:r>
          <a:r>
            <a:rPr lang="ja-JP" altLang="en-US" sz="1100" baseline="0">
              <a:solidFill>
                <a:sysClr val="windowText" lastClr="000000"/>
              </a:solidFill>
              <a:effectLst/>
              <a:latin typeface="+mn-lt"/>
              <a:ea typeface="+mn-ea"/>
              <a:cs typeface="+mn-cs"/>
            </a:rPr>
            <a:t>、児童館</a:t>
          </a:r>
          <a:r>
            <a:rPr lang="ja-JP" altLang="ja-JP" sz="1100" baseline="0">
              <a:solidFill>
                <a:sysClr val="windowText" lastClr="000000"/>
              </a:solidFill>
              <a:effectLst/>
              <a:latin typeface="+mn-lt"/>
              <a:ea typeface="+mn-ea"/>
              <a:cs typeface="+mn-cs"/>
            </a:rPr>
            <a:t>である。</a:t>
          </a:r>
          <a:endParaRPr lang="ja-JP" altLang="ja-JP" sz="1400">
            <a:solidFill>
              <a:sysClr val="windowText" lastClr="000000"/>
            </a:solidFill>
            <a:effectLst/>
          </a:endParaRPr>
        </a:p>
        <a:p>
          <a:pPr marL="0" marR="0" indent="0" defTabSz="914400" eaLnBrk="1" fontAlgn="base" latinLnBrk="0" hangingPunct="1">
            <a:lnSpc>
              <a:spcPct val="100000"/>
            </a:lnSpc>
            <a:spcBef>
              <a:spcPts val="0"/>
            </a:spcBef>
            <a:spcAft>
              <a:spcPts val="0"/>
            </a:spcAft>
            <a:buClrTx/>
            <a:buSzTx/>
            <a:buFontTx/>
            <a:buNone/>
            <a:tabLst/>
            <a:defRPr/>
          </a:pPr>
          <a:r>
            <a:rPr lang="ja-JP" altLang="ja-JP" sz="1100" baseline="0">
              <a:solidFill>
                <a:sysClr val="windowText" lastClr="000000"/>
              </a:solidFill>
              <a:effectLst/>
              <a:latin typeface="+mn-lt"/>
              <a:ea typeface="+mn-ea"/>
              <a:cs typeface="+mn-cs"/>
            </a:rPr>
            <a:t>保育所</a:t>
          </a:r>
          <a:r>
            <a:rPr lang="ja-JP" altLang="en-US" sz="1100" baseline="0">
              <a:solidFill>
                <a:sysClr val="windowText" lastClr="000000"/>
              </a:solidFill>
              <a:effectLst/>
              <a:latin typeface="+mn-lt"/>
              <a:ea typeface="+mn-ea"/>
              <a:cs typeface="+mn-cs"/>
            </a:rPr>
            <a:t>の</a:t>
          </a:r>
          <a:r>
            <a:rPr lang="ja-JP" altLang="ja-JP" sz="1100" baseline="0">
              <a:solidFill>
                <a:sysClr val="windowText" lastClr="000000"/>
              </a:solidFill>
              <a:effectLst/>
              <a:latin typeface="+mn-lt"/>
              <a:ea typeface="+mn-ea"/>
              <a:cs typeface="+mn-cs"/>
            </a:rPr>
            <a:t>有形固定資産減価償却率が２</a:t>
          </a:r>
          <a:r>
            <a:rPr lang="ja-JP" altLang="en-US" sz="1100" baseline="0">
              <a:solidFill>
                <a:sysClr val="windowText" lastClr="000000"/>
              </a:solidFill>
              <a:effectLst/>
              <a:latin typeface="+mn-lt"/>
              <a:ea typeface="+mn-ea"/>
              <a:cs typeface="+mn-cs"/>
            </a:rPr>
            <a:t>２</a:t>
          </a:r>
          <a:r>
            <a:rPr lang="ja-JP" altLang="ja-JP" sz="1100" baseline="0">
              <a:solidFill>
                <a:sysClr val="windowText" lastClr="000000"/>
              </a:solidFill>
              <a:effectLst/>
              <a:latin typeface="+mn-lt"/>
              <a:ea typeface="+mn-ea"/>
              <a:cs typeface="+mn-cs"/>
            </a:rPr>
            <a:t>．</a:t>
          </a:r>
          <a:r>
            <a:rPr lang="ja-JP" altLang="en-US" sz="1100" baseline="0">
              <a:solidFill>
                <a:sysClr val="windowText" lastClr="000000"/>
              </a:solidFill>
              <a:effectLst/>
              <a:latin typeface="+mn-lt"/>
              <a:ea typeface="+mn-ea"/>
              <a:cs typeface="+mn-cs"/>
            </a:rPr>
            <a:t>７</a:t>
          </a:r>
          <a:r>
            <a:rPr lang="ja-JP" altLang="ja-JP" sz="1100" baseline="0">
              <a:solidFill>
                <a:sysClr val="windowText" lastClr="000000"/>
              </a:solidFill>
              <a:effectLst/>
              <a:latin typeface="+mn-lt"/>
              <a:ea typeface="+mn-ea"/>
              <a:cs typeface="+mn-cs"/>
            </a:rPr>
            <a:t>％</a:t>
          </a:r>
          <a:r>
            <a:rPr lang="ja-JP" altLang="en-US" sz="1100" baseline="0">
              <a:solidFill>
                <a:sysClr val="windowText" lastClr="000000"/>
              </a:solidFill>
              <a:effectLst/>
              <a:latin typeface="+mn-lt"/>
              <a:ea typeface="+mn-ea"/>
              <a:cs typeface="+mn-cs"/>
            </a:rPr>
            <a:t>、類似団体と比較して低くなっているが、</a:t>
          </a:r>
          <a:r>
            <a:rPr lang="ja-JP" altLang="ja-JP" sz="1100" baseline="0">
              <a:solidFill>
                <a:sysClr val="windowText" lastClr="000000"/>
              </a:solidFill>
              <a:effectLst/>
              <a:latin typeface="+mn-lt"/>
              <a:ea typeface="+mn-ea"/>
              <a:cs typeface="+mn-cs"/>
            </a:rPr>
            <a:t>近年、統合及び新設に取り組んできたところであり、数値が低い要因である。（保育園</a:t>
          </a:r>
          <a:r>
            <a:rPr lang="ja-JP" altLang="en-US" sz="1100" baseline="0">
              <a:solidFill>
                <a:sysClr val="windowText" lastClr="000000"/>
              </a:solidFill>
              <a:effectLst/>
              <a:latin typeface="+mn-lt"/>
              <a:ea typeface="+mn-ea"/>
              <a:cs typeface="+mn-cs"/>
            </a:rPr>
            <a:t>数　</a:t>
          </a:r>
          <a:r>
            <a:rPr lang="en-US" altLang="ja-JP" sz="1100" baseline="0">
              <a:solidFill>
                <a:sysClr val="windowText" lastClr="000000"/>
              </a:solidFill>
              <a:effectLst/>
              <a:latin typeface="+mn-lt"/>
              <a:ea typeface="+mn-ea"/>
              <a:cs typeface="+mn-cs"/>
            </a:rPr>
            <a:t>H16</a:t>
          </a:r>
          <a:r>
            <a:rPr lang="ja-JP" altLang="ja-JP" sz="1100" baseline="0">
              <a:solidFill>
                <a:sysClr val="windowText" lastClr="000000"/>
              </a:solidFill>
              <a:effectLst/>
              <a:latin typeface="+mn-lt"/>
              <a:ea typeface="+mn-ea"/>
              <a:cs typeface="+mn-cs"/>
            </a:rPr>
            <a:t>合併時：</a:t>
          </a:r>
          <a:r>
            <a:rPr lang="en-US" altLang="ja-JP" sz="1100" baseline="0">
              <a:solidFill>
                <a:sysClr val="windowText" lastClr="000000"/>
              </a:solidFill>
              <a:effectLst/>
              <a:latin typeface="+mn-lt"/>
              <a:ea typeface="+mn-ea"/>
              <a:cs typeface="+mn-cs"/>
            </a:rPr>
            <a:t>28</a:t>
          </a:r>
          <a:r>
            <a:rPr lang="ja-JP" altLang="ja-JP" sz="1100" baseline="0">
              <a:solidFill>
                <a:sysClr val="windowText" lastClr="000000"/>
              </a:solidFill>
              <a:effectLst/>
              <a:latin typeface="+mn-lt"/>
              <a:ea typeface="+mn-ea"/>
              <a:cs typeface="+mn-cs"/>
            </a:rPr>
            <a:t>→</a:t>
          </a:r>
          <a:r>
            <a:rPr lang="en-US" altLang="ja-JP" sz="1100" baseline="0">
              <a:solidFill>
                <a:sysClr val="windowText" lastClr="000000"/>
              </a:solidFill>
              <a:effectLst/>
              <a:latin typeface="+mn-lt"/>
              <a:ea typeface="+mn-ea"/>
              <a:cs typeface="+mn-cs"/>
            </a:rPr>
            <a:t>H28</a:t>
          </a:r>
          <a:r>
            <a:rPr lang="ja-JP" altLang="ja-JP" sz="1100" baseline="0">
              <a:solidFill>
                <a:sysClr val="windowText" lastClr="000000"/>
              </a:solidFill>
              <a:effectLst/>
              <a:latin typeface="+mn-lt"/>
              <a:ea typeface="+mn-ea"/>
              <a:cs typeface="+mn-cs"/>
            </a:rPr>
            <a:t>：</a:t>
          </a:r>
          <a:r>
            <a:rPr lang="en-US" altLang="ja-JP" sz="1100" baseline="0">
              <a:solidFill>
                <a:sysClr val="windowText" lastClr="000000"/>
              </a:solidFill>
              <a:effectLst/>
              <a:latin typeface="+mn-lt"/>
              <a:ea typeface="+mn-ea"/>
              <a:cs typeface="+mn-cs"/>
            </a:rPr>
            <a:t>12</a:t>
          </a:r>
          <a:r>
            <a:rPr lang="ja-JP" altLang="ja-JP" sz="1100" baseline="0">
              <a:solidFill>
                <a:sysClr val="windowText" lastClr="000000"/>
              </a:solidFill>
              <a:effectLst/>
              <a:latin typeface="+mn-lt"/>
              <a:ea typeface="+mn-ea"/>
              <a:cs typeface="+mn-cs"/>
            </a:rPr>
            <a:t>）</a:t>
          </a:r>
          <a:endParaRPr lang="ja-JP" altLang="ja-JP">
            <a:solidFill>
              <a:sysClr val="windowText" lastClr="000000"/>
            </a:solidFill>
            <a:effectLst/>
          </a:endParaRPr>
        </a:p>
        <a:p>
          <a:pPr marL="0" marR="0" indent="0" defTabSz="914400" eaLnBrk="1" fontAlgn="base"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児童館についても同様に３１．６％となり、新設及び改築に取り組んできたことによる。（</a:t>
          </a:r>
          <a:r>
            <a:rPr lang="ja-JP" altLang="en-US" sz="1100" baseline="0">
              <a:solidFill>
                <a:schemeClr val="dk1"/>
              </a:solidFill>
              <a:effectLst/>
              <a:latin typeface="+mn-lt"/>
              <a:ea typeface="+mn-ea"/>
              <a:cs typeface="+mn-cs"/>
            </a:rPr>
            <a:t>児童館数　</a:t>
          </a:r>
          <a:r>
            <a:rPr lang="en-US" altLang="ja-JP" sz="1100" baseline="0">
              <a:solidFill>
                <a:schemeClr val="dk1"/>
              </a:solidFill>
              <a:effectLst/>
              <a:latin typeface="+mn-lt"/>
              <a:ea typeface="+mn-ea"/>
              <a:cs typeface="+mn-cs"/>
            </a:rPr>
            <a:t>H16</a:t>
          </a:r>
          <a:r>
            <a:rPr lang="ja-JP" altLang="ja-JP" sz="1100" baseline="0">
              <a:solidFill>
                <a:schemeClr val="dk1"/>
              </a:solidFill>
              <a:effectLst/>
              <a:latin typeface="+mn-lt"/>
              <a:ea typeface="+mn-ea"/>
              <a:cs typeface="+mn-cs"/>
            </a:rPr>
            <a:t>合併時：</a:t>
          </a:r>
          <a:r>
            <a:rPr lang="en-US" altLang="ja-JP" sz="1100" baseline="0">
              <a:solidFill>
                <a:schemeClr val="dk1"/>
              </a:solidFill>
              <a:effectLst/>
              <a:latin typeface="+mn-lt"/>
              <a:ea typeface="+mn-ea"/>
              <a:cs typeface="+mn-cs"/>
            </a:rPr>
            <a:t>3</a:t>
          </a:r>
          <a:r>
            <a:rPr lang="ja-JP" altLang="ja-JP"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H26 </a:t>
          </a:r>
          <a:r>
            <a:rPr lang="ja-JP" altLang="ja-JP"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4</a:t>
          </a:r>
          <a:r>
            <a:rPr lang="ja-JP" altLang="ja-JP" sz="1100" baseline="0">
              <a:solidFill>
                <a:schemeClr val="dk1"/>
              </a:solidFill>
              <a:effectLst/>
              <a:latin typeface="+mn-lt"/>
              <a:ea typeface="+mn-ea"/>
              <a:cs typeface="+mn-cs"/>
            </a:rPr>
            <a:t>）</a:t>
          </a:r>
          <a:endParaRPr lang="en-US" altLang="ja-JP" sz="1100" baseline="0">
            <a:solidFill>
              <a:sysClr val="windowText" lastClr="000000"/>
            </a:solidFill>
            <a:effectLst/>
            <a:latin typeface="+mn-lt"/>
            <a:ea typeface="+mn-ea"/>
            <a:cs typeface="+mn-cs"/>
          </a:endParaRPr>
        </a:p>
        <a:p>
          <a:pPr marL="0" marR="0" indent="0" defTabSz="914400" eaLnBrk="1" fontAlgn="base" latinLnBrk="0" hangingPunct="1">
            <a:lnSpc>
              <a:spcPct val="100000"/>
            </a:lnSpc>
            <a:spcBef>
              <a:spcPts val="0"/>
            </a:spcBef>
            <a:spcAft>
              <a:spcPts val="0"/>
            </a:spcAft>
            <a:buClrTx/>
            <a:buSzTx/>
            <a:buFontTx/>
            <a:buNone/>
            <a:tabLst/>
            <a:defRPr/>
          </a:pPr>
          <a:r>
            <a:rPr lang="ja-JP" altLang="ja-JP" sz="1100" baseline="0">
              <a:solidFill>
                <a:sysClr val="windowText" lastClr="000000"/>
              </a:solidFill>
              <a:effectLst/>
              <a:latin typeface="+mn-lt"/>
              <a:ea typeface="+mn-ea"/>
              <a:cs typeface="+mn-cs"/>
            </a:rPr>
            <a:t>学校施設について</a:t>
          </a:r>
          <a:r>
            <a:rPr lang="ja-JP" altLang="en-US" sz="1100" baseline="0">
              <a:solidFill>
                <a:sysClr val="windowText" lastClr="000000"/>
              </a:solidFill>
              <a:effectLst/>
              <a:latin typeface="+mn-lt"/>
              <a:ea typeface="+mn-ea"/>
              <a:cs typeface="+mn-cs"/>
            </a:rPr>
            <a:t>は同様に</a:t>
          </a:r>
          <a:r>
            <a:rPr lang="ja-JP" altLang="ja-JP" sz="1100" baseline="0">
              <a:solidFill>
                <a:sysClr val="windowText" lastClr="000000"/>
              </a:solidFill>
              <a:effectLst/>
              <a:latin typeface="+mn-lt"/>
              <a:ea typeface="+mn-ea"/>
              <a:cs typeface="+mn-cs"/>
            </a:rPr>
            <a:t>４７．２％で、統合及び</a:t>
          </a:r>
          <a:r>
            <a:rPr lang="ja-JP" altLang="en-US" sz="1100" baseline="0">
              <a:solidFill>
                <a:sysClr val="windowText" lastClr="000000"/>
              </a:solidFill>
              <a:effectLst/>
              <a:latin typeface="+mn-lt"/>
              <a:ea typeface="+mn-ea"/>
              <a:cs typeface="+mn-cs"/>
            </a:rPr>
            <a:t>長寿命化工事</a:t>
          </a:r>
          <a:r>
            <a:rPr lang="ja-JP" altLang="ja-JP" sz="1100" baseline="0">
              <a:solidFill>
                <a:sysClr val="windowText" lastClr="000000"/>
              </a:solidFill>
              <a:effectLst/>
              <a:latin typeface="+mn-lt"/>
              <a:ea typeface="+mn-ea"/>
              <a:cs typeface="+mn-cs"/>
            </a:rPr>
            <a:t>に</a:t>
          </a:r>
          <a:r>
            <a:rPr lang="ja-JP" altLang="en-US" sz="1100" baseline="0">
              <a:solidFill>
                <a:sysClr val="windowText" lastClr="000000"/>
              </a:solidFill>
              <a:effectLst/>
              <a:latin typeface="+mn-lt"/>
              <a:ea typeface="+mn-ea"/>
              <a:cs typeface="+mn-cs"/>
            </a:rPr>
            <a:t>取り組んできたことによ</a:t>
          </a:r>
          <a:r>
            <a:rPr lang="ja-JP" altLang="ja-JP" sz="1100" baseline="0">
              <a:solidFill>
                <a:schemeClr val="dk1"/>
              </a:solidFill>
              <a:effectLst/>
              <a:latin typeface="+mn-lt"/>
              <a:ea typeface="+mn-ea"/>
              <a:cs typeface="+mn-cs"/>
            </a:rPr>
            <a:t>るが、老朽化は著しく、現在</a:t>
          </a:r>
          <a:r>
            <a:rPr lang="ja-JP" altLang="en-US" sz="1100" baseline="0">
              <a:solidFill>
                <a:schemeClr val="dk1"/>
              </a:solidFill>
              <a:effectLst/>
              <a:latin typeface="+mn-lt"/>
              <a:ea typeface="+mn-ea"/>
              <a:cs typeface="+mn-cs"/>
            </a:rPr>
            <a:t>も順次</a:t>
          </a:r>
          <a:r>
            <a:rPr lang="ja-JP" altLang="ja-JP" sz="1100" baseline="0">
              <a:solidFill>
                <a:schemeClr val="dk1"/>
              </a:solidFill>
              <a:effectLst/>
              <a:latin typeface="+mn-lt"/>
              <a:ea typeface="+mn-ea"/>
              <a:cs typeface="+mn-cs"/>
            </a:rPr>
            <a:t>大規模改修に取り組んでいるところである。（</a:t>
          </a:r>
          <a:r>
            <a:rPr lang="ja-JP" altLang="en-US" sz="1100" baseline="0">
              <a:solidFill>
                <a:schemeClr val="dk1"/>
              </a:solidFill>
              <a:effectLst/>
              <a:latin typeface="+mn-lt"/>
              <a:ea typeface="+mn-ea"/>
              <a:cs typeface="+mn-cs"/>
            </a:rPr>
            <a:t>小学校数　</a:t>
          </a:r>
          <a:r>
            <a:rPr lang="en-US" altLang="ja-JP" sz="1100" baseline="0">
              <a:solidFill>
                <a:schemeClr val="dk1"/>
              </a:solidFill>
              <a:effectLst/>
              <a:latin typeface="+mn-lt"/>
              <a:ea typeface="+mn-ea"/>
              <a:cs typeface="+mn-cs"/>
            </a:rPr>
            <a:t>H16</a:t>
          </a:r>
          <a:r>
            <a:rPr lang="ja-JP" altLang="ja-JP" sz="1100" baseline="0">
              <a:solidFill>
                <a:schemeClr val="dk1"/>
              </a:solidFill>
              <a:effectLst/>
              <a:latin typeface="+mn-lt"/>
              <a:ea typeface="+mn-ea"/>
              <a:cs typeface="+mn-cs"/>
            </a:rPr>
            <a:t>合併時</a:t>
          </a:r>
          <a:r>
            <a:rPr lang="en-US" altLang="ja-JP" sz="1100" baseline="0">
              <a:solidFill>
                <a:schemeClr val="dk1"/>
              </a:solidFill>
              <a:effectLst/>
              <a:latin typeface="+mn-lt"/>
              <a:ea typeface="+mn-ea"/>
              <a:cs typeface="+mn-cs"/>
            </a:rPr>
            <a:t>:11</a:t>
          </a:r>
          <a:r>
            <a:rPr lang="ja-JP" altLang="en-US"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H26:9</a:t>
          </a:r>
          <a:r>
            <a:rPr lang="ja-JP" altLang="ja-JP" sz="1100" baseline="0">
              <a:solidFill>
                <a:schemeClr val="dk1"/>
              </a:solidFill>
              <a:effectLst/>
              <a:latin typeface="+mn-lt"/>
              <a:ea typeface="+mn-ea"/>
              <a:cs typeface="+mn-cs"/>
            </a:rPr>
            <a:t>、中学校</a:t>
          </a:r>
          <a:r>
            <a:rPr lang="ja-JP" altLang="en-US" sz="1100" baseline="0">
              <a:solidFill>
                <a:schemeClr val="dk1"/>
              </a:solidFill>
              <a:effectLst/>
              <a:latin typeface="+mn-lt"/>
              <a:ea typeface="+mn-ea"/>
              <a:cs typeface="+mn-cs"/>
            </a:rPr>
            <a:t>数　</a:t>
          </a:r>
          <a:r>
            <a:rPr lang="en-US" altLang="ja-JP" sz="1100" baseline="0">
              <a:solidFill>
                <a:schemeClr val="dk1"/>
              </a:solidFill>
              <a:effectLst/>
              <a:latin typeface="+mn-lt"/>
              <a:ea typeface="+mn-ea"/>
              <a:cs typeface="+mn-cs"/>
            </a:rPr>
            <a:t>H16</a:t>
          </a:r>
          <a:r>
            <a:rPr lang="ja-JP" altLang="ja-JP" sz="1100" baseline="0">
              <a:solidFill>
                <a:schemeClr val="dk1"/>
              </a:solidFill>
              <a:effectLst/>
              <a:latin typeface="+mn-lt"/>
              <a:ea typeface="+mn-ea"/>
              <a:cs typeface="+mn-cs"/>
            </a:rPr>
            <a:t>合併時</a:t>
          </a:r>
          <a:r>
            <a:rPr lang="en-US" altLang="ja-JP" sz="1100" baseline="0">
              <a:solidFill>
                <a:schemeClr val="dk1"/>
              </a:solidFill>
              <a:effectLst/>
              <a:latin typeface="+mn-lt"/>
              <a:ea typeface="+mn-ea"/>
              <a:cs typeface="+mn-cs"/>
            </a:rPr>
            <a:t>:9</a:t>
          </a:r>
          <a:r>
            <a:rPr lang="ja-JP" altLang="ja-JP"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8</a:t>
          </a:r>
          <a:r>
            <a:rPr lang="ja-JP" altLang="ja-JP" sz="1100" baseline="0">
              <a:solidFill>
                <a:schemeClr val="dk1"/>
              </a:solidFill>
              <a:effectLst/>
              <a:latin typeface="+mn-lt"/>
              <a:ea typeface="+mn-ea"/>
              <a:cs typeface="+mn-cs"/>
            </a:rPr>
            <a:t>）</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51,813
51,049
668.64
40,059,561
38,319,395
1,542,520
21,308,693
44,758,230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71" name="楕円 70"/>
        <xdr:cNvSpPr/>
      </xdr:nvSpPr>
      <xdr:spPr>
        <a:xfrm>
          <a:off x="45847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77669</xdr:rowOff>
    </xdr:from>
    <xdr:ext cx="405111" cy="259045"/>
    <xdr:sp macro="" textlink="">
      <xdr:nvSpPr>
        <xdr:cNvPr id="72" name="【図書館】&#10;有形固定資産減価償却率該当値テキスト"/>
        <xdr:cNvSpPr txBox="1"/>
      </xdr:nvSpPr>
      <xdr:spPr>
        <a:xfrm>
          <a:off x="4673600" y="624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85816</xdr:rowOff>
    </xdr:from>
    <xdr:to>
      <xdr:col>20</xdr:col>
      <xdr:colOff>38100</xdr:colOff>
      <xdr:row>38</xdr:row>
      <xdr:rowOff>15966</xdr:rowOff>
    </xdr:to>
    <xdr:sp macro="" textlink="">
      <xdr:nvSpPr>
        <xdr:cNvPr id="73" name="楕円 72"/>
        <xdr:cNvSpPr/>
      </xdr:nvSpPr>
      <xdr:spPr>
        <a:xfrm>
          <a:off x="3746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105592</xdr:rowOff>
    </xdr:from>
    <xdr:to>
      <xdr:col>24</xdr:col>
      <xdr:colOff>63500</xdr:colOff>
      <xdr:row>37</xdr:row>
      <xdr:rowOff>136616</xdr:rowOff>
    </xdr:to>
    <xdr:cxnSp macro="">
      <xdr:nvCxnSpPr>
        <xdr:cNvPr id="74" name="直線コネクタ 73"/>
        <xdr:cNvCxnSpPr/>
      </xdr:nvCxnSpPr>
      <xdr:spPr>
        <a:xfrm flipV="1">
          <a:off x="3797300" y="64492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5" name="楕円 74"/>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136616</xdr:rowOff>
    </xdr:from>
    <xdr:to>
      <xdr:col>19</xdr:col>
      <xdr:colOff>177800</xdr:colOff>
      <xdr:row>37</xdr:row>
      <xdr:rowOff>167640</xdr:rowOff>
    </xdr:to>
    <xdr:cxnSp macro="">
      <xdr:nvCxnSpPr>
        <xdr:cNvPr id="76" name="直線コネクタ 75"/>
        <xdr:cNvCxnSpPr/>
      </xdr:nvCxnSpPr>
      <xdr:spPr>
        <a:xfrm flipV="1">
          <a:off x="2908300" y="64802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32493</xdr:rowOff>
    </xdr:from>
    <xdr:ext cx="405111" cy="259045"/>
    <xdr:sp macro="" textlink="">
      <xdr:nvSpPr>
        <xdr:cNvPr id="79" name="n_1mainValue【図書館】&#10;有形固定資産減価償却率"/>
        <xdr:cNvSpPr txBox="1"/>
      </xdr:nvSpPr>
      <xdr:spPr>
        <a:xfrm>
          <a:off x="35820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63517</xdr:rowOff>
    </xdr:from>
    <xdr:ext cx="405111" cy="259045"/>
    <xdr:sp macro="" textlink="">
      <xdr:nvSpPr>
        <xdr:cNvPr id="80" name="n_2mainValue【図書館】&#10;有形固定資産減価償却率"/>
        <xdr:cNvSpPr txBox="1"/>
      </xdr:nvSpPr>
      <xdr:spPr>
        <a:xfrm>
          <a:off x="2705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9"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31750</xdr:rowOff>
    </xdr:from>
    <xdr:to>
      <xdr:col>55</xdr:col>
      <xdr:colOff>50800</xdr:colOff>
      <xdr:row>33</xdr:row>
      <xdr:rowOff>133350</xdr:rowOff>
    </xdr:to>
    <xdr:sp macro="" textlink="">
      <xdr:nvSpPr>
        <xdr:cNvPr id="118" name="楕円 117"/>
        <xdr:cNvSpPr/>
      </xdr:nvSpPr>
      <xdr:spPr>
        <a:xfrm>
          <a:off x="104267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118127</xdr:rowOff>
    </xdr:from>
    <xdr:ext cx="469744" cy="259045"/>
    <xdr:sp macro="" textlink="">
      <xdr:nvSpPr>
        <xdr:cNvPr id="119" name="【図書館】&#10;一人当たり面積該当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44450</xdr:rowOff>
    </xdr:from>
    <xdr:to>
      <xdr:col>50</xdr:col>
      <xdr:colOff>165100</xdr:colOff>
      <xdr:row>33</xdr:row>
      <xdr:rowOff>146050</xdr:rowOff>
    </xdr:to>
    <xdr:sp macro="" textlink="">
      <xdr:nvSpPr>
        <xdr:cNvPr id="120" name="楕円 119"/>
        <xdr:cNvSpPr/>
      </xdr:nvSpPr>
      <xdr:spPr>
        <a:xfrm>
          <a:off x="9588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82550</xdr:rowOff>
    </xdr:from>
    <xdr:to>
      <xdr:col>55</xdr:col>
      <xdr:colOff>0</xdr:colOff>
      <xdr:row>33</xdr:row>
      <xdr:rowOff>95250</xdr:rowOff>
    </xdr:to>
    <xdr:cxnSp macro="">
      <xdr:nvCxnSpPr>
        <xdr:cNvPr id="121" name="直線コネクタ 120"/>
        <xdr:cNvCxnSpPr/>
      </xdr:nvCxnSpPr>
      <xdr:spPr>
        <a:xfrm flipV="1">
          <a:off x="9639300" y="5740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82550</xdr:rowOff>
    </xdr:from>
    <xdr:to>
      <xdr:col>46</xdr:col>
      <xdr:colOff>38100</xdr:colOff>
      <xdr:row>34</xdr:row>
      <xdr:rowOff>12700</xdr:rowOff>
    </xdr:to>
    <xdr:sp macro="" textlink="">
      <xdr:nvSpPr>
        <xdr:cNvPr id="122" name="楕円 121"/>
        <xdr:cNvSpPr/>
      </xdr:nvSpPr>
      <xdr:spPr>
        <a:xfrm>
          <a:off x="8699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95250</xdr:rowOff>
    </xdr:from>
    <xdr:to>
      <xdr:col>50</xdr:col>
      <xdr:colOff>114300</xdr:colOff>
      <xdr:row>33</xdr:row>
      <xdr:rowOff>133350</xdr:rowOff>
    </xdr:to>
    <xdr:cxnSp macro="">
      <xdr:nvCxnSpPr>
        <xdr:cNvPr id="123" name="直線コネクタ 122"/>
        <xdr:cNvCxnSpPr/>
      </xdr:nvCxnSpPr>
      <xdr:spPr>
        <a:xfrm flipV="1">
          <a:off x="8750300" y="575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4"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162577</xdr:rowOff>
    </xdr:from>
    <xdr:ext cx="469744" cy="259045"/>
    <xdr:sp macro="" textlink="">
      <xdr:nvSpPr>
        <xdr:cNvPr id="126" name="n_1mainValue【図書館】&#10;一人当たり面積"/>
        <xdr:cNvSpPr txBox="1"/>
      </xdr:nvSpPr>
      <xdr:spPr>
        <a:xfrm>
          <a:off x="93917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29227</xdr:rowOff>
    </xdr:from>
    <xdr:ext cx="469744" cy="259045"/>
    <xdr:sp macro="" textlink="">
      <xdr:nvSpPr>
        <xdr:cNvPr id="127" name="n_2mainValue【図書館】&#10;一人当たり面積"/>
        <xdr:cNvSpPr txBox="1"/>
      </xdr:nvSpPr>
      <xdr:spPr>
        <a:xfrm>
          <a:off x="8515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57" name="【体育館・プー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57785</xdr:rowOff>
    </xdr:from>
    <xdr:to>
      <xdr:col>24</xdr:col>
      <xdr:colOff>114300</xdr:colOff>
      <xdr:row>60</xdr:row>
      <xdr:rowOff>159385</xdr:rowOff>
    </xdr:to>
    <xdr:sp macro="" textlink="">
      <xdr:nvSpPr>
        <xdr:cNvPr id="166" name="楕円 165"/>
        <xdr:cNvSpPr/>
      </xdr:nvSpPr>
      <xdr:spPr>
        <a:xfrm>
          <a:off x="45847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36212</xdr:rowOff>
    </xdr:from>
    <xdr:ext cx="405111" cy="259045"/>
    <xdr:sp macro="" textlink="">
      <xdr:nvSpPr>
        <xdr:cNvPr id="167" name="【体育館・プール】&#10;有形固定資産減価償却率該当値テキスト"/>
        <xdr:cNvSpPr txBox="1"/>
      </xdr:nvSpPr>
      <xdr:spPr>
        <a:xfrm>
          <a:off x="4673600"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68" name="楕円 167"/>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108585</xdr:rowOff>
    </xdr:from>
    <xdr:to>
      <xdr:col>24</xdr:col>
      <xdr:colOff>63500</xdr:colOff>
      <xdr:row>60</xdr:row>
      <xdr:rowOff>148590</xdr:rowOff>
    </xdr:to>
    <xdr:cxnSp macro="">
      <xdr:nvCxnSpPr>
        <xdr:cNvPr id="169" name="直線コネクタ 168"/>
        <xdr:cNvCxnSpPr/>
      </xdr:nvCxnSpPr>
      <xdr:spPr>
        <a:xfrm flipV="1">
          <a:off x="3797300" y="103955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xdr:rowOff>
    </xdr:from>
    <xdr:to>
      <xdr:col>15</xdr:col>
      <xdr:colOff>101600</xdr:colOff>
      <xdr:row>61</xdr:row>
      <xdr:rowOff>102235</xdr:rowOff>
    </xdr:to>
    <xdr:sp macro="" textlink="">
      <xdr:nvSpPr>
        <xdr:cNvPr id="170" name="楕円 169"/>
        <xdr:cNvSpPr/>
      </xdr:nvSpPr>
      <xdr:spPr>
        <a:xfrm>
          <a:off x="2857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61</xdr:row>
      <xdr:rowOff>51435</xdr:rowOff>
    </xdr:to>
    <xdr:cxnSp macro="">
      <xdr:nvCxnSpPr>
        <xdr:cNvPr id="171" name="直線コネクタ 170"/>
        <xdr:cNvCxnSpPr/>
      </xdr:nvCxnSpPr>
      <xdr:spPr>
        <a:xfrm flipV="1">
          <a:off x="2908300" y="1043559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61612</xdr:rowOff>
    </xdr:from>
    <xdr:ext cx="405111" cy="259045"/>
    <xdr:sp macro="" textlink="">
      <xdr:nvSpPr>
        <xdr:cNvPr id="172"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73"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19067</xdr:rowOff>
    </xdr:from>
    <xdr:ext cx="405111" cy="259045"/>
    <xdr:sp macro="" textlink="">
      <xdr:nvSpPr>
        <xdr:cNvPr id="174" name="n_1mainValue【体育館・プー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93362</xdr:rowOff>
    </xdr:from>
    <xdr:ext cx="405111" cy="259045"/>
    <xdr:sp macro="" textlink="">
      <xdr:nvSpPr>
        <xdr:cNvPr id="175" name="n_2mainValue【体育館・プール】&#10;有形固定資産減価償却率"/>
        <xdr:cNvSpPr txBox="1"/>
      </xdr:nvSpPr>
      <xdr:spPr>
        <a:xfrm>
          <a:off x="2705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204"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13970</xdr:rowOff>
    </xdr:from>
    <xdr:to>
      <xdr:col>55</xdr:col>
      <xdr:colOff>50800</xdr:colOff>
      <xdr:row>56</xdr:row>
      <xdr:rowOff>115570</xdr:rowOff>
    </xdr:to>
    <xdr:sp macro="" textlink="">
      <xdr:nvSpPr>
        <xdr:cNvPr id="213" name="楕円 212"/>
        <xdr:cNvSpPr/>
      </xdr:nvSpPr>
      <xdr:spPr>
        <a:xfrm>
          <a:off x="104267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138447</xdr:rowOff>
    </xdr:from>
    <xdr:ext cx="469744" cy="259045"/>
    <xdr:sp macro="" textlink="">
      <xdr:nvSpPr>
        <xdr:cNvPr id="214" name="【体育館・プール】&#10;一人当たり面積該当値テキスト"/>
        <xdr:cNvSpPr txBox="1"/>
      </xdr:nvSpPr>
      <xdr:spPr>
        <a:xfrm>
          <a:off x="10515600" y="956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34925</xdr:rowOff>
    </xdr:from>
    <xdr:to>
      <xdr:col>50</xdr:col>
      <xdr:colOff>165100</xdr:colOff>
      <xdr:row>56</xdr:row>
      <xdr:rowOff>136525</xdr:rowOff>
    </xdr:to>
    <xdr:sp macro="" textlink="">
      <xdr:nvSpPr>
        <xdr:cNvPr id="215" name="楕円 214"/>
        <xdr:cNvSpPr/>
      </xdr:nvSpPr>
      <xdr:spPr>
        <a:xfrm>
          <a:off x="95885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64770</xdr:rowOff>
    </xdr:from>
    <xdr:to>
      <xdr:col>55</xdr:col>
      <xdr:colOff>0</xdr:colOff>
      <xdr:row>56</xdr:row>
      <xdr:rowOff>85725</xdr:rowOff>
    </xdr:to>
    <xdr:cxnSp macro="">
      <xdr:nvCxnSpPr>
        <xdr:cNvPr id="216" name="直線コネクタ 215"/>
        <xdr:cNvCxnSpPr/>
      </xdr:nvCxnSpPr>
      <xdr:spPr>
        <a:xfrm flipV="1">
          <a:off x="9639300" y="96659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162560</xdr:rowOff>
    </xdr:from>
    <xdr:to>
      <xdr:col>46</xdr:col>
      <xdr:colOff>38100</xdr:colOff>
      <xdr:row>55</xdr:row>
      <xdr:rowOff>92710</xdr:rowOff>
    </xdr:to>
    <xdr:sp macro="" textlink="">
      <xdr:nvSpPr>
        <xdr:cNvPr id="217" name="楕円 216"/>
        <xdr:cNvSpPr/>
      </xdr:nvSpPr>
      <xdr:spPr>
        <a:xfrm>
          <a:off x="8699500" y="94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41910</xdr:rowOff>
    </xdr:from>
    <xdr:to>
      <xdr:col>50</xdr:col>
      <xdr:colOff>114300</xdr:colOff>
      <xdr:row>56</xdr:row>
      <xdr:rowOff>85725</xdr:rowOff>
    </xdr:to>
    <xdr:cxnSp macro="">
      <xdr:nvCxnSpPr>
        <xdr:cNvPr id="218" name="直線コネクタ 217"/>
        <xdr:cNvCxnSpPr/>
      </xdr:nvCxnSpPr>
      <xdr:spPr>
        <a:xfrm>
          <a:off x="8750300" y="9471660"/>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19"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112412</xdr:rowOff>
    </xdr:from>
    <xdr:ext cx="469744" cy="259045"/>
    <xdr:sp macro="" textlink="">
      <xdr:nvSpPr>
        <xdr:cNvPr id="220" name="n_2aveValue【体育館・プール】&#10;一人当たり面積"/>
        <xdr:cNvSpPr txBox="1"/>
      </xdr:nvSpPr>
      <xdr:spPr>
        <a:xfrm>
          <a:off x="8515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153052</xdr:rowOff>
    </xdr:from>
    <xdr:ext cx="469744" cy="259045"/>
    <xdr:sp macro="" textlink="">
      <xdr:nvSpPr>
        <xdr:cNvPr id="221" name="n_1mainValue【体育館・プール】&#10;一人当たり面積"/>
        <xdr:cNvSpPr txBox="1"/>
      </xdr:nvSpPr>
      <xdr:spPr>
        <a:xfrm>
          <a:off x="9391727" y="941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53</xdr:row>
      <xdr:rowOff>109237</xdr:rowOff>
    </xdr:from>
    <xdr:ext cx="469744" cy="259045"/>
    <xdr:sp macro="" textlink="">
      <xdr:nvSpPr>
        <xdr:cNvPr id="222" name="n_2mainValue【体育館・プール】&#10;一人当たり面積"/>
        <xdr:cNvSpPr txBox="1"/>
      </xdr:nvSpPr>
      <xdr:spPr>
        <a:xfrm>
          <a:off x="8515427" y="919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170180</xdr:rowOff>
    </xdr:from>
    <xdr:to>
      <xdr:col>15</xdr:col>
      <xdr:colOff>101600</xdr:colOff>
      <xdr:row>86</xdr:row>
      <xdr:rowOff>100330</xdr:rowOff>
    </xdr:to>
    <xdr:sp macro="" textlink="">
      <xdr:nvSpPr>
        <xdr:cNvPr id="261" name="楕円 260"/>
        <xdr:cNvSpPr/>
      </xdr:nvSpPr>
      <xdr:spPr>
        <a:xfrm>
          <a:off x="2857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21607</xdr:rowOff>
    </xdr:from>
    <xdr:ext cx="405111" cy="259045"/>
    <xdr:sp macro="" textlink="">
      <xdr:nvSpPr>
        <xdr:cNvPr id="262"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63"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91457</xdr:rowOff>
    </xdr:from>
    <xdr:ext cx="405111" cy="259045"/>
    <xdr:sp macro="" textlink="">
      <xdr:nvSpPr>
        <xdr:cNvPr id="264" name="n_2mainValue【福祉施設】&#10;有形固定資産減価償却率"/>
        <xdr:cNvSpPr txBox="1"/>
      </xdr:nvSpPr>
      <xdr:spPr>
        <a:xfrm>
          <a:off x="27057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5" name="直線コネクタ 27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6" name="テキスト ボックス 27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7" name="直線コネクタ 27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8" name="テキスト ボックス 27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9" name="直線コネクタ 27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0" name="テキスト ボックス 27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1" name="直線コネクタ 28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2" name="テキスト ボックス 28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3" name="直線コネクタ 28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4" name="テキスト ボックス 28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5" name="直線コネクタ 28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6" name="テキスト ボックス 28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168729</xdr:rowOff>
    </xdr:from>
    <xdr:to>
      <xdr:col>54</xdr:col>
      <xdr:colOff>189865</xdr:colOff>
      <xdr:row>86</xdr:row>
      <xdr:rowOff>158931</xdr:rowOff>
    </xdr:to>
    <xdr:cxnSp macro="">
      <xdr:nvCxnSpPr>
        <xdr:cNvPr id="290" name="直線コネクタ 289"/>
        <xdr:cNvCxnSpPr/>
      </xdr:nvCxnSpPr>
      <xdr:spPr>
        <a:xfrm flipV="1">
          <a:off x="10476865" y="13884729"/>
          <a:ext cx="0" cy="101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91"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92" name="直線コネクタ 291"/>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115406</xdr:rowOff>
    </xdr:from>
    <xdr:ext cx="469744" cy="259045"/>
    <xdr:sp macro="" textlink="">
      <xdr:nvSpPr>
        <xdr:cNvPr id="293" name="【福祉施設】&#10;一人当たり面積最大値テキスト"/>
        <xdr:cNvSpPr txBox="1"/>
      </xdr:nvSpPr>
      <xdr:spPr>
        <a:xfrm>
          <a:off x="10515600" y="136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168729</xdr:rowOff>
    </xdr:from>
    <xdr:to>
      <xdr:col>55</xdr:col>
      <xdr:colOff>88900</xdr:colOff>
      <xdr:row>80</xdr:row>
      <xdr:rowOff>168729</xdr:rowOff>
    </xdr:to>
    <xdr:cxnSp macro="">
      <xdr:nvCxnSpPr>
        <xdr:cNvPr id="294" name="直線コネクタ 293"/>
        <xdr:cNvCxnSpPr/>
      </xdr:nvCxnSpPr>
      <xdr:spPr>
        <a:xfrm>
          <a:off x="10388600" y="13884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13079</xdr:rowOff>
    </xdr:from>
    <xdr:ext cx="469744" cy="259045"/>
    <xdr:sp macro="" textlink="">
      <xdr:nvSpPr>
        <xdr:cNvPr id="295" name="【福祉施設】&#10;一人当たり面積平均値テキスト"/>
        <xdr:cNvSpPr txBox="1"/>
      </xdr:nvSpPr>
      <xdr:spPr>
        <a:xfrm>
          <a:off x="10515600" y="14586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34652</xdr:rowOff>
    </xdr:from>
    <xdr:to>
      <xdr:col>55</xdr:col>
      <xdr:colOff>50800</xdr:colOff>
      <xdr:row>85</xdr:row>
      <xdr:rowOff>136252</xdr:rowOff>
    </xdr:to>
    <xdr:sp macro="" textlink="">
      <xdr:nvSpPr>
        <xdr:cNvPr id="296" name="フローチャート: 判断 295"/>
        <xdr:cNvSpPr/>
      </xdr:nvSpPr>
      <xdr:spPr>
        <a:xfrm>
          <a:off x="104267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34652</xdr:rowOff>
    </xdr:from>
    <xdr:to>
      <xdr:col>50</xdr:col>
      <xdr:colOff>165100</xdr:colOff>
      <xdr:row>85</xdr:row>
      <xdr:rowOff>136252</xdr:rowOff>
    </xdr:to>
    <xdr:sp macro="" textlink="">
      <xdr:nvSpPr>
        <xdr:cNvPr id="297" name="フローチャート: 判断 296"/>
        <xdr:cNvSpPr/>
      </xdr:nvSpPr>
      <xdr:spPr>
        <a:xfrm>
          <a:off x="9588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28121</xdr:rowOff>
    </xdr:from>
    <xdr:to>
      <xdr:col>46</xdr:col>
      <xdr:colOff>38100</xdr:colOff>
      <xdr:row>85</xdr:row>
      <xdr:rowOff>129721</xdr:rowOff>
    </xdr:to>
    <xdr:sp macro="" textlink="">
      <xdr:nvSpPr>
        <xdr:cNvPr id="298" name="フローチャート: 判断 297"/>
        <xdr:cNvSpPr/>
      </xdr:nvSpPr>
      <xdr:spPr>
        <a:xfrm>
          <a:off x="8699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52614</xdr:rowOff>
    </xdr:from>
    <xdr:to>
      <xdr:col>46</xdr:col>
      <xdr:colOff>38100</xdr:colOff>
      <xdr:row>78</xdr:row>
      <xdr:rowOff>154214</xdr:rowOff>
    </xdr:to>
    <xdr:sp macro="" textlink="">
      <xdr:nvSpPr>
        <xdr:cNvPr id="304" name="楕円 303"/>
        <xdr:cNvSpPr/>
      </xdr:nvSpPr>
      <xdr:spPr>
        <a:xfrm>
          <a:off x="8699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152779</xdr:rowOff>
    </xdr:from>
    <xdr:ext cx="469744" cy="259045"/>
    <xdr:sp macro="" textlink="">
      <xdr:nvSpPr>
        <xdr:cNvPr id="305" name="n_1aveValue【福祉施設】&#10;一人当たり面積"/>
        <xdr:cNvSpPr txBox="1"/>
      </xdr:nvSpPr>
      <xdr:spPr>
        <a:xfrm>
          <a:off x="93917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306" name="n_2aveValue【福祉施設】&#10;一人当たり面積"/>
        <xdr:cNvSpPr txBox="1"/>
      </xdr:nvSpPr>
      <xdr:spPr>
        <a:xfrm>
          <a:off x="8515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170741</xdr:rowOff>
    </xdr:from>
    <xdr:ext cx="469744" cy="259045"/>
    <xdr:sp macro="" textlink="">
      <xdr:nvSpPr>
        <xdr:cNvPr id="307" name="n_2mainValue【福祉施設】&#10;一人当たり面積"/>
        <xdr:cNvSpPr txBox="1"/>
      </xdr:nvSpPr>
      <xdr:spPr>
        <a:xfrm>
          <a:off x="8515427" y="1320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6" name="テキスト ボックス 3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7" name="直線コネクタ 3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8" name="直線コネクタ 31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9" name="テキスト ボックス 31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0" name="直線コネクタ 31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1" name="テキスト ボックス 32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2" name="直線コネクタ 32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3" name="テキスト ボックス 32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4" name="直線コネクタ 32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5" name="テキスト ボックス 32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6" name="直線コネクタ 32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7" name="テキスト ボックス 32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8" name="直線コネクタ 32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9" name="テキスト ボックス 32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1" name="テキスト ボックス 33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33" name="直線コネクタ 33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3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35" name="直線コネクタ 33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3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37" name="直線コネクタ 33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38"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39" name="フローチャート: 判断 33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0" name="フローチャート: 判断 33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1" name="フローチャート: 判断 340"/>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2" name="テキスト ボックス 34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3" name="テキスト ボックス 34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4" name="テキスト ボックス 34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5" name="テキスト ボックス 34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6" name="テキスト ボックス 34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139700</xdr:rowOff>
    </xdr:from>
    <xdr:to>
      <xdr:col>24</xdr:col>
      <xdr:colOff>114300</xdr:colOff>
      <xdr:row>104</xdr:row>
      <xdr:rowOff>69850</xdr:rowOff>
    </xdr:to>
    <xdr:sp macro="" textlink="">
      <xdr:nvSpPr>
        <xdr:cNvPr id="347" name="楕円 346"/>
        <xdr:cNvSpPr/>
      </xdr:nvSpPr>
      <xdr:spPr>
        <a:xfrm>
          <a:off x="4584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162577</xdr:rowOff>
    </xdr:from>
    <xdr:ext cx="405111" cy="259045"/>
    <xdr:sp macro="" textlink="">
      <xdr:nvSpPr>
        <xdr:cNvPr id="348" name="【市民会館】&#10;有形固定資産減価償却率該当値テキスト"/>
        <xdr:cNvSpPr txBox="1"/>
      </xdr:nvSpPr>
      <xdr:spPr>
        <a:xfrm>
          <a:off x="4673600"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165826</xdr:rowOff>
    </xdr:from>
    <xdr:to>
      <xdr:col>20</xdr:col>
      <xdr:colOff>38100</xdr:colOff>
      <xdr:row>104</xdr:row>
      <xdr:rowOff>95976</xdr:rowOff>
    </xdr:to>
    <xdr:sp macro="" textlink="">
      <xdr:nvSpPr>
        <xdr:cNvPr id="349" name="楕円 348"/>
        <xdr:cNvSpPr/>
      </xdr:nvSpPr>
      <xdr:spPr>
        <a:xfrm>
          <a:off x="3746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19050</xdr:rowOff>
    </xdr:from>
    <xdr:to>
      <xdr:col>24</xdr:col>
      <xdr:colOff>63500</xdr:colOff>
      <xdr:row>104</xdr:row>
      <xdr:rowOff>45176</xdr:rowOff>
    </xdr:to>
    <xdr:cxnSp macro="">
      <xdr:nvCxnSpPr>
        <xdr:cNvPr id="350" name="直線コネクタ 349"/>
        <xdr:cNvCxnSpPr/>
      </xdr:nvCxnSpPr>
      <xdr:spPr>
        <a:xfrm flipV="1">
          <a:off x="3797300" y="1784985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147864</xdr:rowOff>
    </xdr:from>
    <xdr:to>
      <xdr:col>15</xdr:col>
      <xdr:colOff>101600</xdr:colOff>
      <xdr:row>104</xdr:row>
      <xdr:rowOff>78014</xdr:rowOff>
    </xdr:to>
    <xdr:sp macro="" textlink="">
      <xdr:nvSpPr>
        <xdr:cNvPr id="351" name="楕円 350"/>
        <xdr:cNvSpPr/>
      </xdr:nvSpPr>
      <xdr:spPr>
        <a:xfrm>
          <a:off x="2857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27214</xdr:rowOff>
    </xdr:from>
    <xdr:to>
      <xdr:col>19</xdr:col>
      <xdr:colOff>177800</xdr:colOff>
      <xdr:row>104</xdr:row>
      <xdr:rowOff>45176</xdr:rowOff>
    </xdr:to>
    <xdr:cxnSp macro="">
      <xdr:nvCxnSpPr>
        <xdr:cNvPr id="352" name="直線コネクタ 351"/>
        <xdr:cNvCxnSpPr/>
      </xdr:nvCxnSpPr>
      <xdr:spPr>
        <a:xfrm>
          <a:off x="2908300" y="1785801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53"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54"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112503</xdr:rowOff>
    </xdr:from>
    <xdr:ext cx="405111" cy="259045"/>
    <xdr:sp macro="" textlink="">
      <xdr:nvSpPr>
        <xdr:cNvPr id="355" name="n_1mainValue【市民会館】&#10;有形固定資産減価償却率"/>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94541</xdr:rowOff>
    </xdr:from>
    <xdr:ext cx="405111" cy="259045"/>
    <xdr:sp macro="" textlink="">
      <xdr:nvSpPr>
        <xdr:cNvPr id="356" name="n_2mainValue【市民会館】&#10;有形固定資産減価償却率"/>
        <xdr:cNvSpPr txBox="1"/>
      </xdr:nvSpPr>
      <xdr:spPr>
        <a:xfrm>
          <a:off x="2705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5" name="テキスト ボックス 3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6" name="直線コネクタ 3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7" name="直線コネクタ 36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8" name="テキスト ボックス 36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9" name="直線コネクタ 36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0" name="テキスト ボックス 36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1" name="直線コネクタ 37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2" name="テキスト ボックス 37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3" name="直線コネクタ 37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4" name="テキスト ボックス 37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5" name="直線コネクタ 37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6" name="テキスト ボックス 37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7" name="直線コネクタ 37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8" name="テキスト ボックス 37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0" name="テキスト ボックス 37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82" name="直線コネクタ 381"/>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83"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84" name="直線コネクタ 383"/>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85"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86" name="直線コネクタ 385"/>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87"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88" name="フローチャート: 判断 387"/>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89" name="フローチャート: 判断 388"/>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0" name="フローチャート: 判断 38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1" name="テキスト ボックス 3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2" name="テキスト ボックス 3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3" name="テキスト ボックス 3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4" name="テキスト ボックス 3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5" name="テキスト ボックス 3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92348</xdr:rowOff>
    </xdr:from>
    <xdr:to>
      <xdr:col>55</xdr:col>
      <xdr:colOff>50800</xdr:colOff>
      <xdr:row>104</xdr:row>
      <xdr:rowOff>22498</xdr:rowOff>
    </xdr:to>
    <xdr:sp macro="" textlink="">
      <xdr:nvSpPr>
        <xdr:cNvPr id="396" name="楕円 395"/>
        <xdr:cNvSpPr/>
      </xdr:nvSpPr>
      <xdr:spPr>
        <a:xfrm>
          <a:off x="104267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115225</xdr:rowOff>
    </xdr:from>
    <xdr:ext cx="469744" cy="259045"/>
    <xdr:sp macro="" textlink="">
      <xdr:nvSpPr>
        <xdr:cNvPr id="397" name="【市民会館】&#10;一人当たり面積該当値テキスト"/>
        <xdr:cNvSpPr txBox="1"/>
      </xdr:nvSpPr>
      <xdr:spPr>
        <a:xfrm>
          <a:off x="10515600" y="1760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105411</xdr:rowOff>
    </xdr:from>
    <xdr:to>
      <xdr:col>50</xdr:col>
      <xdr:colOff>165100</xdr:colOff>
      <xdr:row>104</xdr:row>
      <xdr:rowOff>35561</xdr:rowOff>
    </xdr:to>
    <xdr:sp macro="" textlink="">
      <xdr:nvSpPr>
        <xdr:cNvPr id="398" name="楕円 397"/>
        <xdr:cNvSpPr/>
      </xdr:nvSpPr>
      <xdr:spPr>
        <a:xfrm>
          <a:off x="9588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143148</xdr:rowOff>
    </xdr:from>
    <xdr:to>
      <xdr:col>55</xdr:col>
      <xdr:colOff>0</xdr:colOff>
      <xdr:row>103</xdr:row>
      <xdr:rowOff>156211</xdr:rowOff>
    </xdr:to>
    <xdr:cxnSp macro="">
      <xdr:nvCxnSpPr>
        <xdr:cNvPr id="399" name="直線コネクタ 398"/>
        <xdr:cNvCxnSpPr/>
      </xdr:nvCxnSpPr>
      <xdr:spPr>
        <a:xfrm flipV="1">
          <a:off x="9639300" y="1780249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120106</xdr:rowOff>
    </xdr:from>
    <xdr:to>
      <xdr:col>46</xdr:col>
      <xdr:colOff>38100</xdr:colOff>
      <xdr:row>103</xdr:row>
      <xdr:rowOff>50256</xdr:rowOff>
    </xdr:to>
    <xdr:sp macro="" textlink="">
      <xdr:nvSpPr>
        <xdr:cNvPr id="400" name="楕円 399"/>
        <xdr:cNvSpPr/>
      </xdr:nvSpPr>
      <xdr:spPr>
        <a:xfrm>
          <a:off x="8699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170906</xdr:rowOff>
    </xdr:from>
    <xdr:to>
      <xdr:col>50</xdr:col>
      <xdr:colOff>114300</xdr:colOff>
      <xdr:row>103</xdr:row>
      <xdr:rowOff>156211</xdr:rowOff>
    </xdr:to>
    <xdr:cxnSp macro="">
      <xdr:nvCxnSpPr>
        <xdr:cNvPr id="401" name="直線コネクタ 400"/>
        <xdr:cNvCxnSpPr/>
      </xdr:nvCxnSpPr>
      <xdr:spPr>
        <a:xfrm>
          <a:off x="8750300" y="17658806"/>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02"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03"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52088</xdr:rowOff>
    </xdr:from>
    <xdr:ext cx="469744" cy="259045"/>
    <xdr:sp macro="" textlink="">
      <xdr:nvSpPr>
        <xdr:cNvPr id="404" name="n_1mainValue【市民会館】&#10;一人当たり面積"/>
        <xdr:cNvSpPr txBox="1"/>
      </xdr:nvSpPr>
      <xdr:spPr>
        <a:xfrm>
          <a:off x="93917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66783</xdr:rowOff>
    </xdr:from>
    <xdr:ext cx="469744" cy="259045"/>
    <xdr:sp macro="" textlink="">
      <xdr:nvSpPr>
        <xdr:cNvPr id="405" name="n_2mainValue【市民会館】&#10;一人当たり面積"/>
        <xdr:cNvSpPr txBox="1"/>
      </xdr:nvSpPr>
      <xdr:spPr>
        <a:xfrm>
          <a:off x="8515427" y="1738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2" name="直線コネクタ 43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3" name="テキスト ボックス 43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4" name="直線コネクタ 43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5" name="テキスト ボックス 43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6" name="直線コネクタ 43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7" name="テキスト ボックス 43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8" name="直線コネクタ 43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9" name="テキスト ボックス 43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0" name="直線コネクタ 43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1" name="テキスト ボックス 44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2" name="直線コネクタ 44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3" name="テキスト ボックス 44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5" name="テキスト ボックス 4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447" name="直線コネクタ 446"/>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448"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449" name="直線コネクタ 448"/>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1" name="直線コネクタ 45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452"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53" name="フローチャート: 判断 452"/>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454" name="フローチャート: 判断 453"/>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455" name="フローチャート: 判断 454"/>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166370</xdr:rowOff>
    </xdr:from>
    <xdr:to>
      <xdr:col>85</xdr:col>
      <xdr:colOff>177800</xdr:colOff>
      <xdr:row>62</xdr:row>
      <xdr:rowOff>96520</xdr:rowOff>
    </xdr:to>
    <xdr:sp macro="" textlink="">
      <xdr:nvSpPr>
        <xdr:cNvPr id="461" name="楕円 460"/>
        <xdr:cNvSpPr/>
      </xdr:nvSpPr>
      <xdr:spPr>
        <a:xfrm>
          <a:off x="16268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144797</xdr:rowOff>
    </xdr:from>
    <xdr:ext cx="405111" cy="259045"/>
    <xdr:sp macro="" textlink="">
      <xdr:nvSpPr>
        <xdr:cNvPr id="462" name="【保健センター・保健所】&#10;有形固定資産減価償却率該当値テキスト"/>
        <xdr:cNvSpPr txBox="1"/>
      </xdr:nvSpPr>
      <xdr:spPr>
        <a:xfrm>
          <a:off x="16357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66766</xdr:rowOff>
    </xdr:from>
    <xdr:to>
      <xdr:col>81</xdr:col>
      <xdr:colOff>101600</xdr:colOff>
      <xdr:row>62</xdr:row>
      <xdr:rowOff>168366</xdr:rowOff>
    </xdr:to>
    <xdr:sp macro="" textlink="">
      <xdr:nvSpPr>
        <xdr:cNvPr id="463" name="楕円 462"/>
        <xdr:cNvSpPr/>
      </xdr:nvSpPr>
      <xdr:spPr>
        <a:xfrm>
          <a:off x="15430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45720</xdr:rowOff>
    </xdr:from>
    <xdr:to>
      <xdr:col>85</xdr:col>
      <xdr:colOff>127000</xdr:colOff>
      <xdr:row>62</xdr:row>
      <xdr:rowOff>117566</xdr:rowOff>
    </xdr:to>
    <xdr:cxnSp macro="">
      <xdr:nvCxnSpPr>
        <xdr:cNvPr id="464" name="直線コネクタ 463"/>
        <xdr:cNvCxnSpPr/>
      </xdr:nvCxnSpPr>
      <xdr:spPr>
        <a:xfrm flipV="1">
          <a:off x="15481300" y="1067562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104322</xdr:rowOff>
    </xdr:from>
    <xdr:to>
      <xdr:col>76</xdr:col>
      <xdr:colOff>165100</xdr:colOff>
      <xdr:row>61</xdr:row>
      <xdr:rowOff>34472</xdr:rowOff>
    </xdr:to>
    <xdr:sp macro="" textlink="">
      <xdr:nvSpPr>
        <xdr:cNvPr id="465" name="楕円 464"/>
        <xdr:cNvSpPr/>
      </xdr:nvSpPr>
      <xdr:spPr>
        <a:xfrm>
          <a:off x="14541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155122</xdr:rowOff>
    </xdr:from>
    <xdr:to>
      <xdr:col>81</xdr:col>
      <xdr:colOff>50800</xdr:colOff>
      <xdr:row>62</xdr:row>
      <xdr:rowOff>117566</xdr:rowOff>
    </xdr:to>
    <xdr:cxnSp macro="">
      <xdr:nvCxnSpPr>
        <xdr:cNvPr id="466" name="直線コネクタ 465"/>
        <xdr:cNvCxnSpPr/>
      </xdr:nvCxnSpPr>
      <xdr:spPr>
        <a:xfrm>
          <a:off x="14592300" y="10442122"/>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467"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468"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159493</xdr:rowOff>
    </xdr:from>
    <xdr:ext cx="405111" cy="259045"/>
    <xdr:sp macro="" textlink="">
      <xdr:nvSpPr>
        <xdr:cNvPr id="469" name="n_1mainValue【保健センター・保健所】&#10;有形固定資産減価償却率"/>
        <xdr:cNvSpPr txBox="1"/>
      </xdr:nvSpPr>
      <xdr:spPr>
        <a:xfrm>
          <a:off x="152660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25599</xdr:rowOff>
    </xdr:from>
    <xdr:ext cx="405111" cy="259045"/>
    <xdr:sp macro="" textlink="">
      <xdr:nvSpPr>
        <xdr:cNvPr id="470" name="n_2mainValue【保健センター・保健所】&#10;有形固定資産減価償却率"/>
        <xdr:cNvSpPr txBox="1"/>
      </xdr:nvSpPr>
      <xdr:spPr>
        <a:xfrm>
          <a:off x="14389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494" name="直線コネクタ 493"/>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495"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496" name="直線コネクタ 495"/>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497"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498" name="直線コネクタ 497"/>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499"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00" name="フローチャート: 判断 499"/>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01" name="フローチャート: 判断 500"/>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02" name="フローチャート: 判断 501"/>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95250</xdr:rowOff>
    </xdr:from>
    <xdr:to>
      <xdr:col>116</xdr:col>
      <xdr:colOff>114300</xdr:colOff>
      <xdr:row>56</xdr:row>
      <xdr:rowOff>25400</xdr:rowOff>
    </xdr:to>
    <xdr:sp macro="" textlink="">
      <xdr:nvSpPr>
        <xdr:cNvPr id="508" name="楕円 507"/>
        <xdr:cNvSpPr/>
      </xdr:nvSpPr>
      <xdr:spPr>
        <a:xfrm>
          <a:off x="221107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22877</xdr:rowOff>
    </xdr:from>
    <xdr:ext cx="469744" cy="259045"/>
    <xdr:sp macro="" textlink="">
      <xdr:nvSpPr>
        <xdr:cNvPr id="509" name="【保健センター・保健所】&#10;一人当たり面積該当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120650</xdr:rowOff>
    </xdr:from>
    <xdr:to>
      <xdr:col>112</xdr:col>
      <xdr:colOff>38100</xdr:colOff>
      <xdr:row>56</xdr:row>
      <xdr:rowOff>50800</xdr:rowOff>
    </xdr:to>
    <xdr:sp macro="" textlink="">
      <xdr:nvSpPr>
        <xdr:cNvPr id="510" name="楕円 509"/>
        <xdr:cNvSpPr/>
      </xdr:nvSpPr>
      <xdr:spPr>
        <a:xfrm>
          <a:off x="21272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146050</xdr:rowOff>
    </xdr:from>
    <xdr:to>
      <xdr:col>116</xdr:col>
      <xdr:colOff>63500</xdr:colOff>
      <xdr:row>56</xdr:row>
      <xdr:rowOff>0</xdr:rowOff>
    </xdr:to>
    <xdr:cxnSp macro="">
      <xdr:nvCxnSpPr>
        <xdr:cNvPr id="511" name="直線コネクタ 510"/>
        <xdr:cNvCxnSpPr/>
      </xdr:nvCxnSpPr>
      <xdr:spPr>
        <a:xfrm flipV="1">
          <a:off x="21323300" y="9575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76200</xdr:rowOff>
    </xdr:from>
    <xdr:to>
      <xdr:col>107</xdr:col>
      <xdr:colOff>101600</xdr:colOff>
      <xdr:row>59</xdr:row>
      <xdr:rowOff>6350</xdr:rowOff>
    </xdr:to>
    <xdr:sp macro="" textlink="">
      <xdr:nvSpPr>
        <xdr:cNvPr id="512" name="楕円 511"/>
        <xdr:cNvSpPr/>
      </xdr:nvSpPr>
      <xdr:spPr>
        <a:xfrm>
          <a:off x="203835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0</xdr:rowOff>
    </xdr:from>
    <xdr:to>
      <xdr:col>111</xdr:col>
      <xdr:colOff>177800</xdr:colOff>
      <xdr:row>58</xdr:row>
      <xdr:rowOff>127000</xdr:rowOff>
    </xdr:to>
    <xdr:cxnSp macro="">
      <xdr:nvCxnSpPr>
        <xdr:cNvPr id="513" name="直線コネクタ 512"/>
        <xdr:cNvCxnSpPr/>
      </xdr:nvCxnSpPr>
      <xdr:spPr>
        <a:xfrm flipV="1">
          <a:off x="20434300" y="96012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514"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515"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67327</xdr:rowOff>
    </xdr:from>
    <xdr:ext cx="469744" cy="259045"/>
    <xdr:sp macro="" textlink="">
      <xdr:nvSpPr>
        <xdr:cNvPr id="516" name="n_1mainValue【保健センター・保健所】&#10;一人当たり面積"/>
        <xdr:cNvSpPr txBox="1"/>
      </xdr:nvSpPr>
      <xdr:spPr>
        <a:xfrm>
          <a:off x="21075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22877</xdr:rowOff>
    </xdr:from>
    <xdr:ext cx="469744" cy="259045"/>
    <xdr:sp macro="" textlink="">
      <xdr:nvSpPr>
        <xdr:cNvPr id="517" name="n_2mainValue【保健センター・保健所】&#10;一人当たり面積"/>
        <xdr:cNvSpPr txBox="1"/>
      </xdr:nvSpPr>
      <xdr:spPr>
        <a:xfrm>
          <a:off x="2019942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8" name="テキスト ボックス 52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9" name="直線コネクタ 5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0" name="テキスト ボックス 5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1" name="直線コネクタ 5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2" name="テキスト ボックス 5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3" name="直線コネクタ 5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4" name="テキスト ボックス 5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5" name="直線コネクタ 5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6" name="テキスト ボックス 5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7" name="直線コネクタ 5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8" name="テキスト ボックス 5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42" name="直線コネクタ 54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4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44" name="直線コネクタ 54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4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46" name="直線コネクタ 54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547"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48" name="フローチャート: 判断 54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49" name="フローチャート: 判断 54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550" name="フローチャート: 判断 549"/>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556" name="楕円 555"/>
        <xdr:cNvSpPr/>
      </xdr:nvSpPr>
      <xdr:spPr>
        <a:xfrm>
          <a:off x="16268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41927</xdr:rowOff>
    </xdr:from>
    <xdr:ext cx="405111" cy="259045"/>
    <xdr:sp macro="" textlink="">
      <xdr:nvSpPr>
        <xdr:cNvPr id="557" name="【消防施設】&#10;有形固定資産減価償却率該当値テキスト"/>
        <xdr:cNvSpPr txBox="1"/>
      </xdr:nvSpPr>
      <xdr:spPr>
        <a:xfrm>
          <a:off x="16357600"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17780</xdr:rowOff>
    </xdr:from>
    <xdr:to>
      <xdr:col>81</xdr:col>
      <xdr:colOff>101600</xdr:colOff>
      <xdr:row>82</xdr:row>
      <xdr:rowOff>119380</xdr:rowOff>
    </xdr:to>
    <xdr:sp macro="" textlink="">
      <xdr:nvSpPr>
        <xdr:cNvPr id="558" name="楕円 557"/>
        <xdr:cNvSpPr/>
      </xdr:nvSpPr>
      <xdr:spPr>
        <a:xfrm>
          <a:off x="15430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68580</xdr:rowOff>
    </xdr:from>
    <xdr:to>
      <xdr:col>85</xdr:col>
      <xdr:colOff>127000</xdr:colOff>
      <xdr:row>83</xdr:row>
      <xdr:rowOff>114300</xdr:rowOff>
    </xdr:to>
    <xdr:cxnSp macro="">
      <xdr:nvCxnSpPr>
        <xdr:cNvPr id="559" name="直線コネクタ 558"/>
        <xdr:cNvCxnSpPr/>
      </xdr:nvCxnSpPr>
      <xdr:spPr>
        <a:xfrm>
          <a:off x="15481300" y="1412748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55880</xdr:rowOff>
    </xdr:from>
    <xdr:to>
      <xdr:col>76</xdr:col>
      <xdr:colOff>165100</xdr:colOff>
      <xdr:row>82</xdr:row>
      <xdr:rowOff>157480</xdr:rowOff>
    </xdr:to>
    <xdr:sp macro="" textlink="">
      <xdr:nvSpPr>
        <xdr:cNvPr id="560" name="楕円 559"/>
        <xdr:cNvSpPr/>
      </xdr:nvSpPr>
      <xdr:spPr>
        <a:xfrm>
          <a:off x="14541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68580</xdr:rowOff>
    </xdr:from>
    <xdr:to>
      <xdr:col>81</xdr:col>
      <xdr:colOff>50800</xdr:colOff>
      <xdr:row>82</xdr:row>
      <xdr:rowOff>106680</xdr:rowOff>
    </xdr:to>
    <xdr:cxnSp macro="">
      <xdr:nvCxnSpPr>
        <xdr:cNvPr id="561" name="直線コネクタ 560"/>
        <xdr:cNvCxnSpPr/>
      </xdr:nvCxnSpPr>
      <xdr:spPr>
        <a:xfrm flipV="1">
          <a:off x="14592300" y="14127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562"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11447</xdr:rowOff>
    </xdr:from>
    <xdr:ext cx="405111" cy="259045"/>
    <xdr:sp macro="" textlink="">
      <xdr:nvSpPr>
        <xdr:cNvPr id="563" name="n_2aveValue【消防施設】&#10;有形固定資産減価償却率"/>
        <xdr:cNvSpPr txBox="1"/>
      </xdr:nvSpPr>
      <xdr:spPr>
        <a:xfrm>
          <a:off x="14389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135907</xdr:rowOff>
    </xdr:from>
    <xdr:ext cx="405111" cy="259045"/>
    <xdr:sp macro="" textlink="">
      <xdr:nvSpPr>
        <xdr:cNvPr id="564" name="n_1mainValue【消防施設】&#10;有形固定資産減価償却率"/>
        <xdr:cNvSpPr txBox="1"/>
      </xdr:nvSpPr>
      <xdr:spPr>
        <a:xfrm>
          <a:off x="152660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2557</xdr:rowOff>
    </xdr:from>
    <xdr:ext cx="405111" cy="259045"/>
    <xdr:sp macro="" textlink="">
      <xdr:nvSpPr>
        <xdr:cNvPr id="565" name="n_2mainValue【消防施設】&#10;有形固定資産減価償却率"/>
        <xdr:cNvSpPr txBox="1"/>
      </xdr:nvSpPr>
      <xdr:spPr>
        <a:xfrm>
          <a:off x="14389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6" name="直線コネクタ 57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7" name="テキスト ボックス 57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8" name="直線コネクタ 57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9" name="テキスト ボックス 57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0" name="直線コネクタ 57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1" name="テキスト ボックス 58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2" name="直線コネクタ 58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3" name="テキスト ボックス 58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4" name="直線コネクタ 5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5" name="テキスト ボックス 5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587" name="直線コネクタ 586"/>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8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89" name="直線コネクタ 58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590"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591" name="直線コネクタ 590"/>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592"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93" name="フローチャート: 判断 592"/>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594" name="フローチャート: 判断 593"/>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595" name="フローチャート: 判断 594"/>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6" name="テキスト ボックス 5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151892</xdr:rowOff>
    </xdr:from>
    <xdr:to>
      <xdr:col>116</xdr:col>
      <xdr:colOff>114300</xdr:colOff>
      <xdr:row>83</xdr:row>
      <xdr:rowOff>82042</xdr:rowOff>
    </xdr:to>
    <xdr:sp macro="" textlink="">
      <xdr:nvSpPr>
        <xdr:cNvPr id="601" name="楕円 600"/>
        <xdr:cNvSpPr/>
      </xdr:nvSpPr>
      <xdr:spPr>
        <a:xfrm>
          <a:off x="221107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3319</xdr:rowOff>
    </xdr:from>
    <xdr:ext cx="469744" cy="259045"/>
    <xdr:sp macro="" textlink="">
      <xdr:nvSpPr>
        <xdr:cNvPr id="602" name="【消防施設】&#10;一人当たり面積該当値テキスト"/>
        <xdr:cNvSpPr txBox="1"/>
      </xdr:nvSpPr>
      <xdr:spPr>
        <a:xfrm>
          <a:off x="22199600" y="140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97028</xdr:rowOff>
    </xdr:from>
    <xdr:to>
      <xdr:col>112</xdr:col>
      <xdr:colOff>38100</xdr:colOff>
      <xdr:row>83</xdr:row>
      <xdr:rowOff>27178</xdr:rowOff>
    </xdr:to>
    <xdr:sp macro="" textlink="">
      <xdr:nvSpPr>
        <xdr:cNvPr id="603" name="楕円 602"/>
        <xdr:cNvSpPr/>
      </xdr:nvSpPr>
      <xdr:spPr>
        <a:xfrm>
          <a:off x="21272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147828</xdr:rowOff>
    </xdr:from>
    <xdr:to>
      <xdr:col>116</xdr:col>
      <xdr:colOff>63500</xdr:colOff>
      <xdr:row>83</xdr:row>
      <xdr:rowOff>31242</xdr:rowOff>
    </xdr:to>
    <xdr:cxnSp macro="">
      <xdr:nvCxnSpPr>
        <xdr:cNvPr id="604" name="直線コネクタ 603"/>
        <xdr:cNvCxnSpPr/>
      </xdr:nvCxnSpPr>
      <xdr:spPr>
        <a:xfrm>
          <a:off x="21323300" y="142067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97028</xdr:rowOff>
    </xdr:from>
    <xdr:to>
      <xdr:col>107</xdr:col>
      <xdr:colOff>101600</xdr:colOff>
      <xdr:row>83</xdr:row>
      <xdr:rowOff>27178</xdr:rowOff>
    </xdr:to>
    <xdr:sp macro="" textlink="">
      <xdr:nvSpPr>
        <xdr:cNvPr id="605" name="楕円 604"/>
        <xdr:cNvSpPr/>
      </xdr:nvSpPr>
      <xdr:spPr>
        <a:xfrm>
          <a:off x="20383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147828</xdr:rowOff>
    </xdr:from>
    <xdr:to>
      <xdr:col>111</xdr:col>
      <xdr:colOff>177800</xdr:colOff>
      <xdr:row>82</xdr:row>
      <xdr:rowOff>147828</xdr:rowOff>
    </xdr:to>
    <xdr:cxnSp macro="">
      <xdr:nvCxnSpPr>
        <xdr:cNvPr id="606" name="直線コネクタ 605"/>
        <xdr:cNvCxnSpPr/>
      </xdr:nvCxnSpPr>
      <xdr:spPr>
        <a:xfrm>
          <a:off x="20434300" y="14206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07"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08"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43705</xdr:rowOff>
    </xdr:from>
    <xdr:ext cx="469744" cy="259045"/>
    <xdr:sp macro="" textlink="">
      <xdr:nvSpPr>
        <xdr:cNvPr id="609" name="n_1mainValue【消防施設】&#10;一人当たり面積"/>
        <xdr:cNvSpPr txBox="1"/>
      </xdr:nvSpPr>
      <xdr:spPr>
        <a:xfrm>
          <a:off x="21075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43705</xdr:rowOff>
    </xdr:from>
    <xdr:ext cx="469744" cy="259045"/>
    <xdr:sp macro="" textlink="">
      <xdr:nvSpPr>
        <xdr:cNvPr id="610" name="n_2mainValue【消防施設】&#10;一人当たり面積"/>
        <xdr:cNvSpPr txBox="1"/>
      </xdr:nvSpPr>
      <xdr:spPr>
        <a:xfrm>
          <a:off x="20199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2" name="テキスト ボックス 62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2" name="テキスト ボックス 63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36" name="直線コネクタ 635"/>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37"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38" name="直線コネクタ 637"/>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0" name="直線コネクタ 63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41"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42" name="フローチャート: 判断 641"/>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43" name="フローチャート: 判断 642"/>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44" name="フローチャート: 判断 643"/>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22134</xdr:rowOff>
    </xdr:from>
    <xdr:to>
      <xdr:col>85</xdr:col>
      <xdr:colOff>177800</xdr:colOff>
      <xdr:row>102</xdr:row>
      <xdr:rowOff>123734</xdr:rowOff>
    </xdr:to>
    <xdr:sp macro="" textlink="">
      <xdr:nvSpPr>
        <xdr:cNvPr id="650" name="楕円 649"/>
        <xdr:cNvSpPr/>
      </xdr:nvSpPr>
      <xdr:spPr>
        <a:xfrm>
          <a:off x="162687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45011</xdr:rowOff>
    </xdr:from>
    <xdr:ext cx="405111" cy="259045"/>
    <xdr:sp macro="" textlink="">
      <xdr:nvSpPr>
        <xdr:cNvPr id="651" name="【庁舎】&#10;有形固定資産減価償却率該当値テキスト"/>
        <xdr:cNvSpPr txBox="1"/>
      </xdr:nvSpPr>
      <xdr:spPr>
        <a:xfrm>
          <a:off x="16357600" y="1736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36830</xdr:rowOff>
    </xdr:from>
    <xdr:to>
      <xdr:col>81</xdr:col>
      <xdr:colOff>101600</xdr:colOff>
      <xdr:row>102</xdr:row>
      <xdr:rowOff>138430</xdr:rowOff>
    </xdr:to>
    <xdr:sp macro="" textlink="">
      <xdr:nvSpPr>
        <xdr:cNvPr id="652" name="楕円 651"/>
        <xdr:cNvSpPr/>
      </xdr:nvSpPr>
      <xdr:spPr>
        <a:xfrm>
          <a:off x="15430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72934</xdr:rowOff>
    </xdr:from>
    <xdr:to>
      <xdr:col>85</xdr:col>
      <xdr:colOff>127000</xdr:colOff>
      <xdr:row>102</xdr:row>
      <xdr:rowOff>87630</xdr:rowOff>
    </xdr:to>
    <xdr:cxnSp macro="">
      <xdr:nvCxnSpPr>
        <xdr:cNvPr id="653" name="直線コネクタ 652"/>
        <xdr:cNvCxnSpPr/>
      </xdr:nvCxnSpPr>
      <xdr:spPr>
        <a:xfrm flipV="1">
          <a:off x="15481300" y="1756083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51526</xdr:rowOff>
    </xdr:from>
    <xdr:to>
      <xdr:col>76</xdr:col>
      <xdr:colOff>165100</xdr:colOff>
      <xdr:row>102</xdr:row>
      <xdr:rowOff>153126</xdr:rowOff>
    </xdr:to>
    <xdr:sp macro="" textlink="">
      <xdr:nvSpPr>
        <xdr:cNvPr id="654" name="楕円 653"/>
        <xdr:cNvSpPr/>
      </xdr:nvSpPr>
      <xdr:spPr>
        <a:xfrm>
          <a:off x="14541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87630</xdr:rowOff>
    </xdr:from>
    <xdr:to>
      <xdr:col>81</xdr:col>
      <xdr:colOff>50800</xdr:colOff>
      <xdr:row>102</xdr:row>
      <xdr:rowOff>102326</xdr:rowOff>
    </xdr:to>
    <xdr:cxnSp macro="">
      <xdr:nvCxnSpPr>
        <xdr:cNvPr id="655" name="直線コネクタ 654"/>
        <xdr:cNvCxnSpPr/>
      </xdr:nvCxnSpPr>
      <xdr:spPr>
        <a:xfrm flipV="1">
          <a:off x="14592300" y="1757553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56"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657"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154957</xdr:rowOff>
    </xdr:from>
    <xdr:ext cx="405111" cy="259045"/>
    <xdr:sp macro="" textlink="">
      <xdr:nvSpPr>
        <xdr:cNvPr id="658" name="n_1mainValue【庁舎】&#10;有形固定資産減価償却率"/>
        <xdr:cNvSpPr txBox="1"/>
      </xdr:nvSpPr>
      <xdr:spPr>
        <a:xfrm>
          <a:off x="152660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169653</xdr:rowOff>
    </xdr:from>
    <xdr:ext cx="405111" cy="259045"/>
    <xdr:sp macro="" textlink="">
      <xdr:nvSpPr>
        <xdr:cNvPr id="659" name="n_2mainValue【庁舎】&#10;有形固定資産減価償却率"/>
        <xdr:cNvSpPr txBox="1"/>
      </xdr:nvSpPr>
      <xdr:spPr>
        <a:xfrm>
          <a:off x="143897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0" name="テキスト ボックス 66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71" name="直線コネクタ 6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2" name="テキスト ボックス 6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3" name="直線コネクタ 6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4" name="テキスト ボックス 6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5" name="直線コネクタ 6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6" name="テキスト ボックス 6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7" name="直線コネクタ 6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8" name="テキスト ボックス 6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9" name="直線コネクタ 6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0" name="テキスト ボックス 6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1" name="直線コネクタ 6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2" name="テキスト ボックス 6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686" name="直線コネクタ 685"/>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687"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688" name="直線コネクタ 687"/>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8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90" name="直線コネクタ 68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691"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92" name="フローチャート: 判断 691"/>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93" name="フローチャート: 判断 692"/>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694" name="フローチャート: 判断 693"/>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31931</xdr:rowOff>
    </xdr:from>
    <xdr:to>
      <xdr:col>116</xdr:col>
      <xdr:colOff>114300</xdr:colOff>
      <xdr:row>100</xdr:row>
      <xdr:rowOff>133531</xdr:rowOff>
    </xdr:to>
    <xdr:sp macro="" textlink="">
      <xdr:nvSpPr>
        <xdr:cNvPr id="700" name="楕円 699"/>
        <xdr:cNvSpPr/>
      </xdr:nvSpPr>
      <xdr:spPr>
        <a:xfrm>
          <a:off x="2211070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156408</xdr:rowOff>
    </xdr:from>
    <xdr:ext cx="469744" cy="259045"/>
    <xdr:sp macro="" textlink="">
      <xdr:nvSpPr>
        <xdr:cNvPr id="701" name="【庁舎】&#10;一人当たり面積該当値テキスト"/>
        <xdr:cNvSpPr txBox="1"/>
      </xdr:nvSpPr>
      <xdr:spPr>
        <a:xfrm>
          <a:off x="22199600" y="1712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54792</xdr:rowOff>
    </xdr:from>
    <xdr:to>
      <xdr:col>112</xdr:col>
      <xdr:colOff>38100</xdr:colOff>
      <xdr:row>100</xdr:row>
      <xdr:rowOff>156392</xdr:rowOff>
    </xdr:to>
    <xdr:sp macro="" textlink="">
      <xdr:nvSpPr>
        <xdr:cNvPr id="702" name="楕円 701"/>
        <xdr:cNvSpPr/>
      </xdr:nvSpPr>
      <xdr:spPr>
        <a:xfrm>
          <a:off x="21272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82731</xdr:rowOff>
    </xdr:from>
    <xdr:to>
      <xdr:col>116</xdr:col>
      <xdr:colOff>63500</xdr:colOff>
      <xdr:row>100</xdr:row>
      <xdr:rowOff>105592</xdr:rowOff>
    </xdr:to>
    <xdr:cxnSp macro="">
      <xdr:nvCxnSpPr>
        <xdr:cNvPr id="703" name="直線コネクタ 702"/>
        <xdr:cNvCxnSpPr/>
      </xdr:nvCxnSpPr>
      <xdr:spPr>
        <a:xfrm flipV="1">
          <a:off x="21323300" y="1722773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151130</xdr:rowOff>
    </xdr:from>
    <xdr:to>
      <xdr:col>107</xdr:col>
      <xdr:colOff>101600</xdr:colOff>
      <xdr:row>102</xdr:row>
      <xdr:rowOff>81280</xdr:rowOff>
    </xdr:to>
    <xdr:sp macro="" textlink="">
      <xdr:nvSpPr>
        <xdr:cNvPr id="704" name="楕円 703"/>
        <xdr:cNvSpPr/>
      </xdr:nvSpPr>
      <xdr:spPr>
        <a:xfrm>
          <a:off x="20383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105592</xdr:rowOff>
    </xdr:from>
    <xdr:to>
      <xdr:col>111</xdr:col>
      <xdr:colOff>177800</xdr:colOff>
      <xdr:row>102</xdr:row>
      <xdr:rowOff>30480</xdr:rowOff>
    </xdr:to>
    <xdr:cxnSp macro="">
      <xdr:nvCxnSpPr>
        <xdr:cNvPr id="705" name="直線コネクタ 704"/>
        <xdr:cNvCxnSpPr/>
      </xdr:nvCxnSpPr>
      <xdr:spPr>
        <a:xfrm flipV="1">
          <a:off x="20434300" y="17250592"/>
          <a:ext cx="8890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06"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41383</xdr:rowOff>
    </xdr:from>
    <xdr:ext cx="469744" cy="259045"/>
    <xdr:sp macro="" textlink="">
      <xdr:nvSpPr>
        <xdr:cNvPr id="707" name="n_2aveValue【庁舎】&#10;一人当たり面積"/>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1469</xdr:rowOff>
    </xdr:from>
    <xdr:ext cx="469744" cy="259045"/>
    <xdr:sp macro="" textlink="">
      <xdr:nvSpPr>
        <xdr:cNvPr id="708" name="n_1mainValue【庁舎】&#10;一人当たり面積"/>
        <xdr:cNvSpPr txBox="1"/>
      </xdr:nvSpPr>
      <xdr:spPr>
        <a:xfrm>
          <a:off x="21075727" y="1697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97807</xdr:rowOff>
    </xdr:from>
    <xdr:ext cx="469744" cy="259045"/>
    <xdr:sp macro="" textlink="">
      <xdr:nvSpPr>
        <xdr:cNvPr id="709" name="n_2mainValue【庁舎】&#10;一人当たり面積"/>
        <xdr:cNvSpPr txBox="1"/>
      </xdr:nvSpPr>
      <xdr:spPr>
        <a:xfrm>
          <a:off x="20199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ysClr val="windowText" lastClr="000000"/>
              </a:solidFill>
              <a:effectLst/>
              <a:latin typeface="+mn-lt"/>
              <a:ea typeface="+mn-ea"/>
              <a:cs typeface="+mn-cs"/>
            </a:rPr>
            <a:t>類似団体と比較して特に有形固定資産減価償却率が高くなっている施設は庁舎であ</a:t>
          </a:r>
          <a:r>
            <a:rPr lang="ja-JP" altLang="en-US" sz="1100" baseline="0">
              <a:solidFill>
                <a:sysClr val="windowText" lastClr="000000"/>
              </a:solidFill>
              <a:effectLst/>
              <a:latin typeface="+mn-lt"/>
              <a:ea typeface="+mn-ea"/>
              <a:cs typeface="+mn-cs"/>
            </a:rPr>
            <a:t>る。</a:t>
          </a:r>
          <a:endParaRPr lang="en-US" altLang="ja-JP" sz="1100" baseline="0">
            <a:solidFill>
              <a:sysClr val="windowText" lastClr="000000"/>
            </a:solidFill>
            <a:effectLst/>
            <a:latin typeface="+mn-lt"/>
            <a:ea typeface="+mn-ea"/>
            <a:cs typeface="+mn-cs"/>
          </a:endParaRPr>
        </a:p>
        <a:p>
          <a:r>
            <a:rPr lang="ja-JP" altLang="ja-JP" sz="1100" baseline="0">
              <a:solidFill>
                <a:sysClr val="windowText" lastClr="000000"/>
              </a:solidFill>
              <a:effectLst/>
              <a:latin typeface="+mn-lt"/>
              <a:ea typeface="+mn-ea"/>
              <a:cs typeface="+mn-cs"/>
            </a:rPr>
            <a:t>庁舎については、平成１６年の合併依頼８つの分庁舎方式を継続しており、</a:t>
          </a:r>
          <a:r>
            <a:rPr lang="ja-JP" altLang="en-US" sz="1100" baseline="0">
              <a:solidFill>
                <a:sysClr val="windowText" lastClr="000000"/>
              </a:solidFill>
              <a:effectLst/>
              <a:latin typeface="+mn-lt"/>
              <a:ea typeface="+mn-ea"/>
              <a:cs typeface="+mn-cs"/>
            </a:rPr>
            <a:t>令和</a:t>
          </a:r>
          <a:r>
            <a:rPr lang="ja-JP" altLang="ja-JP" sz="1100" baseline="0">
              <a:solidFill>
                <a:sysClr val="windowText" lastClr="000000"/>
              </a:solidFill>
              <a:effectLst/>
              <a:latin typeface="+mn-lt"/>
              <a:ea typeface="+mn-ea"/>
              <a:cs typeface="+mn-cs"/>
            </a:rPr>
            <a:t>２年度の庁舎</a:t>
          </a:r>
          <a:r>
            <a:rPr lang="ja-JP" altLang="en-US" sz="1100" baseline="0">
              <a:solidFill>
                <a:sysClr val="windowText" lastClr="000000"/>
              </a:solidFill>
              <a:effectLst/>
              <a:latin typeface="+mn-lt"/>
              <a:ea typeface="+mn-ea"/>
              <a:cs typeface="+mn-cs"/>
            </a:rPr>
            <a:t>統合</a:t>
          </a:r>
          <a:r>
            <a:rPr lang="ja-JP" altLang="ja-JP" sz="1100" baseline="0">
              <a:solidFill>
                <a:sysClr val="windowText" lastClr="000000"/>
              </a:solidFill>
              <a:effectLst/>
              <a:latin typeface="+mn-lt"/>
              <a:ea typeface="+mn-ea"/>
              <a:cs typeface="+mn-cs"/>
            </a:rPr>
            <a:t>を目指している。</a:t>
          </a:r>
          <a:endParaRPr lang="en-US" altLang="ja-JP" sz="1100" baseline="0">
            <a:solidFill>
              <a:sysClr val="windowText" lastClr="000000"/>
            </a:solidFill>
            <a:effectLst/>
            <a:latin typeface="+mn-lt"/>
            <a:ea typeface="+mn-ea"/>
            <a:cs typeface="+mn-cs"/>
          </a:endParaRPr>
        </a:p>
        <a:p>
          <a:r>
            <a:rPr lang="ja-JP" altLang="ja-JP" sz="1100" baseline="0">
              <a:solidFill>
                <a:sysClr val="windowText" lastClr="000000"/>
              </a:solidFill>
              <a:effectLst/>
              <a:latin typeface="+mn-lt"/>
              <a:ea typeface="+mn-ea"/>
              <a:cs typeface="+mn-cs"/>
            </a:rPr>
            <a:t>一人当たり面積において、図書館</a:t>
          </a:r>
          <a:r>
            <a:rPr lang="ja-JP" altLang="en-US" sz="1100" baseline="0">
              <a:solidFill>
                <a:sysClr val="windowText" lastClr="000000"/>
              </a:solidFill>
              <a:effectLst/>
              <a:latin typeface="+mn-lt"/>
              <a:ea typeface="+mn-ea"/>
              <a:cs typeface="+mn-cs"/>
            </a:rPr>
            <a:t>、</a:t>
          </a:r>
          <a:r>
            <a:rPr lang="ja-JP" altLang="ja-JP" sz="1100" baseline="0">
              <a:solidFill>
                <a:sysClr val="windowText" lastClr="000000"/>
              </a:solidFill>
              <a:effectLst/>
              <a:latin typeface="+mn-lt"/>
              <a:ea typeface="+mn-ea"/>
              <a:cs typeface="+mn-cs"/>
            </a:rPr>
            <a:t>体育館・プール</a:t>
          </a:r>
          <a:r>
            <a:rPr lang="ja-JP" altLang="en-US" sz="1100" baseline="0">
              <a:solidFill>
                <a:sysClr val="windowText" lastClr="000000"/>
              </a:solidFill>
              <a:effectLst/>
              <a:latin typeface="+mn-lt"/>
              <a:ea typeface="+mn-ea"/>
              <a:cs typeface="+mn-cs"/>
            </a:rPr>
            <a:t>及び保健センター・保健所も</a:t>
          </a:r>
          <a:r>
            <a:rPr lang="ja-JP" altLang="ja-JP" sz="1100" baseline="0">
              <a:solidFill>
                <a:sysClr val="windowText" lastClr="000000"/>
              </a:solidFill>
              <a:effectLst/>
              <a:latin typeface="+mn-lt"/>
              <a:ea typeface="+mn-ea"/>
              <a:cs typeface="+mn-cs"/>
            </a:rPr>
            <a:t>高い数値</a:t>
          </a:r>
          <a:r>
            <a:rPr lang="ja-JP" altLang="en-US" sz="1100" baseline="0">
              <a:solidFill>
                <a:sysClr val="windowText" lastClr="000000"/>
              </a:solidFill>
              <a:effectLst/>
              <a:latin typeface="+mn-lt"/>
              <a:ea typeface="+mn-ea"/>
              <a:cs typeface="+mn-cs"/>
            </a:rPr>
            <a:t>を示しており</a:t>
          </a:r>
          <a:r>
            <a:rPr lang="ja-JP" altLang="ja-JP" sz="1100" baseline="0">
              <a:solidFill>
                <a:sysClr val="windowText" lastClr="000000"/>
              </a:solidFill>
              <a:effectLst/>
              <a:latin typeface="+mn-lt"/>
              <a:ea typeface="+mn-ea"/>
              <a:cs typeface="+mn-cs"/>
            </a:rPr>
            <a:t>、譲渡、統合又は廃止に取り組み、将来の維持管理経費の圧縮を図らなければならない。</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51,813
51,049
668.64
40,059,561
38,319,395
1,542,520
21,308,693
44,758,230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人口の減少や全国平均を上回る</a:t>
          </a:r>
          <a:r>
            <a:rPr kumimoji="1" lang="ja-JP" altLang="ja-JP" sz="1100">
              <a:solidFill>
                <a:sysClr val="windowText" lastClr="000000"/>
              </a:solidFill>
              <a:effectLst/>
              <a:latin typeface="+mn-lt"/>
              <a:ea typeface="+mn-ea"/>
              <a:cs typeface="+mn-cs"/>
            </a:rPr>
            <a:t>高齢化率（</a:t>
          </a:r>
          <a:r>
            <a:rPr kumimoji="1" lang="ja-JP" altLang="en-US" sz="1100">
              <a:solidFill>
                <a:sysClr val="windowText" lastClr="000000"/>
              </a:solidFill>
              <a:effectLst/>
              <a:latin typeface="+mn-lt"/>
              <a:ea typeface="+mn-ea"/>
              <a:cs typeface="+mn-cs"/>
            </a:rPr>
            <a:t>平成</a:t>
          </a:r>
          <a:r>
            <a:rPr kumimoji="1" lang="ja-JP" altLang="ja-JP" sz="1100">
              <a:solidFill>
                <a:sysClr val="windowText" lastClr="000000"/>
              </a:solidFill>
              <a:effectLst/>
              <a:latin typeface="+mn-lt"/>
              <a:ea typeface="+mn-ea"/>
              <a:cs typeface="+mn-cs"/>
            </a:rPr>
            <a:t>２</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年度末</a:t>
          </a:r>
          <a:r>
            <a:rPr kumimoji="1" lang="ja-JP" altLang="en-US" sz="1100">
              <a:solidFill>
                <a:sysClr val="windowText" lastClr="000000"/>
              </a:solidFill>
              <a:effectLst/>
              <a:latin typeface="+mn-lt"/>
              <a:ea typeface="+mn-ea"/>
              <a:cs typeface="+mn-cs"/>
            </a:rPr>
            <a:t>３７</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等により、財政基盤が弱</a:t>
          </a:r>
          <a:r>
            <a:rPr kumimoji="1" lang="ja-JP" altLang="en-US" sz="1100">
              <a:solidFill>
                <a:schemeClr val="dk1"/>
              </a:solidFill>
              <a:effectLst/>
              <a:latin typeface="+mn-lt"/>
              <a:ea typeface="+mn-ea"/>
              <a:cs typeface="+mn-cs"/>
            </a:rPr>
            <a:t>く、類似団体平均を下回っている。</a:t>
          </a:r>
          <a:endParaRPr lang="ja-JP" altLang="ja-JP" sz="1400">
            <a:effectLst/>
          </a:endParaRPr>
        </a:p>
        <a:p>
          <a:r>
            <a:rPr kumimoji="1" lang="ja-JP" altLang="ja-JP" sz="1100">
              <a:solidFill>
                <a:schemeClr val="dk1"/>
              </a:solidFill>
              <a:effectLst/>
              <a:latin typeface="+mn-lt"/>
              <a:ea typeface="+mn-ea"/>
              <a:cs typeface="+mn-cs"/>
            </a:rPr>
            <a:t>引き続き、歳出の徹底的な見直しを実施するとともに、企業誘致や定住支援等の人口増対策にも取り組み財政健全化を図る。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9" name="直線コネクタ 68"/>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2" name="直線コネクタ 71"/>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138289</xdr:rowOff>
    </xdr:from>
    <xdr:to>
      <xdr:col>15</xdr:col>
      <xdr:colOff>82550</xdr:colOff>
      <xdr:row>44</xdr:row>
      <xdr:rowOff>165100</xdr:rowOff>
    </xdr:to>
    <xdr:cxnSp macro="">
      <xdr:nvCxnSpPr>
        <xdr:cNvPr id="75" name="直線コネクタ 74"/>
        <xdr:cNvCxnSpPr/>
      </xdr:nvCxnSpPr>
      <xdr:spPr>
        <a:xfrm>
          <a:off x="2336800" y="76820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138289</xdr:rowOff>
    </xdr:to>
    <xdr:cxnSp macro="">
      <xdr:nvCxnSpPr>
        <xdr:cNvPr id="78" name="直線コネクタ 77"/>
        <xdr:cNvCxnSpPr/>
      </xdr:nvCxnSpPr>
      <xdr:spPr>
        <a:xfrm>
          <a:off x="1447800" y="76686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9"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87489</xdr:rowOff>
    </xdr:from>
    <xdr:to>
      <xdr:col>11</xdr:col>
      <xdr:colOff>82550</xdr:colOff>
      <xdr:row>45</xdr:row>
      <xdr:rowOff>17639</xdr:rowOff>
    </xdr:to>
    <xdr:sp macro="" textlink="">
      <xdr:nvSpPr>
        <xdr:cNvPr id="94" name="楕円 93"/>
        <xdr:cNvSpPr/>
      </xdr:nvSpPr>
      <xdr:spPr>
        <a:xfrm>
          <a:off x="2286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2416</xdr:rowOff>
    </xdr:from>
    <xdr:ext cx="762000" cy="259045"/>
    <xdr:sp macro="" textlink="">
      <xdr:nvSpPr>
        <xdr:cNvPr id="95" name="テキスト ボックス 94"/>
        <xdr:cNvSpPr txBox="1"/>
      </xdr:nvSpPr>
      <xdr:spPr>
        <a:xfrm>
          <a:off x="1955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平成２９</a:t>
          </a:r>
          <a:r>
            <a:rPr kumimoji="1" lang="ja-JP" altLang="ja-JP" sz="1100">
              <a:solidFill>
                <a:schemeClr val="dk1"/>
              </a:solidFill>
              <a:effectLst/>
              <a:latin typeface="+mn-lt"/>
              <a:ea typeface="+mn-ea"/>
              <a:cs typeface="+mn-cs"/>
            </a:rPr>
            <a:t>年度は類似団体平均を</a:t>
          </a:r>
          <a:r>
            <a:rPr kumimoji="1" lang="ja-JP" altLang="en-US" sz="1100">
              <a:solidFill>
                <a:schemeClr val="dk1"/>
              </a:solidFill>
              <a:effectLst/>
              <a:latin typeface="+mn-lt"/>
              <a:ea typeface="+mn-ea"/>
              <a:cs typeface="+mn-cs"/>
            </a:rPr>
            <a:t>３．７</a:t>
          </a:r>
          <a:r>
            <a:rPr kumimoji="1" lang="ja-JP" altLang="ja-JP" sz="1100">
              <a:solidFill>
                <a:schemeClr val="dk1"/>
              </a:solidFill>
              <a:effectLst/>
              <a:latin typeface="+mn-lt"/>
              <a:ea typeface="+mn-ea"/>
              <a:cs typeface="+mn-cs"/>
            </a:rPr>
            <a:t>ポイント下回り、前年比では</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ポイント数値が上昇した。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歳出に</a:t>
          </a:r>
          <a:r>
            <a:rPr kumimoji="1" lang="ja-JP" altLang="ja-JP" sz="1100">
              <a:solidFill>
                <a:sysClr val="windowText" lastClr="000000"/>
              </a:solidFill>
              <a:effectLst/>
              <a:latin typeface="+mn-lt"/>
              <a:ea typeface="+mn-ea"/>
              <a:cs typeface="+mn-cs"/>
            </a:rPr>
            <a:t>お</a:t>
          </a:r>
          <a:r>
            <a:rPr kumimoji="1" lang="ja-JP" altLang="en-US" sz="1100">
              <a:solidFill>
                <a:sysClr val="windowText" lastClr="000000"/>
              </a:solidFill>
              <a:effectLst/>
              <a:latin typeface="+mn-lt"/>
              <a:ea typeface="+mn-ea"/>
              <a:cs typeface="+mn-cs"/>
            </a:rPr>
            <a:t>いて、</a:t>
          </a:r>
          <a:r>
            <a:rPr kumimoji="1" lang="ja-JP" altLang="ja-JP" sz="1100">
              <a:solidFill>
                <a:sysClr val="windowText" lastClr="000000"/>
              </a:solidFill>
              <a:effectLst/>
              <a:latin typeface="+mn-lt"/>
              <a:ea typeface="+mn-ea"/>
              <a:cs typeface="+mn-cs"/>
            </a:rPr>
            <a:t>物件費で電算管理システム</a:t>
          </a:r>
          <a:r>
            <a:rPr kumimoji="1" lang="ja-JP" altLang="en-US" sz="1100">
              <a:solidFill>
                <a:sysClr val="windowText" lastClr="000000"/>
              </a:solidFill>
              <a:effectLst/>
              <a:latin typeface="+mn-lt"/>
              <a:ea typeface="+mn-ea"/>
              <a:cs typeface="+mn-cs"/>
            </a:rPr>
            <a:t>費用で約</a:t>
          </a:r>
          <a:r>
            <a:rPr kumimoji="1" lang="ja-JP" altLang="ja-JP" sz="1100">
              <a:solidFill>
                <a:sysClr val="windowText" lastClr="000000"/>
              </a:solidFill>
              <a:effectLst/>
              <a:latin typeface="+mn-lt"/>
              <a:ea typeface="+mn-ea"/>
              <a:cs typeface="+mn-cs"/>
            </a:rPr>
            <a:t>３４０百万円の増、</a:t>
          </a:r>
          <a:r>
            <a:rPr kumimoji="1" lang="ja-JP" altLang="en-US" sz="1100">
              <a:solidFill>
                <a:sysClr val="windowText" lastClr="000000"/>
              </a:solidFill>
              <a:effectLst/>
              <a:latin typeface="+mn-lt"/>
              <a:ea typeface="+mn-ea"/>
              <a:cs typeface="+mn-cs"/>
            </a:rPr>
            <a:t>補助費等で下水道基準外繰出金の変更等により約３３７百万円の増</a:t>
          </a:r>
          <a:r>
            <a:rPr kumimoji="1" lang="ja-JP" altLang="ja-JP" sz="1100">
              <a:solidFill>
                <a:sysClr val="windowText" lastClr="000000"/>
              </a:solidFill>
              <a:effectLst/>
              <a:latin typeface="+mn-lt"/>
              <a:ea typeface="+mn-ea"/>
              <a:cs typeface="+mn-cs"/>
            </a:rPr>
            <a:t>、</a:t>
          </a:r>
          <a:r>
            <a:rPr lang="ja-JP" altLang="ja-JP" sz="1100">
              <a:solidFill>
                <a:schemeClr val="dk1"/>
              </a:solidFill>
              <a:effectLst/>
              <a:latin typeface="+mn-lt"/>
              <a:ea typeface="+mn-ea"/>
              <a:cs typeface="+mn-cs"/>
            </a:rPr>
            <a:t>維持補修費</a:t>
          </a:r>
          <a:r>
            <a:rPr lang="ja-JP" altLang="en-US" sz="1100">
              <a:solidFill>
                <a:schemeClr val="dk1"/>
              </a:solidFill>
              <a:effectLst/>
              <a:latin typeface="+mn-lt"/>
              <a:ea typeface="+mn-ea"/>
              <a:cs typeface="+mn-cs"/>
            </a:rPr>
            <a:t>で大雪による</a:t>
          </a:r>
          <a:r>
            <a:rPr lang="ja-JP" altLang="ja-JP" sz="1100">
              <a:solidFill>
                <a:sysClr val="windowText" lastClr="000000"/>
              </a:solidFill>
              <a:effectLst/>
              <a:latin typeface="+mn-lt"/>
              <a:ea typeface="+mn-ea"/>
              <a:cs typeface="+mn-cs"/>
            </a:rPr>
            <a:t>市道除雪や施設</a:t>
          </a:r>
          <a:r>
            <a:rPr lang="ja-JP" altLang="en-US" sz="1100">
              <a:solidFill>
                <a:sysClr val="windowText" lastClr="000000"/>
              </a:solidFill>
              <a:effectLst/>
              <a:latin typeface="+mn-lt"/>
              <a:ea typeface="+mn-ea"/>
              <a:cs typeface="+mn-cs"/>
            </a:rPr>
            <a:t>維持修繕費が嵩みに約</a:t>
          </a:r>
          <a:r>
            <a:rPr lang="ja-JP" altLang="ja-JP" sz="1100">
              <a:solidFill>
                <a:sysClr val="windowText" lastClr="000000"/>
              </a:solidFill>
              <a:effectLst/>
              <a:latin typeface="+mn-lt"/>
              <a:ea typeface="+mn-ea"/>
              <a:cs typeface="+mn-cs"/>
            </a:rPr>
            <a:t>２３６</a:t>
          </a:r>
          <a:r>
            <a:rPr kumimoji="1" lang="ja-JP" altLang="ja-JP" sz="1100">
              <a:solidFill>
                <a:sysClr val="windowText" lastClr="000000"/>
              </a:solidFill>
              <a:effectLst/>
              <a:latin typeface="+mn-lt"/>
              <a:ea typeface="+mn-ea"/>
              <a:cs typeface="+mn-cs"/>
            </a:rPr>
            <a:t>百万円増となった</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歳入</a:t>
          </a:r>
          <a:r>
            <a:rPr kumimoji="1" lang="ja-JP" altLang="ja-JP" sz="1100">
              <a:solidFill>
                <a:schemeClr val="dk1"/>
              </a:solidFill>
              <a:effectLst/>
              <a:latin typeface="+mn-lt"/>
              <a:ea typeface="+mn-ea"/>
              <a:cs typeface="+mn-cs"/>
            </a:rPr>
            <a:t>において、地方交付税が</a:t>
          </a:r>
          <a:r>
            <a:rPr kumimoji="1" lang="ja-JP" altLang="en-US" sz="1100">
              <a:solidFill>
                <a:schemeClr val="dk1"/>
              </a:solidFill>
              <a:effectLst/>
              <a:latin typeface="+mn-lt"/>
              <a:ea typeface="+mn-ea"/>
              <a:cs typeface="+mn-cs"/>
            </a:rPr>
            <a:t>平成２７年</a:t>
          </a:r>
          <a:r>
            <a:rPr kumimoji="1" lang="ja-JP" altLang="ja-JP" sz="1100">
              <a:solidFill>
                <a:schemeClr val="dk1"/>
              </a:solidFill>
              <a:effectLst/>
              <a:latin typeface="+mn-lt"/>
              <a:ea typeface="+mn-ea"/>
              <a:cs typeface="+mn-cs"/>
            </a:rPr>
            <a:t>国勢調査人口及び合併算定替えの縮減により前年</a:t>
          </a:r>
          <a:r>
            <a:rPr kumimoji="1" lang="ja-JP" altLang="en-US" sz="1100">
              <a:solidFill>
                <a:schemeClr val="dk1"/>
              </a:solidFill>
              <a:effectLst/>
              <a:latin typeface="+mn-lt"/>
              <a:ea typeface="+mn-ea"/>
              <a:cs typeface="+mn-cs"/>
            </a:rPr>
            <a:t>度比較で４３６</a:t>
          </a:r>
          <a:r>
            <a:rPr kumimoji="1" lang="ja-JP" altLang="ja-JP" sz="1100">
              <a:solidFill>
                <a:schemeClr val="dk1"/>
              </a:solidFill>
              <a:effectLst/>
              <a:latin typeface="+mn-lt"/>
              <a:ea typeface="+mn-ea"/>
              <a:cs typeface="+mn-cs"/>
            </a:rPr>
            <a:t>百万円の減となったことが主な要因である。</a:t>
          </a:r>
          <a:endParaRPr lang="ja-JP" altLang="ja-JP" sz="1400">
            <a:effectLst/>
          </a:endParaRPr>
        </a:p>
        <a:p>
          <a:r>
            <a:rPr kumimoji="1" lang="ja-JP" altLang="ja-JP" sz="1100">
              <a:solidFill>
                <a:schemeClr val="dk1"/>
              </a:solidFill>
              <a:effectLst/>
              <a:latin typeface="+mn-lt"/>
              <a:ea typeface="+mn-ea"/>
              <a:cs typeface="+mn-cs"/>
            </a:rPr>
            <a:t>　一方、職員数の適正化による人件費の減、公債費繰上償還による元金償還額の圧縮等により経常的な支出額は減少してきており、引き続きコストを意識した予算執行および行財政改革に取り組み、当該比率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60</xdr:row>
      <xdr:rowOff>165354</xdr:rowOff>
    </xdr:to>
    <xdr:cxnSp macro="">
      <xdr:nvCxnSpPr>
        <xdr:cNvPr id="130" name="直線コネクタ 129"/>
        <xdr:cNvCxnSpPr/>
      </xdr:nvCxnSpPr>
      <xdr:spPr>
        <a:xfrm>
          <a:off x="4114800" y="10215880"/>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117348</xdr:rowOff>
    </xdr:from>
    <xdr:to>
      <xdr:col>19</xdr:col>
      <xdr:colOff>133350</xdr:colOff>
      <xdr:row>59</xdr:row>
      <xdr:rowOff>100330</xdr:rowOff>
    </xdr:to>
    <xdr:cxnSp macro="">
      <xdr:nvCxnSpPr>
        <xdr:cNvPr id="133" name="直線コネクタ 132"/>
        <xdr:cNvCxnSpPr/>
      </xdr:nvCxnSpPr>
      <xdr:spPr>
        <a:xfrm>
          <a:off x="3225800" y="1006144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117348</xdr:rowOff>
    </xdr:from>
    <xdr:to>
      <xdr:col>15</xdr:col>
      <xdr:colOff>82550</xdr:colOff>
      <xdr:row>59</xdr:row>
      <xdr:rowOff>23114</xdr:rowOff>
    </xdr:to>
    <xdr:cxnSp macro="">
      <xdr:nvCxnSpPr>
        <xdr:cNvPr id="136" name="直線コネクタ 135"/>
        <xdr:cNvCxnSpPr/>
      </xdr:nvCxnSpPr>
      <xdr:spPr>
        <a:xfrm flipV="1">
          <a:off x="2336800" y="100614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168148</xdr:rowOff>
    </xdr:from>
    <xdr:to>
      <xdr:col>11</xdr:col>
      <xdr:colOff>31750</xdr:colOff>
      <xdr:row>59</xdr:row>
      <xdr:rowOff>23114</xdr:rowOff>
    </xdr:to>
    <xdr:cxnSp macro="">
      <xdr:nvCxnSpPr>
        <xdr:cNvPr id="139" name="直線コネクタ 138"/>
        <xdr:cNvCxnSpPr/>
      </xdr:nvCxnSpPr>
      <xdr:spPr>
        <a:xfrm>
          <a:off x="1447800" y="994079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56642</xdr:rowOff>
    </xdr:from>
    <xdr:to>
      <xdr:col>11</xdr:col>
      <xdr:colOff>82550</xdr:colOff>
      <xdr:row>60</xdr:row>
      <xdr:rowOff>158242</xdr:rowOff>
    </xdr:to>
    <xdr:sp macro="" textlink="">
      <xdr:nvSpPr>
        <xdr:cNvPr id="140" name="フローチャート: 判断 139"/>
        <xdr:cNvSpPr/>
      </xdr:nvSpPr>
      <xdr:spPr>
        <a:xfrm>
          <a:off x="2286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143019</xdr:rowOff>
    </xdr:from>
    <xdr:ext cx="762000" cy="259045"/>
    <xdr:sp macro="" textlink="">
      <xdr:nvSpPr>
        <xdr:cNvPr id="141" name="テキスト ボックス 140"/>
        <xdr:cNvSpPr txBox="1"/>
      </xdr:nvSpPr>
      <xdr:spPr>
        <a:xfrm>
          <a:off x="19558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42" name="フローチャート: 判断 141"/>
        <xdr:cNvSpPr/>
      </xdr:nvSpPr>
      <xdr:spPr>
        <a:xfrm>
          <a:off x="1397000" y="103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138193</xdr:rowOff>
    </xdr:from>
    <xdr:ext cx="762000" cy="259045"/>
    <xdr:sp macro="" textlink="">
      <xdr:nvSpPr>
        <xdr:cNvPr id="143" name="テキスト ボックス 142"/>
        <xdr:cNvSpPr txBox="1"/>
      </xdr:nvSpPr>
      <xdr:spPr>
        <a:xfrm>
          <a:off x="10668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114554</xdr:rowOff>
    </xdr:from>
    <xdr:to>
      <xdr:col>23</xdr:col>
      <xdr:colOff>184150</xdr:colOff>
      <xdr:row>61</xdr:row>
      <xdr:rowOff>44704</xdr:rowOff>
    </xdr:to>
    <xdr:sp macro="" textlink="">
      <xdr:nvSpPr>
        <xdr:cNvPr id="149" name="楕円 148"/>
        <xdr:cNvSpPr/>
      </xdr:nvSpPr>
      <xdr:spPr>
        <a:xfrm>
          <a:off x="49022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131081</xdr:rowOff>
    </xdr:from>
    <xdr:ext cx="762000" cy="259045"/>
    <xdr:sp macro="" textlink="">
      <xdr:nvSpPr>
        <xdr:cNvPr id="150" name="財政構造の弾力性該当値テキスト"/>
        <xdr:cNvSpPr txBox="1"/>
      </xdr:nvSpPr>
      <xdr:spPr>
        <a:xfrm>
          <a:off x="5041900" y="1024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49530</xdr:rowOff>
    </xdr:from>
    <xdr:to>
      <xdr:col>19</xdr:col>
      <xdr:colOff>184150</xdr:colOff>
      <xdr:row>59</xdr:row>
      <xdr:rowOff>151130</xdr:rowOff>
    </xdr:to>
    <xdr:sp macro="" textlink="">
      <xdr:nvSpPr>
        <xdr:cNvPr id="151" name="楕円 150"/>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161307</xdr:rowOff>
    </xdr:from>
    <xdr:ext cx="736600" cy="259045"/>
    <xdr:sp macro="" textlink="">
      <xdr:nvSpPr>
        <xdr:cNvPr id="152" name="テキスト ボックス 151"/>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66548</xdr:rowOff>
    </xdr:from>
    <xdr:to>
      <xdr:col>15</xdr:col>
      <xdr:colOff>133350</xdr:colOff>
      <xdr:row>58</xdr:row>
      <xdr:rowOff>168148</xdr:rowOff>
    </xdr:to>
    <xdr:sp macro="" textlink="">
      <xdr:nvSpPr>
        <xdr:cNvPr id="153" name="楕円 152"/>
        <xdr:cNvSpPr/>
      </xdr:nvSpPr>
      <xdr:spPr>
        <a:xfrm>
          <a:off x="3175000" y="100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6875</xdr:rowOff>
    </xdr:from>
    <xdr:ext cx="762000" cy="259045"/>
    <xdr:sp macro="" textlink="">
      <xdr:nvSpPr>
        <xdr:cNvPr id="154" name="テキスト ボックス 153"/>
        <xdr:cNvSpPr txBox="1"/>
      </xdr:nvSpPr>
      <xdr:spPr>
        <a:xfrm>
          <a:off x="2844800" y="977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143764</xdr:rowOff>
    </xdr:from>
    <xdr:to>
      <xdr:col>11</xdr:col>
      <xdr:colOff>82550</xdr:colOff>
      <xdr:row>59</xdr:row>
      <xdr:rowOff>73914</xdr:rowOff>
    </xdr:to>
    <xdr:sp macro="" textlink="">
      <xdr:nvSpPr>
        <xdr:cNvPr id="155" name="楕円 154"/>
        <xdr:cNvSpPr/>
      </xdr:nvSpPr>
      <xdr:spPr>
        <a:xfrm>
          <a:off x="2286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84091</xdr:rowOff>
    </xdr:from>
    <xdr:ext cx="762000" cy="259045"/>
    <xdr:sp macro="" textlink="">
      <xdr:nvSpPr>
        <xdr:cNvPr id="156" name="テキスト ボックス 155"/>
        <xdr:cNvSpPr txBox="1"/>
      </xdr:nvSpPr>
      <xdr:spPr>
        <a:xfrm>
          <a:off x="1955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117348</xdr:rowOff>
    </xdr:from>
    <xdr:to>
      <xdr:col>7</xdr:col>
      <xdr:colOff>31750</xdr:colOff>
      <xdr:row>58</xdr:row>
      <xdr:rowOff>47498</xdr:rowOff>
    </xdr:to>
    <xdr:sp macro="" textlink="">
      <xdr:nvSpPr>
        <xdr:cNvPr id="157" name="楕円 156"/>
        <xdr:cNvSpPr/>
      </xdr:nvSpPr>
      <xdr:spPr>
        <a:xfrm>
          <a:off x="1397000" y="98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57675</xdr:rowOff>
    </xdr:from>
    <xdr:ext cx="762000" cy="259045"/>
    <xdr:sp macro="" textlink="">
      <xdr:nvSpPr>
        <xdr:cNvPr id="158" name="テキスト ボックス 157"/>
        <xdr:cNvSpPr txBox="1"/>
      </xdr:nvSpPr>
      <xdr:spPr>
        <a:xfrm>
          <a:off x="1066800" y="965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人件費については、第１次定員適正化計画で定めた削減目標を達成し、</a:t>
          </a:r>
          <a:r>
            <a:rPr lang="ja-JP" altLang="en-US" sz="1100">
              <a:solidFill>
                <a:schemeClr val="dk1"/>
              </a:solidFill>
              <a:effectLst/>
              <a:latin typeface="+mn-lt"/>
              <a:ea typeface="+mn-ea"/>
              <a:cs typeface="+mn-cs"/>
            </a:rPr>
            <a:t>平成</a:t>
          </a:r>
          <a:r>
            <a:rPr lang="ja-JP" altLang="ja-JP" sz="1100">
              <a:solidFill>
                <a:schemeClr val="dk1"/>
              </a:solidFill>
              <a:effectLst/>
              <a:latin typeface="+mn-lt"/>
              <a:ea typeface="+mn-ea"/>
              <a:cs typeface="+mn-cs"/>
            </a:rPr>
            <a:t>２７年度からは「第２次定員適正化計画」に基づき適正配置に取り組んでいる。</a:t>
          </a:r>
          <a:endParaRPr lang="ja-JP" altLang="ja-JP" sz="1400">
            <a:effectLst/>
          </a:endParaRPr>
        </a:p>
        <a:p>
          <a:r>
            <a:rPr kumimoji="1" lang="ja-JP" altLang="ja-JP" sz="1100">
              <a:solidFill>
                <a:schemeClr val="dk1"/>
              </a:solidFill>
              <a:effectLst/>
              <a:latin typeface="+mn-lt"/>
              <a:ea typeface="+mn-ea"/>
              <a:cs typeface="+mn-cs"/>
            </a:rPr>
            <a:t>類似団体に比して多い職員の人件費や、公共施設の維持管理に要する経費が嵩み当該決算額は大きくなっているが、今後も引き続き、「定員数適正化計画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や「</a:t>
          </a:r>
          <a:r>
            <a:rPr lang="ja-JP" altLang="ja-JP" sz="1100">
              <a:solidFill>
                <a:schemeClr val="dk1"/>
              </a:solidFill>
              <a:effectLst/>
              <a:latin typeface="+mn-lt"/>
              <a:ea typeface="+mn-ea"/>
              <a:cs typeface="+mn-cs"/>
            </a:rPr>
            <a:t>第２次南砺市公共施設再編計画」に基づき、</a:t>
          </a:r>
          <a:r>
            <a:rPr kumimoji="1" lang="ja-JP" altLang="ja-JP" sz="1100">
              <a:solidFill>
                <a:schemeClr val="dk1"/>
              </a:solidFill>
              <a:effectLst/>
              <a:latin typeface="+mn-lt"/>
              <a:ea typeface="+mn-ea"/>
              <a:cs typeface="+mn-cs"/>
            </a:rPr>
            <a:t>施設の民間譲渡、統廃合、指定管理者制度の積極的な導入等を進め人件費・物件費等の縮減に努める。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16627</xdr:rowOff>
    </xdr:from>
    <xdr:to>
      <xdr:col>23</xdr:col>
      <xdr:colOff>133350</xdr:colOff>
      <xdr:row>82</xdr:row>
      <xdr:rowOff>73453</xdr:rowOff>
    </xdr:to>
    <xdr:cxnSp macro="">
      <xdr:nvCxnSpPr>
        <xdr:cNvPr id="193" name="直線コネクタ 192"/>
        <xdr:cNvCxnSpPr/>
      </xdr:nvCxnSpPr>
      <xdr:spPr>
        <a:xfrm>
          <a:off x="4114800" y="14075527"/>
          <a:ext cx="838200" cy="5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168794</xdr:rowOff>
    </xdr:from>
    <xdr:to>
      <xdr:col>19</xdr:col>
      <xdr:colOff>133350</xdr:colOff>
      <xdr:row>82</xdr:row>
      <xdr:rowOff>16627</xdr:rowOff>
    </xdr:to>
    <xdr:cxnSp macro="">
      <xdr:nvCxnSpPr>
        <xdr:cNvPr id="196" name="直線コネクタ 195"/>
        <xdr:cNvCxnSpPr/>
      </xdr:nvCxnSpPr>
      <xdr:spPr>
        <a:xfrm>
          <a:off x="3225800" y="14056244"/>
          <a:ext cx="889000" cy="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90468</xdr:rowOff>
    </xdr:from>
    <xdr:ext cx="736600" cy="259045"/>
    <xdr:sp macro="" textlink="">
      <xdr:nvSpPr>
        <xdr:cNvPr id="198" name="テキスト ボックス 197"/>
        <xdr:cNvSpPr txBox="1"/>
      </xdr:nvSpPr>
      <xdr:spPr>
        <a:xfrm>
          <a:off x="3733800" y="1363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168794</xdr:rowOff>
    </xdr:from>
    <xdr:to>
      <xdr:col>15</xdr:col>
      <xdr:colOff>82550</xdr:colOff>
      <xdr:row>82</xdr:row>
      <xdr:rowOff>36382</xdr:rowOff>
    </xdr:to>
    <xdr:cxnSp macro="">
      <xdr:nvCxnSpPr>
        <xdr:cNvPr id="199" name="直線コネクタ 198"/>
        <xdr:cNvCxnSpPr/>
      </xdr:nvCxnSpPr>
      <xdr:spPr>
        <a:xfrm flipV="1">
          <a:off x="2336800" y="14056244"/>
          <a:ext cx="889000" cy="3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153660</xdr:rowOff>
    </xdr:from>
    <xdr:to>
      <xdr:col>11</xdr:col>
      <xdr:colOff>31750</xdr:colOff>
      <xdr:row>82</xdr:row>
      <xdr:rowOff>36382</xdr:rowOff>
    </xdr:to>
    <xdr:cxnSp macro="">
      <xdr:nvCxnSpPr>
        <xdr:cNvPr id="202" name="直線コネクタ 201"/>
        <xdr:cNvCxnSpPr/>
      </xdr:nvCxnSpPr>
      <xdr:spPr>
        <a:xfrm>
          <a:off x="1447800" y="14041110"/>
          <a:ext cx="889000" cy="5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3480</xdr:rowOff>
    </xdr:from>
    <xdr:to>
      <xdr:col>11</xdr:col>
      <xdr:colOff>82550</xdr:colOff>
      <xdr:row>81</xdr:row>
      <xdr:rowOff>105080</xdr:rowOff>
    </xdr:to>
    <xdr:sp macro="" textlink="">
      <xdr:nvSpPr>
        <xdr:cNvPr id="203" name="フローチャート: 判断 202"/>
        <xdr:cNvSpPr/>
      </xdr:nvSpPr>
      <xdr:spPr>
        <a:xfrm>
          <a:off x="2286000" y="138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115257</xdr:rowOff>
    </xdr:from>
    <xdr:ext cx="762000" cy="259045"/>
    <xdr:sp macro="" textlink="">
      <xdr:nvSpPr>
        <xdr:cNvPr id="204" name="テキスト ボックス 203"/>
        <xdr:cNvSpPr txBox="1"/>
      </xdr:nvSpPr>
      <xdr:spPr>
        <a:xfrm>
          <a:off x="1955800" y="1365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167370</xdr:rowOff>
    </xdr:from>
    <xdr:to>
      <xdr:col>7</xdr:col>
      <xdr:colOff>31750</xdr:colOff>
      <xdr:row>81</xdr:row>
      <xdr:rowOff>97520</xdr:rowOff>
    </xdr:to>
    <xdr:sp macro="" textlink="">
      <xdr:nvSpPr>
        <xdr:cNvPr id="205" name="フローチャート: 判断 204"/>
        <xdr:cNvSpPr/>
      </xdr:nvSpPr>
      <xdr:spPr>
        <a:xfrm>
          <a:off x="1397000" y="1388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107697</xdr:rowOff>
    </xdr:from>
    <xdr:ext cx="762000" cy="259045"/>
    <xdr:sp macro="" textlink="">
      <xdr:nvSpPr>
        <xdr:cNvPr id="206" name="テキスト ボックス 205"/>
        <xdr:cNvSpPr txBox="1"/>
      </xdr:nvSpPr>
      <xdr:spPr>
        <a:xfrm>
          <a:off x="1066800" y="1365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22653</xdr:rowOff>
    </xdr:from>
    <xdr:to>
      <xdr:col>23</xdr:col>
      <xdr:colOff>184150</xdr:colOff>
      <xdr:row>82</xdr:row>
      <xdr:rowOff>124253</xdr:rowOff>
    </xdr:to>
    <xdr:sp macro="" textlink="">
      <xdr:nvSpPr>
        <xdr:cNvPr id="212" name="楕円 211"/>
        <xdr:cNvSpPr/>
      </xdr:nvSpPr>
      <xdr:spPr>
        <a:xfrm>
          <a:off x="4902200" y="1408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166180</xdr:rowOff>
    </xdr:from>
    <xdr:ext cx="762000" cy="259045"/>
    <xdr:sp macro="" textlink="">
      <xdr:nvSpPr>
        <xdr:cNvPr id="213" name="人件費・物件費等の状況該当値テキスト"/>
        <xdr:cNvSpPr txBox="1"/>
      </xdr:nvSpPr>
      <xdr:spPr>
        <a:xfrm>
          <a:off x="5041900" y="1405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137277</xdr:rowOff>
    </xdr:from>
    <xdr:to>
      <xdr:col>19</xdr:col>
      <xdr:colOff>184150</xdr:colOff>
      <xdr:row>82</xdr:row>
      <xdr:rowOff>67427</xdr:rowOff>
    </xdr:to>
    <xdr:sp macro="" textlink="">
      <xdr:nvSpPr>
        <xdr:cNvPr id="214" name="楕円 213"/>
        <xdr:cNvSpPr/>
      </xdr:nvSpPr>
      <xdr:spPr>
        <a:xfrm>
          <a:off x="4064000" y="140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52204</xdr:rowOff>
    </xdr:from>
    <xdr:ext cx="736600" cy="259045"/>
    <xdr:sp macro="" textlink="">
      <xdr:nvSpPr>
        <xdr:cNvPr id="215" name="テキスト ボックス 214"/>
        <xdr:cNvSpPr txBox="1"/>
      </xdr:nvSpPr>
      <xdr:spPr>
        <a:xfrm>
          <a:off x="3733800" y="14111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117994</xdr:rowOff>
    </xdr:from>
    <xdr:to>
      <xdr:col>15</xdr:col>
      <xdr:colOff>133350</xdr:colOff>
      <xdr:row>82</xdr:row>
      <xdr:rowOff>48144</xdr:rowOff>
    </xdr:to>
    <xdr:sp macro="" textlink="">
      <xdr:nvSpPr>
        <xdr:cNvPr id="216" name="楕円 215"/>
        <xdr:cNvSpPr/>
      </xdr:nvSpPr>
      <xdr:spPr>
        <a:xfrm>
          <a:off x="3175000" y="1400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32921</xdr:rowOff>
    </xdr:from>
    <xdr:ext cx="762000" cy="259045"/>
    <xdr:sp macro="" textlink="">
      <xdr:nvSpPr>
        <xdr:cNvPr id="217" name="テキスト ボックス 216"/>
        <xdr:cNvSpPr txBox="1"/>
      </xdr:nvSpPr>
      <xdr:spPr>
        <a:xfrm>
          <a:off x="2844800" y="1409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157032</xdr:rowOff>
    </xdr:from>
    <xdr:to>
      <xdr:col>11</xdr:col>
      <xdr:colOff>82550</xdr:colOff>
      <xdr:row>82</xdr:row>
      <xdr:rowOff>87182</xdr:rowOff>
    </xdr:to>
    <xdr:sp macro="" textlink="">
      <xdr:nvSpPr>
        <xdr:cNvPr id="218" name="楕円 217"/>
        <xdr:cNvSpPr/>
      </xdr:nvSpPr>
      <xdr:spPr>
        <a:xfrm>
          <a:off x="2286000" y="1404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71959</xdr:rowOff>
    </xdr:from>
    <xdr:ext cx="762000" cy="259045"/>
    <xdr:sp macro="" textlink="">
      <xdr:nvSpPr>
        <xdr:cNvPr id="219" name="テキスト ボックス 218"/>
        <xdr:cNvSpPr txBox="1"/>
      </xdr:nvSpPr>
      <xdr:spPr>
        <a:xfrm>
          <a:off x="1955800" y="1413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102860</xdr:rowOff>
    </xdr:from>
    <xdr:to>
      <xdr:col>7</xdr:col>
      <xdr:colOff>31750</xdr:colOff>
      <xdr:row>82</xdr:row>
      <xdr:rowOff>33010</xdr:rowOff>
    </xdr:to>
    <xdr:sp macro="" textlink="">
      <xdr:nvSpPr>
        <xdr:cNvPr id="220" name="楕円 219"/>
        <xdr:cNvSpPr/>
      </xdr:nvSpPr>
      <xdr:spPr>
        <a:xfrm>
          <a:off x="1397000" y="139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17787</xdr:rowOff>
    </xdr:from>
    <xdr:ext cx="762000" cy="259045"/>
    <xdr:sp macro="" textlink="">
      <xdr:nvSpPr>
        <xdr:cNvPr id="221" name="テキスト ボックス 220"/>
        <xdr:cNvSpPr txBox="1"/>
      </xdr:nvSpPr>
      <xdr:spPr>
        <a:xfrm>
          <a:off x="1066800" y="1407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給与実態調査の公表時期の都合により、前年度数値を引用しており</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H30</a:t>
          </a:r>
          <a:r>
            <a:rPr lang="ja-JP" altLang="en-US" sz="1100">
              <a:solidFill>
                <a:sysClr val="windowText" lastClr="000000"/>
              </a:solidFill>
              <a:effectLst/>
              <a:latin typeface="+mn-lt"/>
              <a:ea typeface="+mn-ea"/>
              <a:cs typeface="+mn-cs"/>
            </a:rPr>
            <a:t>年度調査における当市のラスパイレス指数</a:t>
          </a:r>
          <a:r>
            <a:rPr lang="ja-JP" altLang="ja-JP" sz="1100">
              <a:solidFill>
                <a:sysClr val="windowText" lastClr="000000"/>
              </a:solidFill>
              <a:effectLst/>
              <a:latin typeface="+mn-lt"/>
              <a:ea typeface="+mn-ea"/>
              <a:cs typeface="+mn-cs"/>
            </a:rPr>
            <a:t>は</a:t>
          </a:r>
          <a:r>
            <a:rPr lang="ja-JP" altLang="en-US" sz="1100">
              <a:solidFill>
                <a:sysClr val="windowText" lastClr="000000"/>
              </a:solidFill>
              <a:effectLst/>
              <a:latin typeface="+mn-lt"/>
              <a:ea typeface="+mn-ea"/>
              <a:cs typeface="+mn-cs"/>
            </a:rPr>
            <a:t>９６．２</a:t>
          </a:r>
          <a:r>
            <a:rPr kumimoji="1" lang="ja-JP" altLang="ja-JP" sz="1100">
              <a:solidFill>
                <a:sysClr val="windowText" lastClr="000000"/>
              </a:solidFill>
              <a:effectLst/>
              <a:latin typeface="+mn-lt"/>
              <a:ea typeface="+mn-ea"/>
              <a:cs typeface="+mn-cs"/>
            </a:rPr>
            <a:t>である。</a:t>
          </a:r>
          <a:endParaRPr lang="ja-JP" altLang="ja-JP">
            <a:solidFill>
              <a:sysClr val="windowText" lastClr="000000"/>
            </a:solidFill>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市町村合併以前からの給与水準や体系を引き継いでおり、類似団体内でも低い水準となっている。当指数は国との比較数値であり、比較対象となっている国と経験年数階層内における職員分布の差が、近年の指数上昇の要因となっ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154516</xdr:rowOff>
    </xdr:from>
    <xdr:to>
      <xdr:col>81</xdr:col>
      <xdr:colOff>44450</xdr:colOff>
      <xdr:row>81</xdr:row>
      <xdr:rowOff>154516</xdr:rowOff>
    </xdr:to>
    <xdr:cxnSp macro="">
      <xdr:nvCxnSpPr>
        <xdr:cNvPr id="255" name="直線コネクタ 254"/>
        <xdr:cNvCxnSpPr/>
      </xdr:nvCxnSpPr>
      <xdr:spPr>
        <a:xfrm>
          <a:off x="16179800" y="140419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53975</xdr:rowOff>
    </xdr:from>
    <xdr:to>
      <xdr:col>77</xdr:col>
      <xdr:colOff>44450</xdr:colOff>
      <xdr:row>81</xdr:row>
      <xdr:rowOff>154516</xdr:rowOff>
    </xdr:to>
    <xdr:cxnSp macro="">
      <xdr:nvCxnSpPr>
        <xdr:cNvPr id="258" name="直線コネクタ 257"/>
        <xdr:cNvCxnSpPr/>
      </xdr:nvCxnSpPr>
      <xdr:spPr>
        <a:xfrm>
          <a:off x="15290800" y="1394142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144991</xdr:rowOff>
    </xdr:from>
    <xdr:to>
      <xdr:col>72</xdr:col>
      <xdr:colOff>203200</xdr:colOff>
      <xdr:row>81</xdr:row>
      <xdr:rowOff>53975</xdr:rowOff>
    </xdr:to>
    <xdr:cxnSp macro="">
      <xdr:nvCxnSpPr>
        <xdr:cNvPr id="261" name="直線コネクタ 260"/>
        <xdr:cNvCxnSpPr/>
      </xdr:nvCxnSpPr>
      <xdr:spPr>
        <a:xfrm>
          <a:off x="14401800" y="1386099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24341</xdr:rowOff>
    </xdr:from>
    <xdr:to>
      <xdr:col>68</xdr:col>
      <xdr:colOff>152400</xdr:colOff>
      <xdr:row>80</xdr:row>
      <xdr:rowOff>144991</xdr:rowOff>
    </xdr:to>
    <xdr:cxnSp macro="">
      <xdr:nvCxnSpPr>
        <xdr:cNvPr id="264" name="直線コネクタ 263"/>
        <xdr:cNvCxnSpPr/>
      </xdr:nvCxnSpPr>
      <xdr:spPr>
        <a:xfrm>
          <a:off x="13512800" y="1374034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65" name="フローチャート: 判断 264"/>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7002</xdr:rowOff>
    </xdr:from>
    <xdr:ext cx="762000" cy="259045"/>
    <xdr:sp macro="" textlink="">
      <xdr:nvSpPr>
        <xdr:cNvPr id="266" name="テキスト ボックス 265"/>
        <xdr:cNvSpPr txBox="1"/>
      </xdr:nvSpPr>
      <xdr:spPr>
        <a:xfrm>
          <a:off x="14020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67" name="フローチャート: 判断 266"/>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98018</xdr:rowOff>
    </xdr:from>
    <xdr:ext cx="762000" cy="259045"/>
    <xdr:sp macro="" textlink="">
      <xdr:nvSpPr>
        <xdr:cNvPr id="268" name="テキスト ボックス 267"/>
        <xdr:cNvSpPr txBox="1"/>
      </xdr:nvSpPr>
      <xdr:spPr>
        <a:xfrm>
          <a:off x="13131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103716</xdr:rowOff>
    </xdr:from>
    <xdr:to>
      <xdr:col>81</xdr:col>
      <xdr:colOff>95250</xdr:colOff>
      <xdr:row>82</xdr:row>
      <xdr:rowOff>33866</xdr:rowOff>
    </xdr:to>
    <xdr:sp macro="" textlink="">
      <xdr:nvSpPr>
        <xdr:cNvPr id="274" name="楕円 273"/>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120243</xdr:rowOff>
    </xdr:from>
    <xdr:ext cx="762000" cy="259045"/>
    <xdr:sp macro="" textlink="">
      <xdr:nvSpPr>
        <xdr:cNvPr id="275" name="給与水準   （国との比較）該当値テキスト"/>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103716</xdr:rowOff>
    </xdr:from>
    <xdr:to>
      <xdr:col>77</xdr:col>
      <xdr:colOff>95250</xdr:colOff>
      <xdr:row>82</xdr:row>
      <xdr:rowOff>33866</xdr:rowOff>
    </xdr:to>
    <xdr:sp macro="" textlink="">
      <xdr:nvSpPr>
        <xdr:cNvPr id="276" name="楕円 275"/>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44043</xdr:rowOff>
    </xdr:from>
    <xdr:ext cx="736600" cy="259045"/>
    <xdr:sp macro="" textlink="">
      <xdr:nvSpPr>
        <xdr:cNvPr id="277" name="テキスト ボックス 276"/>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3175</xdr:rowOff>
    </xdr:from>
    <xdr:to>
      <xdr:col>73</xdr:col>
      <xdr:colOff>44450</xdr:colOff>
      <xdr:row>81</xdr:row>
      <xdr:rowOff>104775</xdr:rowOff>
    </xdr:to>
    <xdr:sp macro="" textlink="">
      <xdr:nvSpPr>
        <xdr:cNvPr id="278" name="楕円 277"/>
        <xdr:cNvSpPr/>
      </xdr:nvSpPr>
      <xdr:spPr>
        <a:xfrm>
          <a:off x="152400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114952</xdr:rowOff>
    </xdr:from>
    <xdr:ext cx="762000" cy="259045"/>
    <xdr:sp macro="" textlink="">
      <xdr:nvSpPr>
        <xdr:cNvPr id="279" name="テキスト ボックス 278"/>
        <xdr:cNvSpPr txBox="1"/>
      </xdr:nvSpPr>
      <xdr:spPr>
        <a:xfrm>
          <a:off x="14909800" y="136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94191</xdr:rowOff>
    </xdr:from>
    <xdr:to>
      <xdr:col>68</xdr:col>
      <xdr:colOff>203200</xdr:colOff>
      <xdr:row>81</xdr:row>
      <xdr:rowOff>24341</xdr:rowOff>
    </xdr:to>
    <xdr:sp macro="" textlink="">
      <xdr:nvSpPr>
        <xdr:cNvPr id="280" name="楕円 279"/>
        <xdr:cNvSpPr/>
      </xdr:nvSpPr>
      <xdr:spPr>
        <a:xfrm>
          <a:off x="14351000" y="138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34518</xdr:rowOff>
    </xdr:from>
    <xdr:ext cx="762000" cy="259045"/>
    <xdr:sp macro="" textlink="">
      <xdr:nvSpPr>
        <xdr:cNvPr id="281" name="テキスト ボックス 280"/>
        <xdr:cNvSpPr txBox="1"/>
      </xdr:nvSpPr>
      <xdr:spPr>
        <a:xfrm>
          <a:off x="14020800" y="135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144991</xdr:rowOff>
    </xdr:from>
    <xdr:to>
      <xdr:col>64</xdr:col>
      <xdr:colOff>152400</xdr:colOff>
      <xdr:row>80</xdr:row>
      <xdr:rowOff>75141</xdr:rowOff>
    </xdr:to>
    <xdr:sp macro="" textlink="">
      <xdr:nvSpPr>
        <xdr:cNvPr id="282" name="楕円 281"/>
        <xdr:cNvSpPr/>
      </xdr:nvSpPr>
      <xdr:spPr>
        <a:xfrm>
          <a:off x="13462000" y="136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85318</xdr:rowOff>
    </xdr:from>
    <xdr:ext cx="762000" cy="259045"/>
    <xdr:sp macro="" textlink="">
      <xdr:nvSpPr>
        <xdr:cNvPr id="283" name="テキスト ボックス 282"/>
        <xdr:cNvSpPr txBox="1"/>
      </xdr:nvSpPr>
      <xdr:spPr>
        <a:xfrm>
          <a:off x="13131800" y="1345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a:solidFill>
                <a:sysClr val="windowText" lastClr="000000"/>
              </a:solidFill>
              <a:effectLst/>
              <a:latin typeface="+mn-lt"/>
              <a:ea typeface="+mn-ea"/>
              <a:cs typeface="+mn-cs"/>
            </a:rPr>
            <a:t>H28</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５５３</a:t>
          </a:r>
          <a:r>
            <a:rPr lang="ja-JP" altLang="ja-JP" sz="1100">
              <a:solidFill>
                <a:sysClr val="windowText" lastClr="000000"/>
              </a:solidFill>
              <a:effectLst/>
              <a:latin typeface="+mn-lt"/>
              <a:ea typeface="+mn-ea"/>
              <a:cs typeface="+mn-cs"/>
            </a:rPr>
            <a:t>人⇒</a:t>
          </a:r>
          <a:r>
            <a:rPr lang="en-US" altLang="ja-JP" sz="1100">
              <a:solidFill>
                <a:sysClr val="windowText" lastClr="000000"/>
              </a:solidFill>
              <a:effectLst/>
              <a:latin typeface="+mn-lt"/>
              <a:ea typeface="+mn-ea"/>
              <a:cs typeface="+mn-cs"/>
            </a:rPr>
            <a:t>H29</a:t>
          </a:r>
          <a:r>
            <a:rPr lang="ja-JP" altLang="ja-JP" sz="1100">
              <a:solidFill>
                <a:sysClr val="windowText" lastClr="000000"/>
              </a:solidFill>
              <a:effectLst/>
              <a:latin typeface="+mn-lt"/>
              <a:ea typeface="+mn-ea"/>
              <a:cs typeface="+mn-cs"/>
            </a:rPr>
            <a:t>：５</a:t>
          </a:r>
          <a:r>
            <a:rPr lang="ja-JP" altLang="en-US" sz="1100">
              <a:solidFill>
                <a:sysClr val="windowText" lastClr="000000"/>
              </a:solidFill>
              <a:effectLst/>
              <a:latin typeface="+mn-lt"/>
              <a:ea typeface="+mn-ea"/>
              <a:cs typeface="+mn-cs"/>
            </a:rPr>
            <a:t>５２</a:t>
          </a:r>
          <a:r>
            <a:rPr lang="ja-JP" altLang="ja-JP" sz="1100">
              <a:solidFill>
                <a:sysClr val="windowText" lastClr="000000"/>
              </a:solidFill>
              <a:effectLst/>
              <a:latin typeface="+mn-lt"/>
              <a:ea typeface="+mn-ea"/>
              <a:cs typeface="+mn-cs"/>
            </a:rPr>
            <a:t>人（▲</a:t>
          </a:r>
          <a:r>
            <a:rPr lang="ja-JP" altLang="en-US" sz="1100">
              <a:solidFill>
                <a:sysClr val="windowText" lastClr="000000"/>
              </a:solidFill>
              <a:effectLst/>
              <a:latin typeface="+mn-lt"/>
              <a:ea typeface="+mn-ea"/>
              <a:cs typeface="+mn-cs"/>
            </a:rPr>
            <a:t>１</a:t>
          </a:r>
          <a:r>
            <a:rPr lang="ja-JP" altLang="ja-JP" sz="1100">
              <a:solidFill>
                <a:sysClr val="windowText" lastClr="000000"/>
              </a:solidFill>
              <a:effectLst/>
              <a:latin typeface="+mn-lt"/>
              <a:ea typeface="+mn-ea"/>
              <a:cs typeface="+mn-cs"/>
            </a:rPr>
            <a:t>人）</a:t>
          </a:r>
          <a:endParaRPr lang="en-US" altLang="ja-JP" sz="1100">
            <a:solidFill>
              <a:sysClr val="windowText" lastClr="000000"/>
            </a:solidFill>
            <a:effectLst/>
            <a:latin typeface="+mn-lt"/>
            <a:ea typeface="+mn-ea"/>
            <a:cs typeface="+mn-cs"/>
          </a:endParaRPr>
        </a:p>
        <a:p>
          <a:pPr eaLnBrk="1" fontAlgn="auto" latinLnBrk="0" hangingPunct="1"/>
          <a:r>
            <a:rPr lang="ja-JP" altLang="en-US" sz="1100">
              <a:solidFill>
                <a:sysClr val="windowText" lastClr="000000"/>
              </a:solidFill>
              <a:effectLst/>
            </a:rPr>
            <a:t>市の面積が広大であり、合併前の旧町村毎に行政センターや保育園等を配置しており類似団体よりも上回っている。</a:t>
          </a:r>
          <a:endParaRPr lang="ja-JP" altLang="ja-JP" sz="1100">
            <a:solidFill>
              <a:sysClr val="windowText" lastClr="000000"/>
            </a:solidFill>
            <a:effectLst/>
          </a:endParaRPr>
        </a:p>
        <a:p>
          <a:r>
            <a:rPr lang="ja-JP" altLang="ja-JP" sz="1100">
              <a:solidFill>
                <a:schemeClr val="dk1"/>
              </a:solidFill>
              <a:effectLst/>
              <a:latin typeface="+mn-lt"/>
              <a:ea typeface="+mn-ea"/>
              <a:cs typeface="+mn-cs"/>
            </a:rPr>
            <a:t>第１次定員適正化計画で定めた削減目標を達成（合併後１０年で２０１人の削減）</a:t>
          </a:r>
          <a:r>
            <a:rPr lang="ja-JP" altLang="en-US" sz="1100">
              <a:solidFill>
                <a:schemeClr val="dk1"/>
              </a:solidFill>
              <a:effectLst/>
              <a:latin typeface="+mn-lt"/>
              <a:ea typeface="+mn-ea"/>
              <a:cs typeface="+mn-cs"/>
            </a:rPr>
            <a:t>しているが、平成</a:t>
          </a:r>
          <a:r>
            <a:rPr lang="ja-JP" altLang="ja-JP" sz="1100">
              <a:solidFill>
                <a:schemeClr val="dk1"/>
              </a:solidFill>
              <a:effectLst/>
              <a:latin typeface="+mn-lt"/>
              <a:ea typeface="+mn-ea"/>
              <a:cs typeface="+mn-cs"/>
            </a:rPr>
            <a:t>２７年度に第２次定員適正化計画</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策定し、引き続き人員の適正配置と組織機構の抜本的な見直しを進めていく。</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157480</xdr:rowOff>
    </xdr:from>
    <xdr:to>
      <xdr:col>81</xdr:col>
      <xdr:colOff>44450</xdr:colOff>
      <xdr:row>66</xdr:row>
      <xdr:rowOff>12171</xdr:rowOff>
    </xdr:to>
    <xdr:cxnSp macro="">
      <xdr:nvCxnSpPr>
        <xdr:cNvPr id="318" name="直線コネクタ 317"/>
        <xdr:cNvCxnSpPr/>
      </xdr:nvCxnSpPr>
      <xdr:spPr>
        <a:xfrm>
          <a:off x="16179800" y="11301730"/>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135361</xdr:rowOff>
    </xdr:from>
    <xdr:to>
      <xdr:col>77</xdr:col>
      <xdr:colOff>44450</xdr:colOff>
      <xdr:row>65</xdr:row>
      <xdr:rowOff>157480</xdr:rowOff>
    </xdr:to>
    <xdr:cxnSp macro="">
      <xdr:nvCxnSpPr>
        <xdr:cNvPr id="321" name="直線コネクタ 320"/>
        <xdr:cNvCxnSpPr/>
      </xdr:nvCxnSpPr>
      <xdr:spPr>
        <a:xfrm>
          <a:off x="15290800" y="11279611"/>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127318</xdr:rowOff>
    </xdr:from>
    <xdr:to>
      <xdr:col>72</xdr:col>
      <xdr:colOff>203200</xdr:colOff>
      <xdr:row>65</xdr:row>
      <xdr:rowOff>135361</xdr:rowOff>
    </xdr:to>
    <xdr:cxnSp macro="">
      <xdr:nvCxnSpPr>
        <xdr:cNvPr id="324" name="直線コネクタ 323"/>
        <xdr:cNvCxnSpPr/>
      </xdr:nvCxnSpPr>
      <xdr:spPr>
        <a:xfrm>
          <a:off x="14401800" y="1127156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127318</xdr:rowOff>
    </xdr:from>
    <xdr:to>
      <xdr:col>68</xdr:col>
      <xdr:colOff>152400</xdr:colOff>
      <xdr:row>66</xdr:row>
      <xdr:rowOff>42333</xdr:rowOff>
    </xdr:to>
    <xdr:cxnSp macro="">
      <xdr:nvCxnSpPr>
        <xdr:cNvPr id="327" name="直線コネクタ 326"/>
        <xdr:cNvCxnSpPr/>
      </xdr:nvCxnSpPr>
      <xdr:spPr>
        <a:xfrm flipV="1">
          <a:off x="13512800" y="11271568"/>
          <a:ext cx="889000" cy="8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8" name="フローチャート: 判断 327"/>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133579</xdr:rowOff>
    </xdr:from>
    <xdr:ext cx="762000" cy="259045"/>
    <xdr:sp macro="" textlink="">
      <xdr:nvSpPr>
        <xdr:cNvPr id="329" name="テキスト ボックス 328"/>
        <xdr:cNvSpPr txBox="1"/>
      </xdr:nvSpPr>
      <xdr:spPr>
        <a:xfrm>
          <a:off x="14020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0" name="フローチャート: 判断 329"/>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131568</xdr:rowOff>
    </xdr:from>
    <xdr:ext cx="762000" cy="259045"/>
    <xdr:sp macro="" textlink="">
      <xdr:nvSpPr>
        <xdr:cNvPr id="331" name="テキスト ボックス 330"/>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132821</xdr:rowOff>
    </xdr:from>
    <xdr:to>
      <xdr:col>81</xdr:col>
      <xdr:colOff>95250</xdr:colOff>
      <xdr:row>66</xdr:row>
      <xdr:rowOff>62971</xdr:rowOff>
    </xdr:to>
    <xdr:sp macro="" textlink="">
      <xdr:nvSpPr>
        <xdr:cNvPr id="337" name="楕円 336"/>
        <xdr:cNvSpPr/>
      </xdr:nvSpPr>
      <xdr:spPr>
        <a:xfrm>
          <a:off x="16967200" y="112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104898</xdr:rowOff>
    </xdr:from>
    <xdr:ext cx="762000" cy="259045"/>
    <xdr:sp macro="" textlink="">
      <xdr:nvSpPr>
        <xdr:cNvPr id="338" name="定員管理の状況該当値テキスト"/>
        <xdr:cNvSpPr txBox="1"/>
      </xdr:nvSpPr>
      <xdr:spPr>
        <a:xfrm>
          <a:off x="17106900" y="1124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106680</xdr:rowOff>
    </xdr:from>
    <xdr:to>
      <xdr:col>77</xdr:col>
      <xdr:colOff>95250</xdr:colOff>
      <xdr:row>66</xdr:row>
      <xdr:rowOff>36830</xdr:rowOff>
    </xdr:to>
    <xdr:sp macro="" textlink="">
      <xdr:nvSpPr>
        <xdr:cNvPr id="339" name="楕円 338"/>
        <xdr:cNvSpPr/>
      </xdr:nvSpPr>
      <xdr:spPr>
        <a:xfrm>
          <a:off x="16129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21607</xdr:rowOff>
    </xdr:from>
    <xdr:ext cx="736600" cy="259045"/>
    <xdr:sp macro="" textlink="">
      <xdr:nvSpPr>
        <xdr:cNvPr id="340" name="テキスト ボックス 339"/>
        <xdr:cNvSpPr txBox="1"/>
      </xdr:nvSpPr>
      <xdr:spPr>
        <a:xfrm>
          <a:off x="15798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84561</xdr:rowOff>
    </xdr:from>
    <xdr:to>
      <xdr:col>73</xdr:col>
      <xdr:colOff>44450</xdr:colOff>
      <xdr:row>66</xdr:row>
      <xdr:rowOff>14711</xdr:rowOff>
    </xdr:to>
    <xdr:sp macro="" textlink="">
      <xdr:nvSpPr>
        <xdr:cNvPr id="341" name="楕円 340"/>
        <xdr:cNvSpPr/>
      </xdr:nvSpPr>
      <xdr:spPr>
        <a:xfrm>
          <a:off x="15240000" y="112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170938</xdr:rowOff>
    </xdr:from>
    <xdr:ext cx="762000" cy="259045"/>
    <xdr:sp macro="" textlink="">
      <xdr:nvSpPr>
        <xdr:cNvPr id="342" name="テキスト ボックス 341"/>
        <xdr:cNvSpPr txBox="1"/>
      </xdr:nvSpPr>
      <xdr:spPr>
        <a:xfrm>
          <a:off x="14909800" y="1131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76518</xdr:rowOff>
    </xdr:from>
    <xdr:to>
      <xdr:col>68</xdr:col>
      <xdr:colOff>203200</xdr:colOff>
      <xdr:row>66</xdr:row>
      <xdr:rowOff>6668</xdr:rowOff>
    </xdr:to>
    <xdr:sp macro="" textlink="">
      <xdr:nvSpPr>
        <xdr:cNvPr id="343" name="楕円 342"/>
        <xdr:cNvSpPr/>
      </xdr:nvSpPr>
      <xdr:spPr>
        <a:xfrm>
          <a:off x="14351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162895</xdr:rowOff>
    </xdr:from>
    <xdr:ext cx="762000" cy="259045"/>
    <xdr:sp macro="" textlink="">
      <xdr:nvSpPr>
        <xdr:cNvPr id="344" name="テキスト ボックス 343"/>
        <xdr:cNvSpPr txBox="1"/>
      </xdr:nvSpPr>
      <xdr:spPr>
        <a:xfrm>
          <a:off x="14020800" y="1130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162983</xdr:rowOff>
    </xdr:from>
    <xdr:to>
      <xdr:col>64</xdr:col>
      <xdr:colOff>152400</xdr:colOff>
      <xdr:row>66</xdr:row>
      <xdr:rowOff>93133</xdr:rowOff>
    </xdr:to>
    <xdr:sp macro="" textlink="">
      <xdr:nvSpPr>
        <xdr:cNvPr id="345" name="楕円 344"/>
        <xdr:cNvSpPr/>
      </xdr:nvSpPr>
      <xdr:spPr>
        <a:xfrm>
          <a:off x="13462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77910</xdr:rowOff>
    </xdr:from>
    <xdr:ext cx="762000" cy="259045"/>
    <xdr:sp macro="" textlink="">
      <xdr:nvSpPr>
        <xdr:cNvPr id="346" name="テキスト ボックス 345"/>
        <xdr:cNvSpPr txBox="1"/>
      </xdr:nvSpPr>
      <xdr:spPr>
        <a:xfrm>
          <a:off x="13131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既発債の繰上償還を進めた結果、起債許可の基準となる</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％以下に到達し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現在は、全国平均以下に抑えられているものの、過年度に発行してきた市債の償還額及び公営企業債の繰出金が嵩むことから再度数値は上昇に転じる見込みである。繰上償還や投資的事業費の縮減、交付税措置率の高い地方債の活用等により、数値が</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％を超えることのないよう、健全な財政運営に努める。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50256</xdr:rowOff>
    </xdr:from>
    <xdr:to>
      <xdr:col>81</xdr:col>
      <xdr:colOff>44450</xdr:colOff>
      <xdr:row>39</xdr:row>
      <xdr:rowOff>105410</xdr:rowOff>
    </xdr:to>
    <xdr:cxnSp macro="">
      <xdr:nvCxnSpPr>
        <xdr:cNvPr id="381" name="直線コネクタ 380"/>
        <xdr:cNvCxnSpPr/>
      </xdr:nvCxnSpPr>
      <xdr:spPr>
        <a:xfrm flipV="1">
          <a:off x="16179800" y="6736806"/>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40</xdr:row>
      <xdr:rowOff>30480</xdr:rowOff>
    </xdr:to>
    <xdr:cxnSp macro="">
      <xdr:nvCxnSpPr>
        <xdr:cNvPr id="384" name="直線コネクタ 383"/>
        <xdr:cNvCxnSpPr/>
      </xdr:nvCxnSpPr>
      <xdr:spPr>
        <a:xfrm flipV="1">
          <a:off x="15290800" y="67919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106317</xdr:rowOff>
    </xdr:to>
    <xdr:cxnSp macro="">
      <xdr:nvCxnSpPr>
        <xdr:cNvPr id="387" name="直線コネクタ 386"/>
        <xdr:cNvCxnSpPr/>
      </xdr:nvCxnSpPr>
      <xdr:spPr>
        <a:xfrm flipV="1">
          <a:off x="14401800" y="688848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106317</xdr:rowOff>
    </xdr:from>
    <xdr:to>
      <xdr:col>68</xdr:col>
      <xdr:colOff>152400</xdr:colOff>
      <xdr:row>40</xdr:row>
      <xdr:rowOff>168366</xdr:rowOff>
    </xdr:to>
    <xdr:cxnSp macro="">
      <xdr:nvCxnSpPr>
        <xdr:cNvPr id="390" name="直線コネクタ 389"/>
        <xdr:cNvCxnSpPr/>
      </xdr:nvCxnSpPr>
      <xdr:spPr>
        <a:xfrm flipV="1">
          <a:off x="13512800" y="696431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1" name="フローチャート: 判断 390"/>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392" name="テキスト ボックス 391"/>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170906</xdr:rowOff>
    </xdr:from>
    <xdr:to>
      <xdr:col>81</xdr:col>
      <xdr:colOff>95250</xdr:colOff>
      <xdr:row>39</xdr:row>
      <xdr:rowOff>101056</xdr:rowOff>
    </xdr:to>
    <xdr:sp macro="" textlink="">
      <xdr:nvSpPr>
        <xdr:cNvPr id="400" name="楕円 399"/>
        <xdr:cNvSpPr/>
      </xdr:nvSpPr>
      <xdr:spPr>
        <a:xfrm>
          <a:off x="169672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15983</xdr:rowOff>
    </xdr:from>
    <xdr:ext cx="762000" cy="259045"/>
    <xdr:sp macro="" textlink="">
      <xdr:nvSpPr>
        <xdr:cNvPr id="401" name="公債費負担の状況該当値テキスト"/>
        <xdr:cNvSpPr txBox="1"/>
      </xdr:nvSpPr>
      <xdr:spPr>
        <a:xfrm>
          <a:off x="17106900" y="653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2" name="楕円 401"/>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3" name="テキスト ボックス 402"/>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4" name="楕円 403"/>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5" name="テキスト ボックス 404"/>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55517</xdr:rowOff>
    </xdr:from>
    <xdr:to>
      <xdr:col>68</xdr:col>
      <xdr:colOff>203200</xdr:colOff>
      <xdr:row>40</xdr:row>
      <xdr:rowOff>157117</xdr:rowOff>
    </xdr:to>
    <xdr:sp macro="" textlink="">
      <xdr:nvSpPr>
        <xdr:cNvPr id="406" name="楕円 405"/>
        <xdr:cNvSpPr/>
      </xdr:nvSpPr>
      <xdr:spPr>
        <a:xfrm>
          <a:off x="14351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167294</xdr:rowOff>
    </xdr:from>
    <xdr:ext cx="762000" cy="259045"/>
    <xdr:sp macro="" textlink="">
      <xdr:nvSpPr>
        <xdr:cNvPr id="407" name="テキスト ボックス 406"/>
        <xdr:cNvSpPr txBox="1"/>
      </xdr:nvSpPr>
      <xdr:spPr>
        <a:xfrm>
          <a:off x="14020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408" name="楕円 407"/>
        <xdr:cNvSpPr/>
      </xdr:nvSpPr>
      <xdr:spPr>
        <a:xfrm>
          <a:off x="13462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57893</xdr:rowOff>
    </xdr:from>
    <xdr:ext cx="762000" cy="259045"/>
    <xdr:sp macro="" textlink="">
      <xdr:nvSpPr>
        <xdr:cNvPr id="409" name="テキスト ボックス 408"/>
        <xdr:cNvSpPr txBox="1"/>
      </xdr:nvSpPr>
      <xdr:spPr>
        <a:xfrm>
          <a:off x="13131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ja-JP" altLang="ja-JP" sz="1100">
              <a:solidFill>
                <a:schemeClr val="dk1"/>
              </a:solidFill>
              <a:effectLst/>
              <a:latin typeface="+mn-lt"/>
              <a:ea typeface="+mn-ea"/>
              <a:cs typeface="+mn-cs"/>
            </a:rPr>
            <a:t>２４年度から引き続き、充当可能財源（基金、起債の交付税算入）等が将来負担額を上回るため将来負担は発生しない。要因として、積極的な繰上償還、計画的な起債発行を行っていることで地方債現在高を減少させていること、交付税措置率の高い有利な起債を活用していることから基準財政需要額算入見込額が多いことが挙げ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ただし、平成３１年度で合併特例債を限度額まで発行する計画としていること、また併せて平成３２年度からは地方交付税の一本算定が開始され一般財源の不足に伴う基金の取崩しが増となることから、以後は、合併特例債を財源としていた投資的経費の段階的な縮減及び各事業の大幅な見直しを行い、身の丈に合った予算規模を目指すことが必須とな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3"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4" name="フローチャート: 判断 443"/>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5" name="フローチャート: 判断 444"/>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6" name="テキスト ボックス 445"/>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7" name="フローチャート: 判断 446"/>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48" name="テキスト ボックス 447"/>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49" name="フローチャート: 判断 448"/>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0" name="テキスト ボックス 449"/>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1" name="フローチャート: 判断 450"/>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20633</xdr:rowOff>
    </xdr:from>
    <xdr:ext cx="762000" cy="259045"/>
    <xdr:sp macro="" textlink="">
      <xdr:nvSpPr>
        <xdr:cNvPr id="452" name="テキスト ボックス 451"/>
        <xdr:cNvSpPr txBox="1"/>
      </xdr:nvSpPr>
      <xdr:spPr>
        <a:xfrm>
          <a:off x="13131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51,813
51,049
668.64
40,059,561
38,319,395
1,542,520
21,308,693
44,758,230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人口千人当たり職員数は多いものの、職員１人当たりの基本給、手当等を抑えているため、経常収支比率の人件費分は類似団体内で低い水準となっている。</a:t>
          </a:r>
          <a:endParaRPr lang="ja-JP" altLang="ja-JP" sz="1400">
            <a:effectLst/>
          </a:endParaRPr>
        </a:p>
        <a:p>
          <a:pPr eaLnBrk="1" fontAlgn="auto" latinLnBrk="0" hangingPunct="1"/>
          <a:r>
            <a:rPr lang="ja-JP" altLang="en-US" sz="1100">
              <a:solidFill>
                <a:schemeClr val="dk1"/>
              </a:solidFill>
              <a:effectLst/>
              <a:latin typeface="+mn-lt"/>
              <a:ea typeface="+mn-ea"/>
              <a:cs typeface="+mn-cs"/>
            </a:rPr>
            <a:t>平成</a:t>
          </a:r>
          <a:r>
            <a:rPr lang="ja-JP" altLang="ja-JP" sz="1100">
              <a:solidFill>
                <a:schemeClr val="dk1"/>
              </a:solidFill>
              <a:effectLst/>
              <a:latin typeface="+mn-lt"/>
              <a:ea typeface="+mn-ea"/>
              <a:cs typeface="+mn-cs"/>
            </a:rPr>
            <a:t>２７年度に第２次定員適正化計画を策定し、引き続き人員の適正配置と組織機構の抜本的な見直しを進めていく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34</xdr:row>
      <xdr:rowOff>88900</xdr:rowOff>
    </xdr:to>
    <xdr:cxnSp macro="">
      <xdr:nvCxnSpPr>
        <xdr:cNvPr id="66" name="直線コネクタ 65"/>
        <xdr:cNvCxnSpPr/>
      </xdr:nvCxnSpPr>
      <xdr:spPr>
        <a:xfrm flipV="1">
          <a:off x="3987800" y="5910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34</xdr:row>
      <xdr:rowOff>88900</xdr:rowOff>
    </xdr:to>
    <xdr:cxnSp macro="">
      <xdr:nvCxnSpPr>
        <xdr:cNvPr id="69" name="直線コネクタ 68"/>
        <xdr:cNvCxnSpPr/>
      </xdr:nvCxnSpPr>
      <xdr:spPr>
        <a:xfrm>
          <a:off x="3098800" y="587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43180</xdr:rowOff>
    </xdr:from>
    <xdr:to>
      <xdr:col>15</xdr:col>
      <xdr:colOff>98425</xdr:colOff>
      <xdr:row>34</xdr:row>
      <xdr:rowOff>66040</xdr:rowOff>
    </xdr:to>
    <xdr:cxnSp macro="">
      <xdr:nvCxnSpPr>
        <xdr:cNvPr id="72" name="直線コネクタ 71"/>
        <xdr:cNvCxnSpPr/>
      </xdr:nvCxnSpPr>
      <xdr:spPr>
        <a:xfrm flipV="1">
          <a:off x="2209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34</xdr:row>
      <xdr:rowOff>66040</xdr:rowOff>
    </xdr:to>
    <xdr:cxnSp macro="">
      <xdr:nvCxnSpPr>
        <xdr:cNvPr id="75" name="直線コネクタ 74"/>
        <xdr:cNvCxnSpPr/>
      </xdr:nvCxnSpPr>
      <xdr:spPr>
        <a:xfrm>
          <a:off x="1320800" y="588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5" name="楕円 84"/>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110507</xdr:rowOff>
    </xdr:from>
    <xdr:ext cx="762000" cy="259045"/>
    <xdr:sp macro="" textlink="">
      <xdr:nvSpPr>
        <xdr:cNvPr id="86" name="人件費該当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163830</xdr:rowOff>
    </xdr:from>
    <xdr:to>
      <xdr:col>15</xdr:col>
      <xdr:colOff>149225</xdr:colOff>
      <xdr:row>34</xdr:row>
      <xdr:rowOff>93980</xdr:rowOff>
    </xdr:to>
    <xdr:sp macro="" textlink="">
      <xdr:nvSpPr>
        <xdr:cNvPr id="89" name="楕円 88"/>
        <xdr:cNvSpPr/>
      </xdr:nvSpPr>
      <xdr:spPr>
        <a:xfrm>
          <a:off x="3048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104157</xdr:rowOff>
    </xdr:from>
    <xdr:ext cx="762000" cy="259045"/>
    <xdr:sp macro="" textlink="">
      <xdr:nvSpPr>
        <xdr:cNvPr id="90" name="テキスト ボックス 89"/>
        <xdr:cNvSpPr txBox="1"/>
      </xdr:nvSpPr>
      <xdr:spPr>
        <a:xfrm>
          <a:off x="2717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xdr:rowOff>
    </xdr:from>
    <xdr:to>
      <xdr:col>11</xdr:col>
      <xdr:colOff>60325</xdr:colOff>
      <xdr:row>34</xdr:row>
      <xdr:rowOff>116840</xdr:rowOff>
    </xdr:to>
    <xdr:sp macro="" textlink="">
      <xdr:nvSpPr>
        <xdr:cNvPr id="91" name="楕円 90"/>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127017</xdr:rowOff>
    </xdr:from>
    <xdr:ext cx="762000" cy="259045"/>
    <xdr:sp macro="" textlink="">
      <xdr:nvSpPr>
        <xdr:cNvPr id="92" name="テキスト ボックス 91"/>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公共施設数を多数設置していることから維持管理費が嵩</a:t>
          </a:r>
          <a:r>
            <a:rPr kumimoji="1" lang="ja-JP" altLang="en-US" sz="1100">
              <a:solidFill>
                <a:schemeClr val="dk1"/>
              </a:solidFill>
              <a:effectLst/>
              <a:latin typeface="+mn-lt"/>
              <a:ea typeface="+mn-ea"/>
              <a:cs typeface="+mn-cs"/>
            </a:rPr>
            <a:t>むものの</a:t>
          </a:r>
          <a:r>
            <a:rPr kumimoji="1" lang="ja-JP" altLang="ja-JP" sz="1100">
              <a:solidFill>
                <a:schemeClr val="dk1"/>
              </a:solidFill>
              <a:effectLst/>
              <a:latin typeface="+mn-lt"/>
              <a:ea typeface="+mn-ea"/>
              <a:cs typeface="+mn-cs"/>
            </a:rPr>
            <a:t>、賃金や需用費を抑えており、比率では類似団体平均を下回っている</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平成２９年度においては、電算管理システムの更新</a:t>
          </a:r>
          <a:r>
            <a:rPr kumimoji="1" lang="ja-JP" altLang="en-US" sz="1100">
              <a:solidFill>
                <a:schemeClr val="dk1"/>
              </a:solidFill>
              <a:effectLst/>
              <a:latin typeface="+mn-lt"/>
              <a:ea typeface="+mn-ea"/>
              <a:cs typeface="+mn-cs"/>
            </a:rPr>
            <a:t>費用に</a:t>
          </a:r>
          <a:r>
            <a:rPr kumimoji="1" lang="ja-JP" altLang="ja-JP" sz="1100">
              <a:solidFill>
                <a:schemeClr val="dk1"/>
              </a:solidFill>
              <a:effectLst/>
              <a:latin typeface="+mn-lt"/>
              <a:ea typeface="+mn-ea"/>
              <a:cs typeface="+mn-cs"/>
            </a:rPr>
            <a:t>前年度比２０７百万円増額</a:t>
          </a:r>
          <a:r>
            <a:rPr kumimoji="1" lang="ja-JP" altLang="en-US" sz="1100">
              <a:solidFill>
                <a:schemeClr val="dk1"/>
              </a:solidFill>
              <a:effectLst/>
              <a:latin typeface="+mn-lt"/>
              <a:ea typeface="+mn-ea"/>
              <a:cs typeface="+mn-cs"/>
            </a:rPr>
            <a:t>支出しており前年度から１．７ポイント増加となった。</a:t>
          </a:r>
          <a:endParaRPr lang="ja-JP" altLang="ja-JP" sz="1100">
            <a:effectLst/>
          </a:endParaRPr>
        </a:p>
        <a:p>
          <a:r>
            <a:rPr kumimoji="1" lang="ja-JP" altLang="ja-JP" sz="1100">
              <a:solidFill>
                <a:schemeClr val="dk1"/>
              </a:solidFill>
              <a:effectLst/>
              <a:latin typeface="+mn-lt"/>
              <a:ea typeface="+mn-ea"/>
              <a:cs typeface="+mn-cs"/>
            </a:rPr>
            <a:t>今後も引き続き、公共施設の民間譲渡及び統廃合を進めるとともに、指定管理者制度の積極的な導入を行いながらコストの削減を進める。</a:t>
          </a:r>
          <a:endParaRPr lang="ja-JP" altLang="ja-JP" sz="11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158024</xdr:rowOff>
    </xdr:from>
    <xdr:to>
      <xdr:col>82</xdr:col>
      <xdr:colOff>107950</xdr:colOff>
      <xdr:row>16</xdr:row>
      <xdr:rowOff>97609</xdr:rowOff>
    </xdr:to>
    <xdr:cxnSp macro="">
      <xdr:nvCxnSpPr>
        <xdr:cNvPr id="129" name="直線コネクタ 128"/>
        <xdr:cNvCxnSpPr/>
      </xdr:nvCxnSpPr>
      <xdr:spPr>
        <a:xfrm>
          <a:off x="15671800" y="2729774"/>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99241</xdr:rowOff>
    </xdr:from>
    <xdr:to>
      <xdr:col>78</xdr:col>
      <xdr:colOff>69850</xdr:colOff>
      <xdr:row>15</xdr:row>
      <xdr:rowOff>158024</xdr:rowOff>
    </xdr:to>
    <xdr:cxnSp macro="">
      <xdr:nvCxnSpPr>
        <xdr:cNvPr id="132" name="直線コネクタ 131"/>
        <xdr:cNvCxnSpPr/>
      </xdr:nvCxnSpPr>
      <xdr:spPr>
        <a:xfrm>
          <a:off x="14782800" y="267099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99241</xdr:rowOff>
    </xdr:from>
    <xdr:to>
      <xdr:col>73</xdr:col>
      <xdr:colOff>180975</xdr:colOff>
      <xdr:row>15</xdr:row>
      <xdr:rowOff>99241</xdr:rowOff>
    </xdr:to>
    <xdr:cxnSp macro="">
      <xdr:nvCxnSpPr>
        <xdr:cNvPr id="135" name="直線コネクタ 134"/>
        <xdr:cNvCxnSpPr/>
      </xdr:nvCxnSpPr>
      <xdr:spPr>
        <a:xfrm>
          <a:off x="13893800" y="26709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40459</xdr:rowOff>
    </xdr:from>
    <xdr:to>
      <xdr:col>69</xdr:col>
      <xdr:colOff>92075</xdr:colOff>
      <xdr:row>15</xdr:row>
      <xdr:rowOff>99241</xdr:rowOff>
    </xdr:to>
    <xdr:cxnSp macro="">
      <xdr:nvCxnSpPr>
        <xdr:cNvPr id="138" name="直線コネクタ 137"/>
        <xdr:cNvCxnSpPr/>
      </xdr:nvCxnSpPr>
      <xdr:spPr>
        <a:xfrm>
          <a:off x="13004800" y="261220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46809</xdr:rowOff>
    </xdr:from>
    <xdr:to>
      <xdr:col>69</xdr:col>
      <xdr:colOff>142875</xdr:colOff>
      <xdr:row>16</xdr:row>
      <xdr:rowOff>148409</xdr:rowOff>
    </xdr:to>
    <xdr:sp macro="" textlink="">
      <xdr:nvSpPr>
        <xdr:cNvPr id="139" name="フローチャート: 判断 138"/>
        <xdr:cNvSpPr/>
      </xdr:nvSpPr>
      <xdr:spPr>
        <a:xfrm>
          <a:off x="13843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133186</xdr:rowOff>
    </xdr:from>
    <xdr:ext cx="762000" cy="259045"/>
    <xdr:sp macro="" textlink="">
      <xdr:nvSpPr>
        <xdr:cNvPr id="140" name="テキスト ボックス 139"/>
        <xdr:cNvSpPr txBox="1"/>
      </xdr:nvSpPr>
      <xdr:spPr>
        <a:xfrm>
          <a:off x="13512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41" name="フローチャート: 判断 140"/>
        <xdr:cNvSpPr/>
      </xdr:nvSpPr>
      <xdr:spPr>
        <a:xfrm>
          <a:off x="12954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87465</xdr:rowOff>
    </xdr:from>
    <xdr:ext cx="762000" cy="259045"/>
    <xdr:sp macro="" textlink="">
      <xdr:nvSpPr>
        <xdr:cNvPr id="142" name="テキスト ボックス 141"/>
        <xdr:cNvSpPr txBox="1"/>
      </xdr:nvSpPr>
      <xdr:spPr>
        <a:xfrm>
          <a:off x="12623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46809</xdr:rowOff>
    </xdr:from>
    <xdr:to>
      <xdr:col>82</xdr:col>
      <xdr:colOff>158750</xdr:colOff>
      <xdr:row>16</xdr:row>
      <xdr:rowOff>148409</xdr:rowOff>
    </xdr:to>
    <xdr:sp macro="" textlink="">
      <xdr:nvSpPr>
        <xdr:cNvPr id="148" name="楕円 147"/>
        <xdr:cNvSpPr/>
      </xdr:nvSpPr>
      <xdr:spPr>
        <a:xfrm>
          <a:off x="164592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63336</xdr:rowOff>
    </xdr:from>
    <xdr:ext cx="762000" cy="259045"/>
    <xdr:sp macro="" textlink="">
      <xdr:nvSpPr>
        <xdr:cNvPr id="149" name="物件費該当値テキスト"/>
        <xdr:cNvSpPr txBox="1"/>
      </xdr:nvSpPr>
      <xdr:spPr>
        <a:xfrm>
          <a:off x="16598900" y="263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107224</xdr:rowOff>
    </xdr:from>
    <xdr:to>
      <xdr:col>78</xdr:col>
      <xdr:colOff>120650</xdr:colOff>
      <xdr:row>16</xdr:row>
      <xdr:rowOff>37374</xdr:rowOff>
    </xdr:to>
    <xdr:sp macro="" textlink="">
      <xdr:nvSpPr>
        <xdr:cNvPr id="150" name="楕円 149"/>
        <xdr:cNvSpPr/>
      </xdr:nvSpPr>
      <xdr:spPr>
        <a:xfrm>
          <a:off x="15621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47551</xdr:rowOff>
    </xdr:from>
    <xdr:ext cx="736600" cy="259045"/>
    <xdr:sp macro="" textlink="">
      <xdr:nvSpPr>
        <xdr:cNvPr id="151" name="テキスト ボックス 150"/>
        <xdr:cNvSpPr txBox="1"/>
      </xdr:nvSpPr>
      <xdr:spPr>
        <a:xfrm>
          <a:off x="15290800" y="2447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48441</xdr:rowOff>
    </xdr:from>
    <xdr:to>
      <xdr:col>74</xdr:col>
      <xdr:colOff>31750</xdr:colOff>
      <xdr:row>15</xdr:row>
      <xdr:rowOff>150041</xdr:rowOff>
    </xdr:to>
    <xdr:sp macro="" textlink="">
      <xdr:nvSpPr>
        <xdr:cNvPr id="152" name="楕円 151"/>
        <xdr:cNvSpPr/>
      </xdr:nvSpPr>
      <xdr:spPr>
        <a:xfrm>
          <a:off x="14732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160218</xdr:rowOff>
    </xdr:from>
    <xdr:ext cx="762000" cy="259045"/>
    <xdr:sp macro="" textlink="">
      <xdr:nvSpPr>
        <xdr:cNvPr id="153" name="テキスト ボックス 152"/>
        <xdr:cNvSpPr txBox="1"/>
      </xdr:nvSpPr>
      <xdr:spPr>
        <a:xfrm>
          <a:off x="14401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48441</xdr:rowOff>
    </xdr:from>
    <xdr:to>
      <xdr:col>69</xdr:col>
      <xdr:colOff>142875</xdr:colOff>
      <xdr:row>15</xdr:row>
      <xdr:rowOff>150041</xdr:rowOff>
    </xdr:to>
    <xdr:sp macro="" textlink="">
      <xdr:nvSpPr>
        <xdr:cNvPr id="154" name="楕円 153"/>
        <xdr:cNvSpPr/>
      </xdr:nvSpPr>
      <xdr:spPr>
        <a:xfrm>
          <a:off x="13843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160218</xdr:rowOff>
    </xdr:from>
    <xdr:ext cx="762000" cy="259045"/>
    <xdr:sp macro="" textlink="">
      <xdr:nvSpPr>
        <xdr:cNvPr id="155" name="テキスト ボックス 154"/>
        <xdr:cNvSpPr txBox="1"/>
      </xdr:nvSpPr>
      <xdr:spPr>
        <a:xfrm>
          <a:off x="13512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161109</xdr:rowOff>
    </xdr:from>
    <xdr:to>
      <xdr:col>65</xdr:col>
      <xdr:colOff>53975</xdr:colOff>
      <xdr:row>15</xdr:row>
      <xdr:rowOff>91259</xdr:rowOff>
    </xdr:to>
    <xdr:sp macro="" textlink="">
      <xdr:nvSpPr>
        <xdr:cNvPr id="156" name="楕円 155"/>
        <xdr:cNvSpPr/>
      </xdr:nvSpPr>
      <xdr:spPr>
        <a:xfrm>
          <a:off x="12954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101436</xdr:rowOff>
    </xdr:from>
    <xdr:ext cx="762000" cy="259045"/>
    <xdr:sp macro="" textlink="">
      <xdr:nvSpPr>
        <xdr:cNvPr id="157" name="テキスト ボックス 156"/>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児童福祉費や生活保護費が類似団体平均と比して低いため、扶助費に係る経常収支比率が低くなっている。</a:t>
          </a:r>
          <a:endParaRPr lang="ja-JP" altLang="ja-JP" sz="1400">
            <a:effectLst/>
          </a:endParaRPr>
        </a:p>
        <a:p>
          <a:r>
            <a:rPr kumimoji="1" lang="ja-JP" altLang="ja-JP" sz="1100">
              <a:solidFill>
                <a:schemeClr val="dk1"/>
              </a:solidFill>
              <a:effectLst/>
              <a:latin typeface="+mn-lt"/>
              <a:ea typeface="+mn-ea"/>
              <a:cs typeface="+mn-cs"/>
            </a:rPr>
            <a:t>また、扶助費に係る経常収支比率が上昇傾向にある要因として、自立支援給付事業（障害福祉サービスの給付、支援）</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増加が挙げられる。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97282</xdr:rowOff>
    </xdr:from>
    <xdr:to>
      <xdr:col>24</xdr:col>
      <xdr:colOff>25400</xdr:colOff>
      <xdr:row>53</xdr:row>
      <xdr:rowOff>106426</xdr:rowOff>
    </xdr:to>
    <xdr:cxnSp macro="">
      <xdr:nvCxnSpPr>
        <xdr:cNvPr id="188" name="直線コネクタ 187"/>
        <xdr:cNvCxnSpPr/>
      </xdr:nvCxnSpPr>
      <xdr:spPr>
        <a:xfrm>
          <a:off x="3987800" y="91841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97282</xdr:rowOff>
    </xdr:from>
    <xdr:to>
      <xdr:col>19</xdr:col>
      <xdr:colOff>187325</xdr:colOff>
      <xdr:row>53</xdr:row>
      <xdr:rowOff>115570</xdr:rowOff>
    </xdr:to>
    <xdr:cxnSp macro="">
      <xdr:nvCxnSpPr>
        <xdr:cNvPr id="191" name="直線コネクタ 190"/>
        <xdr:cNvCxnSpPr/>
      </xdr:nvCxnSpPr>
      <xdr:spPr>
        <a:xfrm flipV="1">
          <a:off x="3098800" y="9184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78994</xdr:rowOff>
    </xdr:from>
    <xdr:to>
      <xdr:col>15</xdr:col>
      <xdr:colOff>98425</xdr:colOff>
      <xdr:row>53</xdr:row>
      <xdr:rowOff>115570</xdr:rowOff>
    </xdr:to>
    <xdr:cxnSp macro="">
      <xdr:nvCxnSpPr>
        <xdr:cNvPr id="194" name="直線コネクタ 193"/>
        <xdr:cNvCxnSpPr/>
      </xdr:nvCxnSpPr>
      <xdr:spPr>
        <a:xfrm>
          <a:off x="2209800" y="91658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60706</xdr:rowOff>
    </xdr:from>
    <xdr:to>
      <xdr:col>11</xdr:col>
      <xdr:colOff>9525</xdr:colOff>
      <xdr:row>53</xdr:row>
      <xdr:rowOff>78994</xdr:rowOff>
    </xdr:to>
    <xdr:cxnSp macro="">
      <xdr:nvCxnSpPr>
        <xdr:cNvPr id="197" name="直線コネクタ 196"/>
        <xdr:cNvCxnSpPr/>
      </xdr:nvCxnSpPr>
      <xdr:spPr>
        <a:xfrm>
          <a:off x="1320800" y="91475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140208</xdr:rowOff>
    </xdr:from>
    <xdr:to>
      <xdr:col>11</xdr:col>
      <xdr:colOff>60325</xdr:colOff>
      <xdr:row>55</xdr:row>
      <xdr:rowOff>70358</xdr:rowOff>
    </xdr:to>
    <xdr:sp macro="" textlink="">
      <xdr:nvSpPr>
        <xdr:cNvPr id="198" name="フローチャート: 判断 197"/>
        <xdr:cNvSpPr/>
      </xdr:nvSpPr>
      <xdr:spPr>
        <a:xfrm>
          <a:off x="2159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55135</xdr:rowOff>
    </xdr:from>
    <xdr:ext cx="762000" cy="259045"/>
    <xdr:sp macro="" textlink="">
      <xdr:nvSpPr>
        <xdr:cNvPr id="199" name="テキスト ボックス 198"/>
        <xdr:cNvSpPr txBox="1"/>
      </xdr:nvSpPr>
      <xdr:spPr>
        <a:xfrm>
          <a:off x="1828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00" name="フローチャート: 判断 199"/>
        <xdr:cNvSpPr/>
      </xdr:nvSpPr>
      <xdr:spPr>
        <a:xfrm>
          <a:off x="1270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45991</xdr:rowOff>
    </xdr:from>
    <xdr:ext cx="762000" cy="259045"/>
    <xdr:sp macro="" textlink="">
      <xdr:nvSpPr>
        <xdr:cNvPr id="201" name="テキスト ボックス 200"/>
        <xdr:cNvSpPr txBox="1"/>
      </xdr:nvSpPr>
      <xdr:spPr>
        <a:xfrm>
          <a:off x="939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55626</xdr:rowOff>
    </xdr:from>
    <xdr:to>
      <xdr:col>24</xdr:col>
      <xdr:colOff>76200</xdr:colOff>
      <xdr:row>53</xdr:row>
      <xdr:rowOff>157226</xdr:rowOff>
    </xdr:to>
    <xdr:sp macro="" textlink="">
      <xdr:nvSpPr>
        <xdr:cNvPr id="207" name="楕円 206"/>
        <xdr:cNvSpPr/>
      </xdr:nvSpPr>
      <xdr:spPr>
        <a:xfrm>
          <a:off x="4775200" y="9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135653</xdr:rowOff>
    </xdr:from>
    <xdr:ext cx="762000" cy="259045"/>
    <xdr:sp macro="" textlink="">
      <xdr:nvSpPr>
        <xdr:cNvPr id="208" name="扶助費該当値テキスト"/>
        <xdr:cNvSpPr txBox="1"/>
      </xdr:nvSpPr>
      <xdr:spPr>
        <a:xfrm>
          <a:off x="4914900" y="905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46482</xdr:rowOff>
    </xdr:from>
    <xdr:to>
      <xdr:col>20</xdr:col>
      <xdr:colOff>38100</xdr:colOff>
      <xdr:row>53</xdr:row>
      <xdr:rowOff>148082</xdr:rowOff>
    </xdr:to>
    <xdr:sp macro="" textlink="">
      <xdr:nvSpPr>
        <xdr:cNvPr id="209" name="楕円 208"/>
        <xdr:cNvSpPr/>
      </xdr:nvSpPr>
      <xdr:spPr>
        <a:xfrm>
          <a:off x="3937000" y="913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158259</xdr:rowOff>
    </xdr:from>
    <xdr:ext cx="736600" cy="259045"/>
    <xdr:sp macro="" textlink="">
      <xdr:nvSpPr>
        <xdr:cNvPr id="210" name="テキスト ボックス 209"/>
        <xdr:cNvSpPr txBox="1"/>
      </xdr:nvSpPr>
      <xdr:spPr>
        <a:xfrm>
          <a:off x="3606800" y="890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64770</xdr:rowOff>
    </xdr:from>
    <xdr:to>
      <xdr:col>15</xdr:col>
      <xdr:colOff>149225</xdr:colOff>
      <xdr:row>53</xdr:row>
      <xdr:rowOff>166370</xdr:rowOff>
    </xdr:to>
    <xdr:sp macro="" textlink="">
      <xdr:nvSpPr>
        <xdr:cNvPr id="211" name="楕円 210"/>
        <xdr:cNvSpPr/>
      </xdr:nvSpPr>
      <xdr:spPr>
        <a:xfrm>
          <a:off x="3048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5097</xdr:rowOff>
    </xdr:from>
    <xdr:ext cx="762000" cy="259045"/>
    <xdr:sp macro="" textlink="">
      <xdr:nvSpPr>
        <xdr:cNvPr id="212" name="テキスト ボックス 211"/>
        <xdr:cNvSpPr txBox="1"/>
      </xdr:nvSpPr>
      <xdr:spPr>
        <a:xfrm>
          <a:off x="2717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28194</xdr:rowOff>
    </xdr:from>
    <xdr:to>
      <xdr:col>11</xdr:col>
      <xdr:colOff>60325</xdr:colOff>
      <xdr:row>53</xdr:row>
      <xdr:rowOff>129794</xdr:rowOff>
    </xdr:to>
    <xdr:sp macro="" textlink="">
      <xdr:nvSpPr>
        <xdr:cNvPr id="213" name="楕円 212"/>
        <xdr:cNvSpPr/>
      </xdr:nvSpPr>
      <xdr:spPr>
        <a:xfrm>
          <a:off x="2159000" y="91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139971</xdr:rowOff>
    </xdr:from>
    <xdr:ext cx="762000" cy="259045"/>
    <xdr:sp macro="" textlink="">
      <xdr:nvSpPr>
        <xdr:cNvPr id="214" name="テキスト ボックス 213"/>
        <xdr:cNvSpPr txBox="1"/>
      </xdr:nvSpPr>
      <xdr:spPr>
        <a:xfrm>
          <a:off x="1828800" y="888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9906</xdr:rowOff>
    </xdr:from>
    <xdr:to>
      <xdr:col>6</xdr:col>
      <xdr:colOff>171450</xdr:colOff>
      <xdr:row>53</xdr:row>
      <xdr:rowOff>111506</xdr:rowOff>
    </xdr:to>
    <xdr:sp macro="" textlink="">
      <xdr:nvSpPr>
        <xdr:cNvPr id="215" name="楕円 214"/>
        <xdr:cNvSpPr/>
      </xdr:nvSpPr>
      <xdr:spPr>
        <a:xfrm>
          <a:off x="1270000" y="90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121683</xdr:rowOff>
    </xdr:from>
    <xdr:ext cx="762000" cy="259045"/>
    <xdr:sp macro="" textlink="">
      <xdr:nvSpPr>
        <xdr:cNvPr id="216" name="テキスト ボックス 215"/>
        <xdr:cNvSpPr txBox="1"/>
      </xdr:nvSpPr>
      <xdr:spPr>
        <a:xfrm>
          <a:off x="939800" y="886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特別会計への繰出金、維持補修費が主な内容となっている。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平成２９年度は降雪が多く、除雪対策に前年度比２２４百万円の増額が必要となり、前年度から１．３ポイントの増加となった。</a:t>
          </a:r>
          <a:endParaRPr lang="ja-JP" altLang="ja-JP" sz="1400">
            <a:effectLst/>
          </a:endParaRPr>
        </a:p>
        <a:p>
          <a:r>
            <a:rPr kumimoji="1" lang="ja-JP" altLang="ja-JP" sz="1100">
              <a:solidFill>
                <a:schemeClr val="dk1"/>
              </a:solidFill>
              <a:effectLst/>
              <a:latin typeface="+mn-lt"/>
              <a:ea typeface="+mn-ea"/>
              <a:cs typeface="+mn-cs"/>
            </a:rPr>
            <a:t>類似団体平均に比して</a:t>
          </a:r>
          <a:r>
            <a:rPr kumimoji="1" lang="ja-JP" altLang="en-US" sz="1100">
              <a:solidFill>
                <a:schemeClr val="dk1"/>
              </a:solidFill>
              <a:effectLst/>
              <a:latin typeface="+mn-lt"/>
              <a:ea typeface="+mn-ea"/>
              <a:cs typeface="+mn-cs"/>
            </a:rPr>
            <a:t>１．７</a:t>
          </a:r>
          <a:r>
            <a:rPr kumimoji="1" lang="ja-JP" altLang="ja-JP" sz="1100">
              <a:solidFill>
                <a:schemeClr val="dk1"/>
              </a:solidFill>
              <a:effectLst/>
              <a:latin typeface="+mn-lt"/>
              <a:ea typeface="+mn-ea"/>
              <a:cs typeface="+mn-cs"/>
            </a:rPr>
            <a:t>ポイント下回っているが、数多くある公共施設の維持修繕費が多額となっており、公共施設の民間譲渡、統廃合を進めさらなる削減に努める。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66040</xdr:rowOff>
    </xdr:to>
    <xdr:cxnSp macro="">
      <xdr:nvCxnSpPr>
        <xdr:cNvPr id="249" name="直線コネクタ 248"/>
        <xdr:cNvCxnSpPr/>
      </xdr:nvCxnSpPr>
      <xdr:spPr>
        <a:xfrm>
          <a:off x="15671800" y="95681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138430</xdr:rowOff>
    </xdr:to>
    <xdr:cxnSp macro="">
      <xdr:nvCxnSpPr>
        <xdr:cNvPr id="252" name="直線コネクタ 251"/>
        <xdr:cNvCxnSpPr/>
      </xdr:nvCxnSpPr>
      <xdr:spPr>
        <a:xfrm>
          <a:off x="14782800" y="9476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92710</xdr:rowOff>
    </xdr:to>
    <xdr:cxnSp macro="">
      <xdr:nvCxnSpPr>
        <xdr:cNvPr id="255" name="直線コネクタ 254"/>
        <xdr:cNvCxnSpPr/>
      </xdr:nvCxnSpPr>
      <xdr:spPr>
        <a:xfrm flipV="1">
          <a:off x="13893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55</xdr:row>
      <xdr:rowOff>92710</xdr:rowOff>
    </xdr:to>
    <xdr:cxnSp macro="">
      <xdr:nvCxnSpPr>
        <xdr:cNvPr id="258" name="直線コネクタ 257"/>
        <xdr:cNvCxnSpPr/>
      </xdr:nvCxnSpPr>
      <xdr:spPr>
        <a:xfrm>
          <a:off x="13004800" y="93624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30480</xdr:rowOff>
    </xdr:from>
    <xdr:to>
      <xdr:col>69</xdr:col>
      <xdr:colOff>142875</xdr:colOff>
      <xdr:row>56</xdr:row>
      <xdr:rowOff>132080</xdr:rowOff>
    </xdr:to>
    <xdr:sp macro="" textlink="">
      <xdr:nvSpPr>
        <xdr:cNvPr id="259" name="フローチャート: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1" name="フローチャート: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2" name="テキスト ボックス 261"/>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68" name="楕円 267"/>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69"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0" name="楕円 269"/>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1" name="テキスト ボックス 270"/>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2" name="楕円 271"/>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3" name="テキスト ボックス 272"/>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4" name="楕円 273"/>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5" name="テキスト ボックス 274"/>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76" name="楕円 275"/>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7" name="テキスト ボックス 276"/>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類似団体平均に比して</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ポイント高くなっている。主な理由は、下水道事業及び病院事業会計への補助金が多額になっていることである。</a:t>
          </a:r>
          <a:r>
            <a:rPr kumimoji="1" lang="ja-JP" altLang="en-US" sz="1100">
              <a:solidFill>
                <a:schemeClr val="dk1"/>
              </a:solidFill>
              <a:effectLst/>
              <a:latin typeface="+mn-lt"/>
              <a:ea typeface="+mn-ea"/>
              <a:cs typeface="+mn-cs"/>
            </a:rPr>
            <a:t>、特に平成２９年度は下水道事業会計への繰出金が前年度比３２７百万円増額により前年度から１．７ポイント増加となった。</a:t>
          </a:r>
          <a:endParaRPr lang="ja-JP" altLang="ja-JP" sz="1400">
            <a:effectLst/>
          </a:endParaRPr>
        </a:p>
        <a:p>
          <a:r>
            <a:rPr kumimoji="1" lang="ja-JP" altLang="ja-JP" sz="1100">
              <a:solidFill>
                <a:schemeClr val="dk1"/>
              </a:solidFill>
              <a:effectLst/>
              <a:latin typeface="+mn-lt"/>
              <a:ea typeface="+mn-ea"/>
              <a:cs typeface="+mn-cs"/>
            </a:rPr>
            <a:t>今後、公営企業の経営健全化計画への取り組み等により、収益の向上を図り基準外繰出金の削減に努める。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64135</xdr:rowOff>
    </xdr:from>
    <xdr:to>
      <xdr:col>82</xdr:col>
      <xdr:colOff>107950</xdr:colOff>
      <xdr:row>39</xdr:row>
      <xdr:rowOff>161290</xdr:rowOff>
    </xdr:to>
    <xdr:cxnSp macro="">
      <xdr:nvCxnSpPr>
        <xdr:cNvPr id="305" name="直線コネクタ 304"/>
        <xdr:cNvCxnSpPr/>
      </xdr:nvCxnSpPr>
      <xdr:spPr>
        <a:xfrm>
          <a:off x="15671800" y="675068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64135</xdr:rowOff>
    </xdr:from>
    <xdr:to>
      <xdr:col>78</xdr:col>
      <xdr:colOff>69850</xdr:colOff>
      <xdr:row>39</xdr:row>
      <xdr:rowOff>69850</xdr:rowOff>
    </xdr:to>
    <xdr:cxnSp macro="">
      <xdr:nvCxnSpPr>
        <xdr:cNvPr id="308" name="直線コネクタ 307"/>
        <xdr:cNvCxnSpPr/>
      </xdr:nvCxnSpPr>
      <xdr:spPr>
        <a:xfrm flipV="1">
          <a:off x="14782800" y="67506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46990</xdr:rowOff>
    </xdr:from>
    <xdr:to>
      <xdr:col>73</xdr:col>
      <xdr:colOff>180975</xdr:colOff>
      <xdr:row>39</xdr:row>
      <xdr:rowOff>69850</xdr:rowOff>
    </xdr:to>
    <xdr:cxnSp macro="">
      <xdr:nvCxnSpPr>
        <xdr:cNvPr id="311" name="直線コネクタ 310"/>
        <xdr:cNvCxnSpPr/>
      </xdr:nvCxnSpPr>
      <xdr:spPr>
        <a:xfrm>
          <a:off x="13893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18415</xdr:rowOff>
    </xdr:from>
    <xdr:to>
      <xdr:col>69</xdr:col>
      <xdr:colOff>92075</xdr:colOff>
      <xdr:row>39</xdr:row>
      <xdr:rowOff>46990</xdr:rowOff>
    </xdr:to>
    <xdr:cxnSp macro="">
      <xdr:nvCxnSpPr>
        <xdr:cNvPr id="314" name="直線コネクタ 313"/>
        <xdr:cNvCxnSpPr/>
      </xdr:nvCxnSpPr>
      <xdr:spPr>
        <a:xfrm>
          <a:off x="13004800" y="67049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121920</xdr:rowOff>
    </xdr:from>
    <xdr:to>
      <xdr:col>69</xdr:col>
      <xdr:colOff>142875</xdr:colOff>
      <xdr:row>38</xdr:row>
      <xdr:rowOff>52070</xdr:rowOff>
    </xdr:to>
    <xdr:sp macro="" textlink="">
      <xdr:nvSpPr>
        <xdr:cNvPr id="315" name="フローチャート: 判断 314"/>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62247</xdr:rowOff>
    </xdr:from>
    <xdr:ext cx="762000" cy="259045"/>
    <xdr:sp macro="" textlink="">
      <xdr:nvSpPr>
        <xdr:cNvPr id="316" name="テキスト ボックス 315"/>
        <xdr:cNvSpPr txBox="1"/>
      </xdr:nvSpPr>
      <xdr:spPr>
        <a:xfrm>
          <a:off x="13512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127635</xdr:rowOff>
    </xdr:from>
    <xdr:to>
      <xdr:col>65</xdr:col>
      <xdr:colOff>53975</xdr:colOff>
      <xdr:row>38</xdr:row>
      <xdr:rowOff>57785</xdr:rowOff>
    </xdr:to>
    <xdr:sp macro="" textlink="">
      <xdr:nvSpPr>
        <xdr:cNvPr id="317" name="フローチャート: 判断 316"/>
        <xdr:cNvSpPr/>
      </xdr:nvSpPr>
      <xdr:spPr>
        <a:xfrm>
          <a:off x="12954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67962</xdr:rowOff>
    </xdr:from>
    <xdr:ext cx="762000" cy="259045"/>
    <xdr:sp macro="" textlink="">
      <xdr:nvSpPr>
        <xdr:cNvPr id="318" name="テキスト ボックス 317"/>
        <xdr:cNvSpPr txBox="1"/>
      </xdr:nvSpPr>
      <xdr:spPr>
        <a:xfrm>
          <a:off x="12623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110490</xdr:rowOff>
    </xdr:from>
    <xdr:to>
      <xdr:col>82</xdr:col>
      <xdr:colOff>158750</xdr:colOff>
      <xdr:row>40</xdr:row>
      <xdr:rowOff>40640</xdr:rowOff>
    </xdr:to>
    <xdr:sp macro="" textlink="">
      <xdr:nvSpPr>
        <xdr:cNvPr id="324" name="楕円 323"/>
        <xdr:cNvSpPr/>
      </xdr:nvSpPr>
      <xdr:spPr>
        <a:xfrm>
          <a:off x="16459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82567</xdr:rowOff>
    </xdr:from>
    <xdr:ext cx="762000" cy="259045"/>
    <xdr:sp macro="" textlink="">
      <xdr:nvSpPr>
        <xdr:cNvPr id="325" name="補助費等該当値テキスト"/>
        <xdr:cNvSpPr txBox="1"/>
      </xdr:nvSpPr>
      <xdr:spPr>
        <a:xfrm>
          <a:off x="16598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13335</xdr:rowOff>
    </xdr:from>
    <xdr:to>
      <xdr:col>78</xdr:col>
      <xdr:colOff>120650</xdr:colOff>
      <xdr:row>39</xdr:row>
      <xdr:rowOff>114935</xdr:rowOff>
    </xdr:to>
    <xdr:sp macro="" textlink="">
      <xdr:nvSpPr>
        <xdr:cNvPr id="326" name="楕円 325"/>
        <xdr:cNvSpPr/>
      </xdr:nvSpPr>
      <xdr:spPr>
        <a:xfrm>
          <a:off x="156210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99712</xdr:rowOff>
    </xdr:from>
    <xdr:ext cx="736600" cy="259045"/>
    <xdr:sp macro="" textlink="">
      <xdr:nvSpPr>
        <xdr:cNvPr id="327" name="テキスト ボックス 326"/>
        <xdr:cNvSpPr txBox="1"/>
      </xdr:nvSpPr>
      <xdr:spPr>
        <a:xfrm>
          <a:off x="15290800" y="678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28" name="楕円 327"/>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29" name="テキスト ボックス 328"/>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30" name="楕円 329"/>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31" name="テキスト ボックス 330"/>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139065</xdr:rowOff>
    </xdr:from>
    <xdr:to>
      <xdr:col>65</xdr:col>
      <xdr:colOff>53975</xdr:colOff>
      <xdr:row>39</xdr:row>
      <xdr:rowOff>69215</xdr:rowOff>
    </xdr:to>
    <xdr:sp macro="" textlink="">
      <xdr:nvSpPr>
        <xdr:cNvPr id="332" name="楕円 331"/>
        <xdr:cNvSpPr/>
      </xdr:nvSpPr>
      <xdr:spPr>
        <a:xfrm>
          <a:off x="129540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53992</xdr:rowOff>
    </xdr:from>
    <xdr:ext cx="762000" cy="259045"/>
    <xdr:sp macro="" textlink="">
      <xdr:nvSpPr>
        <xdr:cNvPr id="333" name="テキスト ボックス 332"/>
        <xdr:cNvSpPr txBox="1"/>
      </xdr:nvSpPr>
      <xdr:spPr>
        <a:xfrm>
          <a:off x="12623800" y="674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建設事業債の償還額が大きいことから、類似団体平均と比して２．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ポイント高くなっている。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事業費は徐々に減少の見込みであるものの、今後も</a:t>
          </a:r>
          <a:r>
            <a:rPr kumimoji="1" lang="ja-JP" altLang="en-US" sz="1100">
              <a:solidFill>
                <a:schemeClr val="dk1"/>
              </a:solidFill>
              <a:effectLst/>
              <a:latin typeface="+mn-lt"/>
              <a:ea typeface="+mn-ea"/>
              <a:cs typeface="+mn-cs"/>
            </a:rPr>
            <a:t>小中学校改修等の</a:t>
          </a:r>
          <a:r>
            <a:rPr kumimoji="1" lang="ja-JP" altLang="ja-JP" sz="1100">
              <a:solidFill>
                <a:schemeClr val="dk1"/>
              </a:solidFill>
              <a:effectLst/>
              <a:latin typeface="+mn-lt"/>
              <a:ea typeface="+mn-ea"/>
              <a:cs typeface="+mn-cs"/>
            </a:rPr>
            <a:t>実施が予定されており、当比率が急速に改善することはないが事業費の見直しや繰上償還の実施等により毎年度の元金償還額を増加させないよう努める。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49276</xdr:rowOff>
    </xdr:from>
    <xdr:to>
      <xdr:col>24</xdr:col>
      <xdr:colOff>25400</xdr:colOff>
      <xdr:row>78</xdr:row>
      <xdr:rowOff>58420</xdr:rowOff>
    </xdr:to>
    <xdr:cxnSp macro="">
      <xdr:nvCxnSpPr>
        <xdr:cNvPr id="363" name="直線コネクタ 362"/>
        <xdr:cNvCxnSpPr/>
      </xdr:nvCxnSpPr>
      <xdr:spPr>
        <a:xfrm>
          <a:off x="3987800" y="134223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49276</xdr:rowOff>
    </xdr:to>
    <xdr:cxnSp macro="">
      <xdr:nvCxnSpPr>
        <xdr:cNvPr id="366" name="直線コネクタ 365"/>
        <xdr:cNvCxnSpPr/>
      </xdr:nvCxnSpPr>
      <xdr:spPr>
        <a:xfrm>
          <a:off x="3098800" y="133858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81280</xdr:rowOff>
    </xdr:to>
    <xdr:cxnSp macro="">
      <xdr:nvCxnSpPr>
        <xdr:cNvPr id="369" name="直線コネクタ 368"/>
        <xdr:cNvCxnSpPr/>
      </xdr:nvCxnSpPr>
      <xdr:spPr>
        <a:xfrm flipV="1">
          <a:off x="2209800" y="13385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72137</xdr:rowOff>
    </xdr:from>
    <xdr:to>
      <xdr:col>11</xdr:col>
      <xdr:colOff>9525</xdr:colOff>
      <xdr:row>78</xdr:row>
      <xdr:rowOff>81280</xdr:rowOff>
    </xdr:to>
    <xdr:cxnSp macro="">
      <xdr:nvCxnSpPr>
        <xdr:cNvPr id="372" name="直線コネクタ 371"/>
        <xdr:cNvCxnSpPr/>
      </xdr:nvCxnSpPr>
      <xdr:spPr>
        <a:xfrm>
          <a:off x="1320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3" name="フローチャート: 判断 372"/>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74" name="テキスト ボックス 373"/>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76" name="テキスト ボックス 375"/>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2" name="楕円 381"/>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3"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169926</xdr:rowOff>
    </xdr:from>
    <xdr:to>
      <xdr:col>20</xdr:col>
      <xdr:colOff>38100</xdr:colOff>
      <xdr:row>78</xdr:row>
      <xdr:rowOff>100076</xdr:rowOff>
    </xdr:to>
    <xdr:sp macro="" textlink="">
      <xdr:nvSpPr>
        <xdr:cNvPr id="384" name="楕円 383"/>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85" name="テキスト ボックス 384"/>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86" name="楕円 385"/>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7" name="テキスト ボックス 386"/>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88" name="楕円 387"/>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89" name="テキスト ボックス 388"/>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90" name="楕円 389"/>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91" name="テキスト ボックス 390"/>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類似団体平均に比して</a:t>
          </a:r>
          <a:r>
            <a:rPr kumimoji="1" lang="ja-JP" altLang="en-US" sz="1100">
              <a:solidFill>
                <a:schemeClr val="dk1"/>
              </a:solidFill>
              <a:effectLst/>
              <a:latin typeface="+mn-lt"/>
              <a:ea typeface="+mn-ea"/>
              <a:cs typeface="+mn-cs"/>
            </a:rPr>
            <a:t>６．１</a:t>
          </a:r>
          <a:r>
            <a:rPr kumimoji="1" lang="ja-JP" altLang="ja-JP" sz="1100">
              <a:solidFill>
                <a:schemeClr val="dk1"/>
              </a:solidFill>
              <a:effectLst/>
              <a:latin typeface="+mn-lt"/>
              <a:ea typeface="+mn-ea"/>
              <a:cs typeface="+mn-cs"/>
            </a:rPr>
            <a:t>ポイント下回っている。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補助費以外は類似団体より低い比率となっていることから、補助費等の改善が重要な課題となっている。今後は、金額が多額となっている公営企業の基準外繰出金の削減に努める。</a:t>
          </a:r>
          <a:endParaRPr kumimoji="1" lang="en-US" altLang="ja-JP" sz="1100">
            <a:solidFill>
              <a:schemeClr val="dk1"/>
            </a:solidFill>
            <a:effectLst/>
            <a:latin typeface="+mn-lt"/>
            <a:ea typeface="+mn-ea"/>
            <a:cs typeface="+mn-cs"/>
          </a:endParaRPr>
        </a:p>
        <a:p>
          <a:r>
            <a:rPr kumimoji="1" lang="ja-JP" altLang="ja-JP" sz="1100">
              <a:solidFill>
                <a:sysClr val="windowText" lastClr="000000"/>
              </a:solidFill>
              <a:effectLst/>
              <a:latin typeface="+mn-lt"/>
              <a:ea typeface="+mn-ea"/>
              <a:cs typeface="+mn-cs"/>
            </a:rPr>
            <a:t>また、保育園関連経費、公共施設維持管理経費等も指標改善の重しとなっていると考えられる。これらは、市民生活に直結する経費であり、単純な経費削減は困難であるが縮減に向け努力する。</a:t>
          </a:r>
          <a:endParaRPr kumimoji="1" lang="en-US" altLang="ja-JP" sz="1100">
            <a:solidFill>
              <a:sysClr val="windowText" lastClr="000000"/>
            </a:solidFill>
            <a:effectLst/>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115570</xdr:rowOff>
    </xdr:from>
    <xdr:to>
      <xdr:col>82</xdr:col>
      <xdr:colOff>107950</xdr:colOff>
      <xdr:row>80</xdr:row>
      <xdr:rowOff>149861</xdr:rowOff>
    </xdr:to>
    <xdr:cxnSp macro="">
      <xdr:nvCxnSpPr>
        <xdr:cNvPr id="419" name="直線コネクタ 418"/>
        <xdr:cNvCxnSpPr/>
      </xdr:nvCxnSpPr>
      <xdr:spPr>
        <a:xfrm flipV="1">
          <a:off x="16510000" y="12802870"/>
          <a:ext cx="0" cy="1062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0"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1" name="直線コネクタ 420"/>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30497</xdr:rowOff>
    </xdr:from>
    <xdr:ext cx="762000" cy="259045"/>
    <xdr:sp macro="" textlink="">
      <xdr:nvSpPr>
        <xdr:cNvPr id="422" name="公債費以外最大値テキスト"/>
        <xdr:cNvSpPr txBox="1"/>
      </xdr:nvSpPr>
      <xdr:spPr>
        <a:xfrm>
          <a:off x="16598900" y="1254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115570</xdr:rowOff>
    </xdr:from>
    <xdr:to>
      <xdr:col>82</xdr:col>
      <xdr:colOff>196850</xdr:colOff>
      <xdr:row>74</xdr:row>
      <xdr:rowOff>115570</xdr:rowOff>
    </xdr:to>
    <xdr:cxnSp macro="">
      <xdr:nvCxnSpPr>
        <xdr:cNvPr id="423" name="直線コネクタ 422"/>
        <xdr:cNvCxnSpPr/>
      </xdr:nvCxnSpPr>
      <xdr:spPr>
        <a:xfrm>
          <a:off x="16421100" y="1280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xdr:rowOff>
    </xdr:from>
    <xdr:to>
      <xdr:col>82</xdr:col>
      <xdr:colOff>107950</xdr:colOff>
      <xdr:row>75</xdr:row>
      <xdr:rowOff>8890</xdr:rowOff>
    </xdr:to>
    <xdr:cxnSp macro="">
      <xdr:nvCxnSpPr>
        <xdr:cNvPr id="424" name="直線コネクタ 423"/>
        <xdr:cNvCxnSpPr/>
      </xdr:nvCxnSpPr>
      <xdr:spPr>
        <a:xfrm>
          <a:off x="15671800" y="1268857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162577</xdr:rowOff>
    </xdr:from>
    <xdr:ext cx="762000" cy="259045"/>
    <xdr:sp macro="" textlink="">
      <xdr:nvSpPr>
        <xdr:cNvPr id="425" name="公債費以外平均値テキスト"/>
        <xdr:cNvSpPr txBox="1"/>
      </xdr:nvSpPr>
      <xdr:spPr>
        <a:xfrm>
          <a:off x="16598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26" name="フローチャート: 判断 425"/>
        <xdr:cNvSpPr/>
      </xdr:nvSpPr>
      <xdr:spPr>
        <a:xfrm>
          <a:off x="16459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81280</xdr:rowOff>
    </xdr:from>
    <xdr:to>
      <xdr:col>78</xdr:col>
      <xdr:colOff>69850</xdr:colOff>
      <xdr:row>74</xdr:row>
      <xdr:rowOff>1270</xdr:rowOff>
    </xdr:to>
    <xdr:cxnSp macro="">
      <xdr:nvCxnSpPr>
        <xdr:cNvPr id="427" name="直線コネクタ 426"/>
        <xdr:cNvCxnSpPr/>
      </xdr:nvCxnSpPr>
      <xdr:spPr>
        <a:xfrm>
          <a:off x="14782800" y="125971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0</xdr:rowOff>
    </xdr:from>
    <xdr:to>
      <xdr:col>78</xdr:col>
      <xdr:colOff>120650</xdr:colOff>
      <xdr:row>76</xdr:row>
      <xdr:rowOff>101600</xdr:rowOff>
    </xdr:to>
    <xdr:sp macro="" textlink="">
      <xdr:nvSpPr>
        <xdr:cNvPr id="428" name="フローチャート: 判断 427"/>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29" name="テキスト ボックス 428"/>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81280</xdr:rowOff>
    </xdr:from>
    <xdr:to>
      <xdr:col>73</xdr:col>
      <xdr:colOff>180975</xdr:colOff>
      <xdr:row>73</xdr:row>
      <xdr:rowOff>85090</xdr:rowOff>
    </xdr:to>
    <xdr:cxnSp macro="">
      <xdr:nvCxnSpPr>
        <xdr:cNvPr id="430" name="直線コネクタ 429"/>
        <xdr:cNvCxnSpPr/>
      </xdr:nvCxnSpPr>
      <xdr:spPr>
        <a:xfrm flipV="1">
          <a:off x="13893800" y="12597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83820</xdr:rowOff>
    </xdr:from>
    <xdr:to>
      <xdr:col>74</xdr:col>
      <xdr:colOff>31750</xdr:colOff>
      <xdr:row>76</xdr:row>
      <xdr:rowOff>13970</xdr:rowOff>
    </xdr:to>
    <xdr:sp macro="" textlink="">
      <xdr:nvSpPr>
        <xdr:cNvPr id="431" name="フローチャート: 判断 430"/>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170197</xdr:rowOff>
    </xdr:from>
    <xdr:ext cx="762000" cy="259045"/>
    <xdr:sp macro="" textlink="">
      <xdr:nvSpPr>
        <xdr:cNvPr id="432" name="テキスト ボックス 431"/>
        <xdr:cNvSpPr txBox="1"/>
      </xdr:nvSpPr>
      <xdr:spPr>
        <a:xfrm>
          <a:off x="14401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107950</xdr:rowOff>
    </xdr:from>
    <xdr:to>
      <xdr:col>69</xdr:col>
      <xdr:colOff>92075</xdr:colOff>
      <xdr:row>73</xdr:row>
      <xdr:rowOff>85090</xdr:rowOff>
    </xdr:to>
    <xdr:cxnSp macro="">
      <xdr:nvCxnSpPr>
        <xdr:cNvPr id="433" name="直線コネクタ 432"/>
        <xdr:cNvCxnSpPr/>
      </xdr:nvCxnSpPr>
      <xdr:spPr>
        <a:xfrm>
          <a:off x="13004800" y="1245235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163830</xdr:rowOff>
    </xdr:from>
    <xdr:to>
      <xdr:col>69</xdr:col>
      <xdr:colOff>142875</xdr:colOff>
      <xdr:row>75</xdr:row>
      <xdr:rowOff>93980</xdr:rowOff>
    </xdr:to>
    <xdr:sp macro="" textlink="">
      <xdr:nvSpPr>
        <xdr:cNvPr id="434" name="フローチャート: 判断 433"/>
        <xdr:cNvSpPr/>
      </xdr:nvSpPr>
      <xdr:spPr>
        <a:xfrm>
          <a:off x="13843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78757</xdr:rowOff>
    </xdr:from>
    <xdr:ext cx="762000" cy="259045"/>
    <xdr:sp macro="" textlink="">
      <xdr:nvSpPr>
        <xdr:cNvPr id="435" name="テキスト ボックス 434"/>
        <xdr:cNvSpPr txBox="1"/>
      </xdr:nvSpPr>
      <xdr:spPr>
        <a:xfrm>
          <a:off x="13512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36" name="フローチャート: 判断 43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37" name="テキスト ボックス 43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43" name="楕円 442"/>
        <xdr:cNvSpPr/>
      </xdr:nvSpPr>
      <xdr:spPr>
        <a:xfrm>
          <a:off x="16459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38117</xdr:rowOff>
    </xdr:from>
    <xdr:ext cx="762000" cy="259045"/>
    <xdr:sp macro="" textlink="">
      <xdr:nvSpPr>
        <xdr:cNvPr id="444" name="公債費以外該当値テキスト"/>
        <xdr:cNvSpPr txBox="1"/>
      </xdr:nvSpPr>
      <xdr:spPr>
        <a:xfrm>
          <a:off x="16598900" y="1272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121920</xdr:rowOff>
    </xdr:from>
    <xdr:to>
      <xdr:col>78</xdr:col>
      <xdr:colOff>120650</xdr:colOff>
      <xdr:row>74</xdr:row>
      <xdr:rowOff>52070</xdr:rowOff>
    </xdr:to>
    <xdr:sp macro="" textlink="">
      <xdr:nvSpPr>
        <xdr:cNvPr id="445" name="楕円 444"/>
        <xdr:cNvSpPr/>
      </xdr:nvSpPr>
      <xdr:spPr>
        <a:xfrm>
          <a:off x="15621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62247</xdr:rowOff>
    </xdr:from>
    <xdr:ext cx="736600" cy="259045"/>
    <xdr:sp macro="" textlink="">
      <xdr:nvSpPr>
        <xdr:cNvPr id="446" name="テキスト ボックス 445"/>
        <xdr:cNvSpPr txBox="1"/>
      </xdr:nvSpPr>
      <xdr:spPr>
        <a:xfrm>
          <a:off x="15290800" y="1240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30480</xdr:rowOff>
    </xdr:from>
    <xdr:to>
      <xdr:col>74</xdr:col>
      <xdr:colOff>31750</xdr:colOff>
      <xdr:row>73</xdr:row>
      <xdr:rowOff>132080</xdr:rowOff>
    </xdr:to>
    <xdr:sp macro="" textlink="">
      <xdr:nvSpPr>
        <xdr:cNvPr id="447" name="楕円 446"/>
        <xdr:cNvSpPr/>
      </xdr:nvSpPr>
      <xdr:spPr>
        <a:xfrm>
          <a:off x="147320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142257</xdr:rowOff>
    </xdr:from>
    <xdr:ext cx="762000" cy="259045"/>
    <xdr:sp macro="" textlink="">
      <xdr:nvSpPr>
        <xdr:cNvPr id="448" name="テキスト ボックス 447"/>
        <xdr:cNvSpPr txBox="1"/>
      </xdr:nvSpPr>
      <xdr:spPr>
        <a:xfrm>
          <a:off x="14401800" y="123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34290</xdr:rowOff>
    </xdr:from>
    <xdr:to>
      <xdr:col>69</xdr:col>
      <xdr:colOff>142875</xdr:colOff>
      <xdr:row>73</xdr:row>
      <xdr:rowOff>135890</xdr:rowOff>
    </xdr:to>
    <xdr:sp macro="" textlink="">
      <xdr:nvSpPr>
        <xdr:cNvPr id="449" name="楕円 448"/>
        <xdr:cNvSpPr/>
      </xdr:nvSpPr>
      <xdr:spPr>
        <a:xfrm>
          <a:off x="13843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146067</xdr:rowOff>
    </xdr:from>
    <xdr:ext cx="762000" cy="259045"/>
    <xdr:sp macro="" textlink="">
      <xdr:nvSpPr>
        <xdr:cNvPr id="450" name="テキスト ボックス 449"/>
        <xdr:cNvSpPr txBox="1"/>
      </xdr:nvSpPr>
      <xdr:spPr>
        <a:xfrm>
          <a:off x="13512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57150</xdr:rowOff>
    </xdr:from>
    <xdr:to>
      <xdr:col>65</xdr:col>
      <xdr:colOff>53975</xdr:colOff>
      <xdr:row>72</xdr:row>
      <xdr:rowOff>158750</xdr:rowOff>
    </xdr:to>
    <xdr:sp macro="" textlink="">
      <xdr:nvSpPr>
        <xdr:cNvPr id="451" name="楕円 450"/>
        <xdr:cNvSpPr/>
      </xdr:nvSpPr>
      <xdr:spPr>
        <a:xfrm>
          <a:off x="12954000" y="124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168927</xdr:rowOff>
    </xdr:from>
    <xdr:ext cx="762000" cy="259045"/>
    <xdr:sp macro="" textlink="">
      <xdr:nvSpPr>
        <xdr:cNvPr id="452" name="テキスト ボックス 451"/>
        <xdr:cNvSpPr txBox="1"/>
      </xdr:nvSpPr>
      <xdr:spPr>
        <a:xfrm>
          <a:off x="12623800" y="1217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21215</xdr:rowOff>
    </xdr:from>
    <xdr:to>
      <xdr:col>29</xdr:col>
      <xdr:colOff>127000</xdr:colOff>
      <xdr:row>13</xdr:row>
      <xdr:rowOff>45904</xdr:rowOff>
    </xdr:to>
    <xdr:cxnSp macro="">
      <xdr:nvCxnSpPr>
        <xdr:cNvPr id="50" name="直線コネクタ 49"/>
        <xdr:cNvCxnSpPr/>
      </xdr:nvCxnSpPr>
      <xdr:spPr bwMode="auto">
        <a:xfrm flipV="1">
          <a:off x="5003800" y="2297690"/>
          <a:ext cx="6477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45904</xdr:rowOff>
    </xdr:from>
    <xdr:to>
      <xdr:col>26</xdr:col>
      <xdr:colOff>50800</xdr:colOff>
      <xdr:row>13</xdr:row>
      <xdr:rowOff>102235</xdr:rowOff>
    </xdr:to>
    <xdr:cxnSp macro="">
      <xdr:nvCxnSpPr>
        <xdr:cNvPr id="53" name="直線コネクタ 52"/>
        <xdr:cNvCxnSpPr/>
      </xdr:nvCxnSpPr>
      <xdr:spPr bwMode="auto">
        <a:xfrm flipV="1">
          <a:off x="4305300" y="2322379"/>
          <a:ext cx="698500" cy="56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41561</xdr:rowOff>
    </xdr:from>
    <xdr:to>
      <xdr:col>22</xdr:col>
      <xdr:colOff>114300</xdr:colOff>
      <xdr:row>13</xdr:row>
      <xdr:rowOff>102235</xdr:rowOff>
    </xdr:to>
    <xdr:cxnSp macro="">
      <xdr:nvCxnSpPr>
        <xdr:cNvPr id="56" name="直線コネクタ 55"/>
        <xdr:cNvCxnSpPr/>
      </xdr:nvCxnSpPr>
      <xdr:spPr bwMode="auto">
        <a:xfrm>
          <a:off x="3606800" y="2318036"/>
          <a:ext cx="698500" cy="60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41561</xdr:rowOff>
    </xdr:from>
    <xdr:to>
      <xdr:col>18</xdr:col>
      <xdr:colOff>177800</xdr:colOff>
      <xdr:row>13</xdr:row>
      <xdr:rowOff>64802</xdr:rowOff>
    </xdr:to>
    <xdr:cxnSp macro="">
      <xdr:nvCxnSpPr>
        <xdr:cNvPr id="59" name="直線コネクタ 58"/>
        <xdr:cNvCxnSpPr/>
      </xdr:nvCxnSpPr>
      <xdr:spPr bwMode="auto">
        <a:xfrm flipV="1">
          <a:off x="2908300" y="2318036"/>
          <a:ext cx="698500" cy="23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153619</xdr:rowOff>
    </xdr:from>
    <xdr:to>
      <xdr:col>19</xdr:col>
      <xdr:colOff>38100</xdr:colOff>
      <xdr:row>16</xdr:row>
      <xdr:rowOff>83769</xdr:rowOff>
    </xdr:to>
    <xdr:sp macro="" textlink="">
      <xdr:nvSpPr>
        <xdr:cNvPr id="60" name="フローチャート: 判断 59"/>
        <xdr:cNvSpPr/>
      </xdr:nvSpPr>
      <xdr:spPr bwMode="auto">
        <a:xfrm>
          <a:off x="3556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68546</xdr:rowOff>
    </xdr:from>
    <xdr:ext cx="762000" cy="259045"/>
    <xdr:sp macro="" textlink="">
      <xdr:nvSpPr>
        <xdr:cNvPr id="61" name="テキスト ボックス 60"/>
        <xdr:cNvSpPr txBox="1"/>
      </xdr:nvSpPr>
      <xdr:spPr>
        <a:xfrm>
          <a:off x="3225800" y="285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10192</xdr:rowOff>
    </xdr:from>
    <xdr:to>
      <xdr:col>15</xdr:col>
      <xdr:colOff>101600</xdr:colOff>
      <xdr:row>16</xdr:row>
      <xdr:rowOff>111792</xdr:rowOff>
    </xdr:to>
    <xdr:sp macro="" textlink="">
      <xdr:nvSpPr>
        <xdr:cNvPr id="62" name="フローチャート: 判断 61"/>
        <xdr:cNvSpPr/>
      </xdr:nvSpPr>
      <xdr:spPr bwMode="auto">
        <a:xfrm>
          <a:off x="2857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96569</xdr:rowOff>
    </xdr:from>
    <xdr:ext cx="762000" cy="259045"/>
    <xdr:sp macro="" textlink="">
      <xdr:nvSpPr>
        <xdr:cNvPr id="63" name="テキスト ボックス 62"/>
        <xdr:cNvSpPr txBox="1"/>
      </xdr:nvSpPr>
      <xdr:spPr>
        <a:xfrm>
          <a:off x="2527300" y="288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141865</xdr:rowOff>
    </xdr:from>
    <xdr:to>
      <xdr:col>29</xdr:col>
      <xdr:colOff>177800</xdr:colOff>
      <xdr:row>13</xdr:row>
      <xdr:rowOff>72015</xdr:rowOff>
    </xdr:to>
    <xdr:sp macro="" textlink="">
      <xdr:nvSpPr>
        <xdr:cNvPr id="69" name="楕円 68"/>
        <xdr:cNvSpPr/>
      </xdr:nvSpPr>
      <xdr:spPr bwMode="auto">
        <a:xfrm>
          <a:off x="5600700" y="2246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158392</xdr:rowOff>
    </xdr:from>
    <xdr:ext cx="762000" cy="259045"/>
    <xdr:sp macro="" textlink="">
      <xdr:nvSpPr>
        <xdr:cNvPr id="70" name="人口1人当たり決算額の推移該当値テキスト130"/>
        <xdr:cNvSpPr txBox="1"/>
      </xdr:nvSpPr>
      <xdr:spPr>
        <a:xfrm>
          <a:off x="5740400" y="209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166554</xdr:rowOff>
    </xdr:from>
    <xdr:to>
      <xdr:col>26</xdr:col>
      <xdr:colOff>101600</xdr:colOff>
      <xdr:row>13</xdr:row>
      <xdr:rowOff>96704</xdr:rowOff>
    </xdr:to>
    <xdr:sp macro="" textlink="">
      <xdr:nvSpPr>
        <xdr:cNvPr id="71" name="楕円 70"/>
        <xdr:cNvSpPr/>
      </xdr:nvSpPr>
      <xdr:spPr bwMode="auto">
        <a:xfrm>
          <a:off x="4953000" y="2271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106881</xdr:rowOff>
    </xdr:from>
    <xdr:ext cx="736600" cy="259045"/>
    <xdr:sp macro="" textlink="">
      <xdr:nvSpPr>
        <xdr:cNvPr id="72" name="テキスト ボックス 71"/>
        <xdr:cNvSpPr txBox="1"/>
      </xdr:nvSpPr>
      <xdr:spPr>
        <a:xfrm>
          <a:off x="4622800" y="2040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51435</xdr:rowOff>
    </xdr:from>
    <xdr:to>
      <xdr:col>22</xdr:col>
      <xdr:colOff>165100</xdr:colOff>
      <xdr:row>13</xdr:row>
      <xdr:rowOff>153035</xdr:rowOff>
    </xdr:to>
    <xdr:sp macro="" textlink="">
      <xdr:nvSpPr>
        <xdr:cNvPr id="73" name="楕円 72"/>
        <xdr:cNvSpPr/>
      </xdr:nvSpPr>
      <xdr:spPr bwMode="auto">
        <a:xfrm>
          <a:off x="4254500" y="2327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163212</xdr:rowOff>
    </xdr:from>
    <xdr:ext cx="762000" cy="259045"/>
    <xdr:sp macro="" textlink="">
      <xdr:nvSpPr>
        <xdr:cNvPr id="74" name="テキスト ボックス 73"/>
        <xdr:cNvSpPr txBox="1"/>
      </xdr:nvSpPr>
      <xdr:spPr>
        <a:xfrm>
          <a:off x="39243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162211</xdr:rowOff>
    </xdr:from>
    <xdr:to>
      <xdr:col>19</xdr:col>
      <xdr:colOff>38100</xdr:colOff>
      <xdr:row>13</xdr:row>
      <xdr:rowOff>92361</xdr:rowOff>
    </xdr:to>
    <xdr:sp macro="" textlink="">
      <xdr:nvSpPr>
        <xdr:cNvPr id="75" name="楕円 74"/>
        <xdr:cNvSpPr/>
      </xdr:nvSpPr>
      <xdr:spPr bwMode="auto">
        <a:xfrm>
          <a:off x="3556000" y="226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102538</xdr:rowOff>
    </xdr:from>
    <xdr:ext cx="762000" cy="259045"/>
    <xdr:sp macro="" textlink="">
      <xdr:nvSpPr>
        <xdr:cNvPr id="76" name="テキスト ボックス 75"/>
        <xdr:cNvSpPr txBox="1"/>
      </xdr:nvSpPr>
      <xdr:spPr>
        <a:xfrm>
          <a:off x="3225800" y="203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14002</xdr:rowOff>
    </xdr:from>
    <xdr:to>
      <xdr:col>15</xdr:col>
      <xdr:colOff>101600</xdr:colOff>
      <xdr:row>13</xdr:row>
      <xdr:rowOff>115602</xdr:rowOff>
    </xdr:to>
    <xdr:sp macro="" textlink="">
      <xdr:nvSpPr>
        <xdr:cNvPr id="77" name="楕円 76"/>
        <xdr:cNvSpPr/>
      </xdr:nvSpPr>
      <xdr:spPr bwMode="auto">
        <a:xfrm>
          <a:off x="2857500" y="2290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125779</xdr:rowOff>
    </xdr:from>
    <xdr:ext cx="762000" cy="259045"/>
    <xdr:sp macro="" textlink="">
      <xdr:nvSpPr>
        <xdr:cNvPr id="78" name="テキスト ボックス 77"/>
        <xdr:cNvSpPr txBox="1"/>
      </xdr:nvSpPr>
      <xdr:spPr>
        <a:xfrm>
          <a:off x="2527300" y="205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282774</xdr:rowOff>
    </xdr:from>
    <xdr:to>
      <xdr:col>29</xdr:col>
      <xdr:colOff>127000</xdr:colOff>
      <xdr:row>36</xdr:row>
      <xdr:rowOff>20930</xdr:rowOff>
    </xdr:to>
    <xdr:cxnSp macro="">
      <xdr:nvCxnSpPr>
        <xdr:cNvPr id="113" name="直線コネクタ 112"/>
        <xdr:cNvCxnSpPr/>
      </xdr:nvCxnSpPr>
      <xdr:spPr bwMode="auto">
        <a:xfrm flipV="1">
          <a:off x="5003800" y="6893124"/>
          <a:ext cx="647700" cy="81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184379</xdr:rowOff>
    </xdr:from>
    <xdr:to>
      <xdr:col>26</xdr:col>
      <xdr:colOff>50800</xdr:colOff>
      <xdr:row>36</xdr:row>
      <xdr:rowOff>20930</xdr:rowOff>
    </xdr:to>
    <xdr:cxnSp macro="">
      <xdr:nvCxnSpPr>
        <xdr:cNvPr id="116" name="直線コネクタ 115"/>
        <xdr:cNvCxnSpPr/>
      </xdr:nvCxnSpPr>
      <xdr:spPr bwMode="auto">
        <a:xfrm>
          <a:off x="4305300" y="6794729"/>
          <a:ext cx="698500" cy="179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9957</xdr:rowOff>
    </xdr:from>
    <xdr:to>
      <xdr:col>22</xdr:col>
      <xdr:colOff>114300</xdr:colOff>
      <xdr:row>35</xdr:row>
      <xdr:rowOff>184379</xdr:rowOff>
    </xdr:to>
    <xdr:cxnSp macro="">
      <xdr:nvCxnSpPr>
        <xdr:cNvPr id="119" name="直線コネクタ 118"/>
        <xdr:cNvCxnSpPr/>
      </xdr:nvCxnSpPr>
      <xdr:spPr bwMode="auto">
        <a:xfrm>
          <a:off x="3606800" y="6620307"/>
          <a:ext cx="698500" cy="174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238688</xdr:rowOff>
    </xdr:from>
    <xdr:to>
      <xdr:col>18</xdr:col>
      <xdr:colOff>177800</xdr:colOff>
      <xdr:row>35</xdr:row>
      <xdr:rowOff>9957</xdr:rowOff>
    </xdr:to>
    <xdr:cxnSp macro="">
      <xdr:nvCxnSpPr>
        <xdr:cNvPr id="122" name="直線コネクタ 121"/>
        <xdr:cNvCxnSpPr/>
      </xdr:nvCxnSpPr>
      <xdr:spPr bwMode="auto">
        <a:xfrm>
          <a:off x="2908300" y="6506138"/>
          <a:ext cx="698500" cy="114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76331</xdr:rowOff>
    </xdr:from>
    <xdr:to>
      <xdr:col>19</xdr:col>
      <xdr:colOff>38100</xdr:colOff>
      <xdr:row>35</xdr:row>
      <xdr:rowOff>177931</xdr:rowOff>
    </xdr:to>
    <xdr:sp macro="" textlink="">
      <xdr:nvSpPr>
        <xdr:cNvPr id="123" name="フローチャート: 判断 122"/>
        <xdr:cNvSpPr/>
      </xdr:nvSpPr>
      <xdr:spPr bwMode="auto">
        <a:xfrm>
          <a:off x="3556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162708</xdr:rowOff>
    </xdr:from>
    <xdr:ext cx="762000" cy="259045"/>
    <xdr:sp macro="" textlink="">
      <xdr:nvSpPr>
        <xdr:cNvPr id="124" name="テキスト ボックス 123"/>
        <xdr:cNvSpPr txBox="1"/>
      </xdr:nvSpPr>
      <xdr:spPr>
        <a:xfrm>
          <a:off x="32258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330109</xdr:rowOff>
    </xdr:from>
    <xdr:to>
      <xdr:col>15</xdr:col>
      <xdr:colOff>101600</xdr:colOff>
      <xdr:row>35</xdr:row>
      <xdr:rowOff>88809</xdr:rowOff>
    </xdr:to>
    <xdr:sp macro="" textlink="">
      <xdr:nvSpPr>
        <xdr:cNvPr id="125" name="フローチャート: 判断 124"/>
        <xdr:cNvSpPr/>
      </xdr:nvSpPr>
      <xdr:spPr bwMode="auto">
        <a:xfrm>
          <a:off x="2857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73586</xdr:rowOff>
    </xdr:from>
    <xdr:ext cx="762000" cy="259045"/>
    <xdr:sp macro="" textlink="">
      <xdr:nvSpPr>
        <xdr:cNvPr id="126" name="テキスト ボックス 125"/>
        <xdr:cNvSpPr txBox="1"/>
      </xdr:nvSpPr>
      <xdr:spPr>
        <a:xfrm>
          <a:off x="2527300" y="66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231974</xdr:rowOff>
    </xdr:from>
    <xdr:to>
      <xdr:col>29</xdr:col>
      <xdr:colOff>177800</xdr:colOff>
      <xdr:row>35</xdr:row>
      <xdr:rowOff>333574</xdr:rowOff>
    </xdr:to>
    <xdr:sp macro="" textlink="">
      <xdr:nvSpPr>
        <xdr:cNvPr id="132" name="楕円 131"/>
        <xdr:cNvSpPr/>
      </xdr:nvSpPr>
      <xdr:spPr bwMode="auto">
        <a:xfrm>
          <a:off x="5600700" y="6842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204051</xdr:rowOff>
    </xdr:from>
    <xdr:ext cx="762000" cy="259045"/>
    <xdr:sp macro="" textlink="">
      <xdr:nvSpPr>
        <xdr:cNvPr id="133" name="人口1人当たり決算額の推移該当値テキスト445"/>
        <xdr:cNvSpPr txBox="1"/>
      </xdr:nvSpPr>
      <xdr:spPr>
        <a:xfrm>
          <a:off x="5740400" y="681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313030</xdr:rowOff>
    </xdr:from>
    <xdr:to>
      <xdr:col>26</xdr:col>
      <xdr:colOff>101600</xdr:colOff>
      <xdr:row>36</xdr:row>
      <xdr:rowOff>71730</xdr:rowOff>
    </xdr:to>
    <xdr:sp macro="" textlink="">
      <xdr:nvSpPr>
        <xdr:cNvPr id="134" name="楕円 133"/>
        <xdr:cNvSpPr/>
      </xdr:nvSpPr>
      <xdr:spPr bwMode="auto">
        <a:xfrm>
          <a:off x="4953000" y="6923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56507</xdr:rowOff>
    </xdr:from>
    <xdr:ext cx="736600" cy="259045"/>
    <xdr:sp macro="" textlink="">
      <xdr:nvSpPr>
        <xdr:cNvPr id="135" name="テキスト ボックス 134"/>
        <xdr:cNvSpPr txBox="1"/>
      </xdr:nvSpPr>
      <xdr:spPr>
        <a:xfrm>
          <a:off x="4622800" y="7009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133579</xdr:rowOff>
    </xdr:from>
    <xdr:to>
      <xdr:col>22</xdr:col>
      <xdr:colOff>165100</xdr:colOff>
      <xdr:row>35</xdr:row>
      <xdr:rowOff>235179</xdr:rowOff>
    </xdr:to>
    <xdr:sp macro="" textlink="">
      <xdr:nvSpPr>
        <xdr:cNvPr id="136" name="楕円 135"/>
        <xdr:cNvSpPr/>
      </xdr:nvSpPr>
      <xdr:spPr bwMode="auto">
        <a:xfrm>
          <a:off x="4254500" y="674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245356</xdr:rowOff>
    </xdr:from>
    <xdr:ext cx="762000" cy="259045"/>
    <xdr:sp macro="" textlink="">
      <xdr:nvSpPr>
        <xdr:cNvPr id="137" name="テキスト ボックス 136"/>
        <xdr:cNvSpPr txBox="1"/>
      </xdr:nvSpPr>
      <xdr:spPr>
        <a:xfrm>
          <a:off x="3924300" y="651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302057</xdr:rowOff>
    </xdr:from>
    <xdr:to>
      <xdr:col>19</xdr:col>
      <xdr:colOff>38100</xdr:colOff>
      <xdr:row>35</xdr:row>
      <xdr:rowOff>60757</xdr:rowOff>
    </xdr:to>
    <xdr:sp macro="" textlink="">
      <xdr:nvSpPr>
        <xdr:cNvPr id="138" name="楕円 137"/>
        <xdr:cNvSpPr/>
      </xdr:nvSpPr>
      <xdr:spPr bwMode="auto">
        <a:xfrm>
          <a:off x="3556000" y="6569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70934</xdr:rowOff>
    </xdr:from>
    <xdr:ext cx="762000" cy="259045"/>
    <xdr:sp macro="" textlink="">
      <xdr:nvSpPr>
        <xdr:cNvPr id="139" name="テキスト ボックス 138"/>
        <xdr:cNvSpPr txBox="1"/>
      </xdr:nvSpPr>
      <xdr:spPr>
        <a:xfrm>
          <a:off x="3225800" y="633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187887</xdr:rowOff>
    </xdr:from>
    <xdr:to>
      <xdr:col>15</xdr:col>
      <xdr:colOff>101600</xdr:colOff>
      <xdr:row>34</xdr:row>
      <xdr:rowOff>289488</xdr:rowOff>
    </xdr:to>
    <xdr:sp macro="" textlink="">
      <xdr:nvSpPr>
        <xdr:cNvPr id="140" name="楕円 139"/>
        <xdr:cNvSpPr/>
      </xdr:nvSpPr>
      <xdr:spPr bwMode="auto">
        <a:xfrm>
          <a:off x="2857500" y="645533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299664</xdr:rowOff>
    </xdr:from>
    <xdr:ext cx="762000" cy="259045"/>
    <xdr:sp macro="" textlink="">
      <xdr:nvSpPr>
        <xdr:cNvPr id="141" name="テキスト ボックス 140"/>
        <xdr:cNvSpPr txBox="1"/>
      </xdr:nvSpPr>
      <xdr:spPr>
        <a:xfrm>
          <a:off x="2527300" y="622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51,813
51,049
668.64
40,059,561
38,319,395
1,542,520
21,308,693
44,758,230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169098</xdr:rowOff>
    </xdr:from>
    <xdr:to>
      <xdr:col>24</xdr:col>
      <xdr:colOff>63500</xdr:colOff>
      <xdr:row>33</xdr:row>
      <xdr:rowOff>17696</xdr:rowOff>
    </xdr:to>
    <xdr:cxnSp macro="">
      <xdr:nvCxnSpPr>
        <xdr:cNvPr id="59" name="直線コネクタ 58"/>
        <xdr:cNvCxnSpPr/>
      </xdr:nvCxnSpPr>
      <xdr:spPr>
        <a:xfrm>
          <a:off x="3797300" y="5655498"/>
          <a:ext cx="8382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130808</xdr:rowOff>
    </xdr:from>
    <xdr:to>
      <xdr:col>19</xdr:col>
      <xdr:colOff>177800</xdr:colOff>
      <xdr:row>32</xdr:row>
      <xdr:rowOff>169098</xdr:rowOff>
    </xdr:to>
    <xdr:cxnSp macro="">
      <xdr:nvCxnSpPr>
        <xdr:cNvPr id="62" name="直線コネクタ 61"/>
        <xdr:cNvCxnSpPr/>
      </xdr:nvCxnSpPr>
      <xdr:spPr>
        <a:xfrm>
          <a:off x="2908300" y="5617208"/>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74389</xdr:rowOff>
    </xdr:from>
    <xdr:to>
      <xdr:col>15</xdr:col>
      <xdr:colOff>50800</xdr:colOff>
      <xdr:row>32</xdr:row>
      <xdr:rowOff>130808</xdr:rowOff>
    </xdr:to>
    <xdr:cxnSp macro="">
      <xdr:nvCxnSpPr>
        <xdr:cNvPr id="65" name="直線コネクタ 64"/>
        <xdr:cNvCxnSpPr/>
      </xdr:nvCxnSpPr>
      <xdr:spPr>
        <a:xfrm>
          <a:off x="2019300" y="5560789"/>
          <a:ext cx="889000" cy="5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74389</xdr:rowOff>
    </xdr:from>
    <xdr:to>
      <xdr:col>10</xdr:col>
      <xdr:colOff>114300</xdr:colOff>
      <xdr:row>32</xdr:row>
      <xdr:rowOff>85453</xdr:rowOff>
    </xdr:to>
    <xdr:cxnSp macro="">
      <xdr:nvCxnSpPr>
        <xdr:cNvPr id="68" name="直線コネクタ 67"/>
        <xdr:cNvCxnSpPr/>
      </xdr:nvCxnSpPr>
      <xdr:spPr>
        <a:xfrm flipV="1">
          <a:off x="1130300" y="5560789"/>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5050</xdr:rowOff>
    </xdr:from>
    <xdr:to>
      <xdr:col>10</xdr:col>
      <xdr:colOff>165100</xdr:colOff>
      <xdr:row>35</xdr:row>
      <xdr:rowOff>106650</xdr:rowOff>
    </xdr:to>
    <xdr:sp macro="" textlink="">
      <xdr:nvSpPr>
        <xdr:cNvPr id="69" name="フローチャート: 判断 68"/>
        <xdr:cNvSpPr/>
      </xdr:nvSpPr>
      <xdr:spPr>
        <a:xfrm>
          <a:off x="1968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97777</xdr:rowOff>
    </xdr:from>
    <xdr:ext cx="534377" cy="259045"/>
    <xdr:sp macro="" textlink="">
      <xdr:nvSpPr>
        <xdr:cNvPr id="70" name="テキスト ボックス 69"/>
        <xdr:cNvSpPr txBox="1"/>
      </xdr:nvSpPr>
      <xdr:spPr>
        <a:xfrm>
          <a:off x="1752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20823</xdr:rowOff>
    </xdr:from>
    <xdr:to>
      <xdr:col>6</xdr:col>
      <xdr:colOff>38100</xdr:colOff>
      <xdr:row>35</xdr:row>
      <xdr:rowOff>122423</xdr:rowOff>
    </xdr:to>
    <xdr:sp macro="" textlink="">
      <xdr:nvSpPr>
        <xdr:cNvPr id="71" name="フローチャート: 判断 70"/>
        <xdr:cNvSpPr/>
      </xdr:nvSpPr>
      <xdr:spPr>
        <a:xfrm>
          <a:off x="1079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113550</xdr:rowOff>
    </xdr:from>
    <xdr:ext cx="534377" cy="259045"/>
    <xdr:sp macro="" textlink="">
      <xdr:nvSpPr>
        <xdr:cNvPr id="72" name="テキスト ボックス 71"/>
        <xdr:cNvSpPr txBox="1"/>
      </xdr:nvSpPr>
      <xdr:spPr>
        <a:xfrm>
          <a:off x="863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138346</xdr:rowOff>
    </xdr:from>
    <xdr:to>
      <xdr:col>24</xdr:col>
      <xdr:colOff>114300</xdr:colOff>
      <xdr:row>33</xdr:row>
      <xdr:rowOff>68496</xdr:rowOff>
    </xdr:to>
    <xdr:sp macro="" textlink="">
      <xdr:nvSpPr>
        <xdr:cNvPr id="78" name="楕円 77"/>
        <xdr:cNvSpPr/>
      </xdr:nvSpPr>
      <xdr:spPr>
        <a:xfrm>
          <a:off x="4584700" y="562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161223</xdr:rowOff>
    </xdr:from>
    <xdr:ext cx="534377" cy="259045"/>
    <xdr:sp macro="" textlink="">
      <xdr:nvSpPr>
        <xdr:cNvPr id="79" name="人件費該当値テキスト"/>
        <xdr:cNvSpPr txBox="1"/>
      </xdr:nvSpPr>
      <xdr:spPr>
        <a:xfrm>
          <a:off x="4686300" y="547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118298</xdr:rowOff>
    </xdr:from>
    <xdr:to>
      <xdr:col>20</xdr:col>
      <xdr:colOff>38100</xdr:colOff>
      <xdr:row>33</xdr:row>
      <xdr:rowOff>48448</xdr:rowOff>
    </xdr:to>
    <xdr:sp macro="" textlink="">
      <xdr:nvSpPr>
        <xdr:cNvPr id="80" name="楕円 79"/>
        <xdr:cNvSpPr/>
      </xdr:nvSpPr>
      <xdr:spPr>
        <a:xfrm>
          <a:off x="3746500" y="56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64975</xdr:rowOff>
    </xdr:from>
    <xdr:ext cx="534377" cy="259045"/>
    <xdr:sp macro="" textlink="">
      <xdr:nvSpPr>
        <xdr:cNvPr id="81" name="テキスト ボックス 80"/>
        <xdr:cNvSpPr txBox="1"/>
      </xdr:nvSpPr>
      <xdr:spPr>
        <a:xfrm>
          <a:off x="3530111" y="53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80008</xdr:rowOff>
    </xdr:from>
    <xdr:to>
      <xdr:col>15</xdr:col>
      <xdr:colOff>101600</xdr:colOff>
      <xdr:row>33</xdr:row>
      <xdr:rowOff>10158</xdr:rowOff>
    </xdr:to>
    <xdr:sp macro="" textlink="">
      <xdr:nvSpPr>
        <xdr:cNvPr id="82" name="楕円 81"/>
        <xdr:cNvSpPr/>
      </xdr:nvSpPr>
      <xdr:spPr>
        <a:xfrm>
          <a:off x="2857500" y="55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26685</xdr:rowOff>
    </xdr:from>
    <xdr:ext cx="534377" cy="259045"/>
    <xdr:sp macro="" textlink="">
      <xdr:nvSpPr>
        <xdr:cNvPr id="83" name="テキスト ボックス 82"/>
        <xdr:cNvSpPr txBox="1"/>
      </xdr:nvSpPr>
      <xdr:spPr>
        <a:xfrm>
          <a:off x="2641111" y="534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23589</xdr:rowOff>
    </xdr:from>
    <xdr:to>
      <xdr:col>10</xdr:col>
      <xdr:colOff>165100</xdr:colOff>
      <xdr:row>32</xdr:row>
      <xdr:rowOff>125189</xdr:rowOff>
    </xdr:to>
    <xdr:sp macro="" textlink="">
      <xdr:nvSpPr>
        <xdr:cNvPr id="84" name="楕円 83"/>
        <xdr:cNvSpPr/>
      </xdr:nvSpPr>
      <xdr:spPr>
        <a:xfrm>
          <a:off x="1968500" y="55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141716</xdr:rowOff>
    </xdr:from>
    <xdr:ext cx="534377" cy="259045"/>
    <xdr:sp macro="" textlink="">
      <xdr:nvSpPr>
        <xdr:cNvPr id="85" name="テキスト ボックス 84"/>
        <xdr:cNvSpPr txBox="1"/>
      </xdr:nvSpPr>
      <xdr:spPr>
        <a:xfrm>
          <a:off x="1752111" y="528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34653</xdr:rowOff>
    </xdr:from>
    <xdr:to>
      <xdr:col>6</xdr:col>
      <xdr:colOff>38100</xdr:colOff>
      <xdr:row>32</xdr:row>
      <xdr:rowOff>136253</xdr:rowOff>
    </xdr:to>
    <xdr:sp macro="" textlink="">
      <xdr:nvSpPr>
        <xdr:cNvPr id="86" name="楕円 85"/>
        <xdr:cNvSpPr/>
      </xdr:nvSpPr>
      <xdr:spPr>
        <a:xfrm>
          <a:off x="1079500" y="552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152780</xdr:rowOff>
    </xdr:from>
    <xdr:ext cx="534377" cy="259045"/>
    <xdr:sp macro="" textlink="">
      <xdr:nvSpPr>
        <xdr:cNvPr id="87" name="テキスト ボックス 86"/>
        <xdr:cNvSpPr txBox="1"/>
      </xdr:nvSpPr>
      <xdr:spPr>
        <a:xfrm>
          <a:off x="863111" y="529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53941</xdr:rowOff>
    </xdr:from>
    <xdr:to>
      <xdr:col>24</xdr:col>
      <xdr:colOff>63500</xdr:colOff>
      <xdr:row>57</xdr:row>
      <xdr:rowOff>80169</xdr:rowOff>
    </xdr:to>
    <xdr:cxnSp macro="">
      <xdr:nvCxnSpPr>
        <xdr:cNvPr id="116" name="直線コネクタ 115"/>
        <xdr:cNvCxnSpPr/>
      </xdr:nvCxnSpPr>
      <xdr:spPr>
        <a:xfrm flipV="1">
          <a:off x="3797300" y="9826591"/>
          <a:ext cx="838200" cy="2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80169</xdr:rowOff>
    </xdr:from>
    <xdr:to>
      <xdr:col>19</xdr:col>
      <xdr:colOff>177800</xdr:colOff>
      <xdr:row>57</xdr:row>
      <xdr:rowOff>88974</xdr:rowOff>
    </xdr:to>
    <xdr:cxnSp macro="">
      <xdr:nvCxnSpPr>
        <xdr:cNvPr id="119" name="直線コネクタ 118"/>
        <xdr:cNvCxnSpPr/>
      </xdr:nvCxnSpPr>
      <xdr:spPr>
        <a:xfrm flipV="1">
          <a:off x="2908300" y="9852819"/>
          <a:ext cx="889000" cy="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1521</xdr:rowOff>
    </xdr:from>
    <xdr:ext cx="534377" cy="259045"/>
    <xdr:sp macro="" textlink="">
      <xdr:nvSpPr>
        <xdr:cNvPr id="121" name="テキスト ボックス 120"/>
        <xdr:cNvSpPr txBox="1"/>
      </xdr:nvSpPr>
      <xdr:spPr>
        <a:xfrm>
          <a:off x="3530111" y="994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81323</xdr:rowOff>
    </xdr:from>
    <xdr:to>
      <xdr:col>15</xdr:col>
      <xdr:colOff>50800</xdr:colOff>
      <xdr:row>57</xdr:row>
      <xdr:rowOff>88974</xdr:rowOff>
    </xdr:to>
    <xdr:cxnSp macro="">
      <xdr:nvCxnSpPr>
        <xdr:cNvPr id="122" name="直線コネクタ 121"/>
        <xdr:cNvCxnSpPr/>
      </xdr:nvCxnSpPr>
      <xdr:spPr>
        <a:xfrm>
          <a:off x="2019300" y="9853973"/>
          <a:ext cx="889000" cy="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81323</xdr:rowOff>
    </xdr:from>
    <xdr:to>
      <xdr:col>10</xdr:col>
      <xdr:colOff>114300</xdr:colOff>
      <xdr:row>57</xdr:row>
      <xdr:rowOff>104819</xdr:rowOff>
    </xdr:to>
    <xdr:cxnSp macro="">
      <xdr:nvCxnSpPr>
        <xdr:cNvPr id="125" name="直線コネクタ 124"/>
        <xdr:cNvCxnSpPr/>
      </xdr:nvCxnSpPr>
      <xdr:spPr>
        <a:xfrm flipV="1">
          <a:off x="1130300" y="9853973"/>
          <a:ext cx="889000" cy="2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74384</xdr:rowOff>
    </xdr:from>
    <xdr:to>
      <xdr:col>10</xdr:col>
      <xdr:colOff>165100</xdr:colOff>
      <xdr:row>58</xdr:row>
      <xdr:rowOff>4534</xdr:rowOff>
    </xdr:to>
    <xdr:sp macro="" textlink="">
      <xdr:nvSpPr>
        <xdr:cNvPr id="126" name="フローチャート: 判断 125"/>
        <xdr:cNvSpPr/>
      </xdr:nvSpPr>
      <xdr:spPr>
        <a:xfrm>
          <a:off x="1968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167111</xdr:rowOff>
    </xdr:from>
    <xdr:ext cx="534377" cy="259045"/>
    <xdr:sp macro="" textlink="">
      <xdr:nvSpPr>
        <xdr:cNvPr id="127" name="テキスト ボックス 126"/>
        <xdr:cNvSpPr txBox="1"/>
      </xdr:nvSpPr>
      <xdr:spPr>
        <a:xfrm>
          <a:off x="1752111" y="99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73405</xdr:rowOff>
    </xdr:from>
    <xdr:to>
      <xdr:col>6</xdr:col>
      <xdr:colOff>38100</xdr:colOff>
      <xdr:row>58</xdr:row>
      <xdr:rowOff>3555</xdr:rowOff>
    </xdr:to>
    <xdr:sp macro="" textlink="">
      <xdr:nvSpPr>
        <xdr:cNvPr id="128" name="フローチャート: 判断 127"/>
        <xdr:cNvSpPr/>
      </xdr:nvSpPr>
      <xdr:spPr>
        <a:xfrm>
          <a:off x="1079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166132</xdr:rowOff>
    </xdr:from>
    <xdr:ext cx="534377" cy="259045"/>
    <xdr:sp macro="" textlink="">
      <xdr:nvSpPr>
        <xdr:cNvPr id="129" name="テキスト ボックス 128"/>
        <xdr:cNvSpPr txBox="1"/>
      </xdr:nvSpPr>
      <xdr:spPr>
        <a:xfrm>
          <a:off x="863111" y="993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3141</xdr:rowOff>
    </xdr:from>
    <xdr:to>
      <xdr:col>24</xdr:col>
      <xdr:colOff>114300</xdr:colOff>
      <xdr:row>57</xdr:row>
      <xdr:rowOff>104741</xdr:rowOff>
    </xdr:to>
    <xdr:sp macro="" textlink="">
      <xdr:nvSpPr>
        <xdr:cNvPr id="135" name="楕円 134"/>
        <xdr:cNvSpPr/>
      </xdr:nvSpPr>
      <xdr:spPr>
        <a:xfrm>
          <a:off x="4584700" y="97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26018</xdr:rowOff>
    </xdr:from>
    <xdr:ext cx="534377" cy="259045"/>
    <xdr:sp macro="" textlink="">
      <xdr:nvSpPr>
        <xdr:cNvPr id="136" name="物件費該当値テキスト"/>
        <xdr:cNvSpPr txBox="1"/>
      </xdr:nvSpPr>
      <xdr:spPr>
        <a:xfrm>
          <a:off x="4686300" y="96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29369</xdr:rowOff>
    </xdr:from>
    <xdr:to>
      <xdr:col>20</xdr:col>
      <xdr:colOff>38100</xdr:colOff>
      <xdr:row>57</xdr:row>
      <xdr:rowOff>130969</xdr:rowOff>
    </xdr:to>
    <xdr:sp macro="" textlink="">
      <xdr:nvSpPr>
        <xdr:cNvPr id="137" name="楕円 136"/>
        <xdr:cNvSpPr/>
      </xdr:nvSpPr>
      <xdr:spPr>
        <a:xfrm>
          <a:off x="3746500" y="98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147496</xdr:rowOff>
    </xdr:from>
    <xdr:ext cx="534377" cy="259045"/>
    <xdr:sp macro="" textlink="">
      <xdr:nvSpPr>
        <xdr:cNvPr id="138" name="テキスト ボックス 137"/>
        <xdr:cNvSpPr txBox="1"/>
      </xdr:nvSpPr>
      <xdr:spPr>
        <a:xfrm>
          <a:off x="3530111" y="957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38174</xdr:rowOff>
    </xdr:from>
    <xdr:to>
      <xdr:col>15</xdr:col>
      <xdr:colOff>101600</xdr:colOff>
      <xdr:row>57</xdr:row>
      <xdr:rowOff>139774</xdr:rowOff>
    </xdr:to>
    <xdr:sp macro="" textlink="">
      <xdr:nvSpPr>
        <xdr:cNvPr id="139" name="楕円 138"/>
        <xdr:cNvSpPr/>
      </xdr:nvSpPr>
      <xdr:spPr>
        <a:xfrm>
          <a:off x="2857500" y="981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156301</xdr:rowOff>
    </xdr:from>
    <xdr:ext cx="534377" cy="259045"/>
    <xdr:sp macro="" textlink="">
      <xdr:nvSpPr>
        <xdr:cNvPr id="140" name="テキスト ボックス 139"/>
        <xdr:cNvSpPr txBox="1"/>
      </xdr:nvSpPr>
      <xdr:spPr>
        <a:xfrm>
          <a:off x="2641111" y="95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30523</xdr:rowOff>
    </xdr:from>
    <xdr:to>
      <xdr:col>10</xdr:col>
      <xdr:colOff>165100</xdr:colOff>
      <xdr:row>57</xdr:row>
      <xdr:rowOff>132123</xdr:rowOff>
    </xdr:to>
    <xdr:sp macro="" textlink="">
      <xdr:nvSpPr>
        <xdr:cNvPr id="141" name="楕円 140"/>
        <xdr:cNvSpPr/>
      </xdr:nvSpPr>
      <xdr:spPr>
        <a:xfrm>
          <a:off x="1968500" y="980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148650</xdr:rowOff>
    </xdr:from>
    <xdr:ext cx="534377" cy="259045"/>
    <xdr:sp macro="" textlink="">
      <xdr:nvSpPr>
        <xdr:cNvPr id="142" name="テキスト ボックス 141"/>
        <xdr:cNvSpPr txBox="1"/>
      </xdr:nvSpPr>
      <xdr:spPr>
        <a:xfrm>
          <a:off x="1752111" y="95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54019</xdr:rowOff>
    </xdr:from>
    <xdr:to>
      <xdr:col>6</xdr:col>
      <xdr:colOff>38100</xdr:colOff>
      <xdr:row>57</xdr:row>
      <xdr:rowOff>155619</xdr:rowOff>
    </xdr:to>
    <xdr:sp macro="" textlink="">
      <xdr:nvSpPr>
        <xdr:cNvPr id="143" name="楕円 142"/>
        <xdr:cNvSpPr/>
      </xdr:nvSpPr>
      <xdr:spPr>
        <a:xfrm>
          <a:off x="1079500" y="98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696</xdr:rowOff>
    </xdr:from>
    <xdr:ext cx="534377" cy="259045"/>
    <xdr:sp macro="" textlink="">
      <xdr:nvSpPr>
        <xdr:cNvPr id="144" name="テキスト ボックス 143"/>
        <xdr:cNvSpPr txBox="1"/>
      </xdr:nvSpPr>
      <xdr:spPr>
        <a:xfrm>
          <a:off x="863111" y="960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25229</xdr:rowOff>
    </xdr:from>
    <xdr:to>
      <xdr:col>24</xdr:col>
      <xdr:colOff>63500</xdr:colOff>
      <xdr:row>73</xdr:row>
      <xdr:rowOff>64148</xdr:rowOff>
    </xdr:to>
    <xdr:cxnSp macro="">
      <xdr:nvCxnSpPr>
        <xdr:cNvPr id="169" name="直線コネクタ 168"/>
        <xdr:cNvCxnSpPr/>
      </xdr:nvCxnSpPr>
      <xdr:spPr>
        <a:xfrm flipV="1">
          <a:off x="3797300" y="12198179"/>
          <a:ext cx="838200" cy="38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13664</xdr:rowOff>
    </xdr:from>
    <xdr:ext cx="469744" cy="259045"/>
    <xdr:sp macro="" textlink="">
      <xdr:nvSpPr>
        <xdr:cNvPr id="170" name="維持補修費平均値テキスト"/>
        <xdr:cNvSpPr txBox="1"/>
      </xdr:nvSpPr>
      <xdr:spPr>
        <a:xfrm>
          <a:off x="4686300" y="1304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64148</xdr:rowOff>
    </xdr:from>
    <xdr:to>
      <xdr:col>19</xdr:col>
      <xdr:colOff>177800</xdr:colOff>
      <xdr:row>74</xdr:row>
      <xdr:rowOff>124784</xdr:rowOff>
    </xdr:to>
    <xdr:cxnSp macro="">
      <xdr:nvCxnSpPr>
        <xdr:cNvPr id="172" name="直線コネクタ 171"/>
        <xdr:cNvCxnSpPr/>
      </xdr:nvCxnSpPr>
      <xdr:spPr>
        <a:xfrm flipV="1">
          <a:off x="2908300" y="12579998"/>
          <a:ext cx="889000" cy="23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166332</xdr:rowOff>
    </xdr:from>
    <xdr:to>
      <xdr:col>15</xdr:col>
      <xdr:colOff>50800</xdr:colOff>
      <xdr:row>74</xdr:row>
      <xdr:rowOff>124784</xdr:rowOff>
    </xdr:to>
    <xdr:cxnSp macro="">
      <xdr:nvCxnSpPr>
        <xdr:cNvPr id="175" name="直線コネクタ 174"/>
        <xdr:cNvCxnSpPr/>
      </xdr:nvCxnSpPr>
      <xdr:spPr>
        <a:xfrm>
          <a:off x="2019300" y="12510732"/>
          <a:ext cx="889000" cy="30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20178</xdr:rowOff>
    </xdr:from>
    <xdr:ext cx="469744" cy="259045"/>
    <xdr:sp macro="" textlink="">
      <xdr:nvSpPr>
        <xdr:cNvPr id="177" name="テキスト ボックス 176"/>
        <xdr:cNvSpPr txBox="1"/>
      </xdr:nvSpPr>
      <xdr:spPr>
        <a:xfrm>
          <a:off x="2673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166332</xdr:rowOff>
    </xdr:from>
    <xdr:to>
      <xdr:col>10</xdr:col>
      <xdr:colOff>114300</xdr:colOff>
      <xdr:row>75</xdr:row>
      <xdr:rowOff>13570</xdr:rowOff>
    </xdr:to>
    <xdr:cxnSp macro="">
      <xdr:nvCxnSpPr>
        <xdr:cNvPr id="178" name="直線コネクタ 177"/>
        <xdr:cNvCxnSpPr/>
      </xdr:nvCxnSpPr>
      <xdr:spPr>
        <a:xfrm flipV="1">
          <a:off x="1130300" y="12510732"/>
          <a:ext cx="889000" cy="36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17520</xdr:rowOff>
    </xdr:from>
    <xdr:to>
      <xdr:col>10</xdr:col>
      <xdr:colOff>165100</xdr:colOff>
      <xdr:row>76</xdr:row>
      <xdr:rowOff>119120</xdr:rowOff>
    </xdr:to>
    <xdr:sp macro="" textlink="">
      <xdr:nvSpPr>
        <xdr:cNvPr id="179" name="フローチャート: 判断 178"/>
        <xdr:cNvSpPr/>
      </xdr:nvSpPr>
      <xdr:spPr>
        <a:xfrm>
          <a:off x="1968500" y="130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110247</xdr:rowOff>
    </xdr:from>
    <xdr:ext cx="469744" cy="259045"/>
    <xdr:sp macro="" textlink="">
      <xdr:nvSpPr>
        <xdr:cNvPr id="180" name="テキスト ボックス 179"/>
        <xdr:cNvSpPr txBox="1"/>
      </xdr:nvSpPr>
      <xdr:spPr>
        <a:xfrm>
          <a:off x="1784428" y="1314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48037</xdr:rowOff>
    </xdr:from>
    <xdr:to>
      <xdr:col>6</xdr:col>
      <xdr:colOff>38100</xdr:colOff>
      <xdr:row>76</xdr:row>
      <xdr:rowOff>149637</xdr:rowOff>
    </xdr:to>
    <xdr:sp macro="" textlink="">
      <xdr:nvSpPr>
        <xdr:cNvPr id="181" name="フローチャート: 判断 180"/>
        <xdr:cNvSpPr/>
      </xdr:nvSpPr>
      <xdr:spPr>
        <a:xfrm>
          <a:off x="1079500" y="130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140764</xdr:rowOff>
    </xdr:from>
    <xdr:ext cx="469744" cy="259045"/>
    <xdr:sp macro="" textlink="">
      <xdr:nvSpPr>
        <xdr:cNvPr id="182" name="テキスト ボックス 181"/>
        <xdr:cNvSpPr txBox="1"/>
      </xdr:nvSpPr>
      <xdr:spPr>
        <a:xfrm>
          <a:off x="895428" y="1317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145879</xdr:rowOff>
    </xdr:from>
    <xdr:to>
      <xdr:col>24</xdr:col>
      <xdr:colOff>114300</xdr:colOff>
      <xdr:row>71</xdr:row>
      <xdr:rowOff>76029</xdr:rowOff>
    </xdr:to>
    <xdr:sp macro="" textlink="">
      <xdr:nvSpPr>
        <xdr:cNvPr id="188" name="楕円 187"/>
        <xdr:cNvSpPr/>
      </xdr:nvSpPr>
      <xdr:spPr>
        <a:xfrm>
          <a:off x="4584700" y="1214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71931</xdr:rowOff>
    </xdr:from>
    <xdr:ext cx="534377" cy="259045"/>
    <xdr:sp macro="" textlink="">
      <xdr:nvSpPr>
        <xdr:cNvPr id="189" name="維持補修費該当値テキスト"/>
        <xdr:cNvSpPr txBox="1"/>
      </xdr:nvSpPr>
      <xdr:spPr>
        <a:xfrm>
          <a:off x="4686300" y="1207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13348</xdr:rowOff>
    </xdr:from>
    <xdr:to>
      <xdr:col>20</xdr:col>
      <xdr:colOff>38100</xdr:colOff>
      <xdr:row>73</xdr:row>
      <xdr:rowOff>114948</xdr:rowOff>
    </xdr:to>
    <xdr:sp macro="" textlink="">
      <xdr:nvSpPr>
        <xdr:cNvPr id="190" name="楕円 189"/>
        <xdr:cNvSpPr/>
      </xdr:nvSpPr>
      <xdr:spPr>
        <a:xfrm>
          <a:off x="3746500" y="125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131475</xdr:rowOff>
    </xdr:from>
    <xdr:ext cx="534377" cy="259045"/>
    <xdr:sp macro="" textlink="">
      <xdr:nvSpPr>
        <xdr:cNvPr id="191" name="テキスト ボックス 190"/>
        <xdr:cNvSpPr txBox="1"/>
      </xdr:nvSpPr>
      <xdr:spPr>
        <a:xfrm>
          <a:off x="3530111" y="1230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73984</xdr:rowOff>
    </xdr:from>
    <xdr:to>
      <xdr:col>15</xdr:col>
      <xdr:colOff>101600</xdr:colOff>
      <xdr:row>75</xdr:row>
      <xdr:rowOff>4134</xdr:rowOff>
    </xdr:to>
    <xdr:sp macro="" textlink="">
      <xdr:nvSpPr>
        <xdr:cNvPr id="192" name="楕円 191"/>
        <xdr:cNvSpPr/>
      </xdr:nvSpPr>
      <xdr:spPr>
        <a:xfrm>
          <a:off x="2857500" y="127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20661</xdr:rowOff>
    </xdr:from>
    <xdr:ext cx="534377" cy="259045"/>
    <xdr:sp macro="" textlink="">
      <xdr:nvSpPr>
        <xdr:cNvPr id="193" name="テキスト ボックス 192"/>
        <xdr:cNvSpPr txBox="1"/>
      </xdr:nvSpPr>
      <xdr:spPr>
        <a:xfrm>
          <a:off x="2641111" y="1253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115532</xdr:rowOff>
    </xdr:from>
    <xdr:to>
      <xdr:col>10</xdr:col>
      <xdr:colOff>165100</xdr:colOff>
      <xdr:row>73</xdr:row>
      <xdr:rowOff>45682</xdr:rowOff>
    </xdr:to>
    <xdr:sp macro="" textlink="">
      <xdr:nvSpPr>
        <xdr:cNvPr id="194" name="楕円 193"/>
        <xdr:cNvSpPr/>
      </xdr:nvSpPr>
      <xdr:spPr>
        <a:xfrm>
          <a:off x="1968500" y="124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62209</xdr:rowOff>
    </xdr:from>
    <xdr:ext cx="534377" cy="259045"/>
    <xdr:sp macro="" textlink="">
      <xdr:nvSpPr>
        <xdr:cNvPr id="195" name="テキスト ボックス 194"/>
        <xdr:cNvSpPr txBox="1"/>
      </xdr:nvSpPr>
      <xdr:spPr>
        <a:xfrm>
          <a:off x="1752111" y="1223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134220</xdr:rowOff>
    </xdr:from>
    <xdr:to>
      <xdr:col>6</xdr:col>
      <xdr:colOff>38100</xdr:colOff>
      <xdr:row>75</xdr:row>
      <xdr:rowOff>64370</xdr:rowOff>
    </xdr:to>
    <xdr:sp macro="" textlink="">
      <xdr:nvSpPr>
        <xdr:cNvPr id="196" name="楕円 195"/>
        <xdr:cNvSpPr/>
      </xdr:nvSpPr>
      <xdr:spPr>
        <a:xfrm>
          <a:off x="1079500" y="128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80897</xdr:rowOff>
    </xdr:from>
    <xdr:ext cx="469744" cy="259045"/>
    <xdr:sp macro="" textlink="">
      <xdr:nvSpPr>
        <xdr:cNvPr id="197" name="テキスト ボックス 196"/>
        <xdr:cNvSpPr txBox="1"/>
      </xdr:nvSpPr>
      <xdr:spPr>
        <a:xfrm>
          <a:off x="895428" y="1259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159144</xdr:rowOff>
    </xdr:from>
    <xdr:to>
      <xdr:col>24</xdr:col>
      <xdr:colOff>63500</xdr:colOff>
      <xdr:row>97</xdr:row>
      <xdr:rowOff>12776</xdr:rowOff>
    </xdr:to>
    <xdr:cxnSp macro="">
      <xdr:nvCxnSpPr>
        <xdr:cNvPr id="227" name="直線コネクタ 226"/>
        <xdr:cNvCxnSpPr/>
      </xdr:nvCxnSpPr>
      <xdr:spPr>
        <a:xfrm flipV="1">
          <a:off x="3797300" y="16618344"/>
          <a:ext cx="8382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12776</xdr:rowOff>
    </xdr:from>
    <xdr:to>
      <xdr:col>19</xdr:col>
      <xdr:colOff>177800</xdr:colOff>
      <xdr:row>97</xdr:row>
      <xdr:rowOff>24778</xdr:rowOff>
    </xdr:to>
    <xdr:cxnSp macro="">
      <xdr:nvCxnSpPr>
        <xdr:cNvPr id="230" name="直線コネクタ 229"/>
        <xdr:cNvCxnSpPr/>
      </xdr:nvCxnSpPr>
      <xdr:spPr>
        <a:xfrm flipV="1">
          <a:off x="2908300" y="16643426"/>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24778</xdr:rowOff>
    </xdr:from>
    <xdr:to>
      <xdr:col>15</xdr:col>
      <xdr:colOff>50800</xdr:colOff>
      <xdr:row>97</xdr:row>
      <xdr:rowOff>84265</xdr:rowOff>
    </xdr:to>
    <xdr:cxnSp macro="">
      <xdr:nvCxnSpPr>
        <xdr:cNvPr id="233" name="直線コネクタ 232"/>
        <xdr:cNvCxnSpPr/>
      </xdr:nvCxnSpPr>
      <xdr:spPr>
        <a:xfrm flipV="1">
          <a:off x="2019300" y="16655428"/>
          <a:ext cx="889000" cy="5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84265</xdr:rowOff>
    </xdr:from>
    <xdr:to>
      <xdr:col>10</xdr:col>
      <xdr:colOff>114300</xdr:colOff>
      <xdr:row>97</xdr:row>
      <xdr:rowOff>122886</xdr:rowOff>
    </xdr:to>
    <xdr:cxnSp macro="">
      <xdr:nvCxnSpPr>
        <xdr:cNvPr id="236" name="直線コネクタ 235"/>
        <xdr:cNvCxnSpPr/>
      </xdr:nvCxnSpPr>
      <xdr:spPr>
        <a:xfrm flipV="1">
          <a:off x="1130300" y="16714915"/>
          <a:ext cx="889000" cy="3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12509</xdr:rowOff>
    </xdr:from>
    <xdr:to>
      <xdr:col>10</xdr:col>
      <xdr:colOff>165100</xdr:colOff>
      <xdr:row>96</xdr:row>
      <xdr:rowOff>114109</xdr:rowOff>
    </xdr:to>
    <xdr:sp macro="" textlink="">
      <xdr:nvSpPr>
        <xdr:cNvPr id="237" name="フローチャート: 判断 236"/>
        <xdr:cNvSpPr/>
      </xdr:nvSpPr>
      <xdr:spPr>
        <a:xfrm>
          <a:off x="1968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130636</xdr:rowOff>
    </xdr:from>
    <xdr:ext cx="534377" cy="259045"/>
    <xdr:sp macro="" textlink="">
      <xdr:nvSpPr>
        <xdr:cNvPr id="238" name="テキスト ボックス 237"/>
        <xdr:cNvSpPr txBox="1"/>
      </xdr:nvSpPr>
      <xdr:spPr>
        <a:xfrm>
          <a:off x="1752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68974</xdr:rowOff>
    </xdr:from>
    <xdr:to>
      <xdr:col>6</xdr:col>
      <xdr:colOff>38100</xdr:colOff>
      <xdr:row>96</xdr:row>
      <xdr:rowOff>170574</xdr:rowOff>
    </xdr:to>
    <xdr:sp macro="" textlink="">
      <xdr:nvSpPr>
        <xdr:cNvPr id="239" name="フローチャート: 判断 238"/>
        <xdr:cNvSpPr/>
      </xdr:nvSpPr>
      <xdr:spPr>
        <a:xfrm>
          <a:off x="1079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15651</xdr:rowOff>
    </xdr:from>
    <xdr:ext cx="534377" cy="259045"/>
    <xdr:sp macro="" textlink="">
      <xdr:nvSpPr>
        <xdr:cNvPr id="240" name="テキスト ボックス 239"/>
        <xdr:cNvSpPr txBox="1"/>
      </xdr:nvSpPr>
      <xdr:spPr>
        <a:xfrm>
          <a:off x="863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108344</xdr:rowOff>
    </xdr:from>
    <xdr:to>
      <xdr:col>24</xdr:col>
      <xdr:colOff>114300</xdr:colOff>
      <xdr:row>97</xdr:row>
      <xdr:rowOff>38494</xdr:rowOff>
    </xdr:to>
    <xdr:sp macro="" textlink="">
      <xdr:nvSpPr>
        <xdr:cNvPr id="246" name="楕円 245"/>
        <xdr:cNvSpPr/>
      </xdr:nvSpPr>
      <xdr:spPr>
        <a:xfrm>
          <a:off x="4584700" y="1656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86771</xdr:rowOff>
    </xdr:from>
    <xdr:ext cx="534377" cy="259045"/>
    <xdr:sp macro="" textlink="">
      <xdr:nvSpPr>
        <xdr:cNvPr id="247" name="扶助費該当値テキスト"/>
        <xdr:cNvSpPr txBox="1"/>
      </xdr:nvSpPr>
      <xdr:spPr>
        <a:xfrm>
          <a:off x="4686300" y="1654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133426</xdr:rowOff>
    </xdr:from>
    <xdr:to>
      <xdr:col>20</xdr:col>
      <xdr:colOff>38100</xdr:colOff>
      <xdr:row>97</xdr:row>
      <xdr:rowOff>63576</xdr:rowOff>
    </xdr:to>
    <xdr:sp macro="" textlink="">
      <xdr:nvSpPr>
        <xdr:cNvPr id="248" name="楕円 247"/>
        <xdr:cNvSpPr/>
      </xdr:nvSpPr>
      <xdr:spPr>
        <a:xfrm>
          <a:off x="3746500" y="165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54703</xdr:rowOff>
    </xdr:from>
    <xdr:ext cx="534377" cy="259045"/>
    <xdr:sp macro="" textlink="">
      <xdr:nvSpPr>
        <xdr:cNvPr id="249" name="テキスト ボックス 248"/>
        <xdr:cNvSpPr txBox="1"/>
      </xdr:nvSpPr>
      <xdr:spPr>
        <a:xfrm>
          <a:off x="3530111" y="1668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145428</xdr:rowOff>
    </xdr:from>
    <xdr:to>
      <xdr:col>15</xdr:col>
      <xdr:colOff>101600</xdr:colOff>
      <xdr:row>97</xdr:row>
      <xdr:rowOff>75578</xdr:rowOff>
    </xdr:to>
    <xdr:sp macro="" textlink="">
      <xdr:nvSpPr>
        <xdr:cNvPr id="250" name="楕円 249"/>
        <xdr:cNvSpPr/>
      </xdr:nvSpPr>
      <xdr:spPr>
        <a:xfrm>
          <a:off x="2857500" y="166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66705</xdr:rowOff>
    </xdr:from>
    <xdr:ext cx="534377" cy="259045"/>
    <xdr:sp macro="" textlink="">
      <xdr:nvSpPr>
        <xdr:cNvPr id="251" name="テキスト ボックス 250"/>
        <xdr:cNvSpPr txBox="1"/>
      </xdr:nvSpPr>
      <xdr:spPr>
        <a:xfrm>
          <a:off x="2641111" y="1669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33465</xdr:rowOff>
    </xdr:from>
    <xdr:to>
      <xdr:col>10</xdr:col>
      <xdr:colOff>165100</xdr:colOff>
      <xdr:row>97</xdr:row>
      <xdr:rowOff>135065</xdr:rowOff>
    </xdr:to>
    <xdr:sp macro="" textlink="">
      <xdr:nvSpPr>
        <xdr:cNvPr id="252" name="楕円 251"/>
        <xdr:cNvSpPr/>
      </xdr:nvSpPr>
      <xdr:spPr>
        <a:xfrm>
          <a:off x="1968500" y="1666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126192</xdr:rowOff>
    </xdr:from>
    <xdr:ext cx="534377" cy="259045"/>
    <xdr:sp macro="" textlink="">
      <xdr:nvSpPr>
        <xdr:cNvPr id="253" name="テキスト ボックス 252"/>
        <xdr:cNvSpPr txBox="1"/>
      </xdr:nvSpPr>
      <xdr:spPr>
        <a:xfrm>
          <a:off x="1752111" y="1675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72086</xdr:rowOff>
    </xdr:from>
    <xdr:to>
      <xdr:col>6</xdr:col>
      <xdr:colOff>38100</xdr:colOff>
      <xdr:row>98</xdr:row>
      <xdr:rowOff>2236</xdr:rowOff>
    </xdr:to>
    <xdr:sp macro="" textlink="">
      <xdr:nvSpPr>
        <xdr:cNvPr id="254" name="楕円 253"/>
        <xdr:cNvSpPr/>
      </xdr:nvSpPr>
      <xdr:spPr>
        <a:xfrm>
          <a:off x="1079500" y="167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164813</xdr:rowOff>
    </xdr:from>
    <xdr:ext cx="534377" cy="259045"/>
    <xdr:sp macro="" textlink="">
      <xdr:nvSpPr>
        <xdr:cNvPr id="255" name="テキスト ボックス 254"/>
        <xdr:cNvSpPr txBox="1"/>
      </xdr:nvSpPr>
      <xdr:spPr>
        <a:xfrm>
          <a:off x="863111" y="1679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28916</xdr:rowOff>
    </xdr:from>
    <xdr:to>
      <xdr:col>54</xdr:col>
      <xdr:colOff>189865</xdr:colOff>
      <xdr:row>38</xdr:row>
      <xdr:rowOff>128923</xdr:rowOff>
    </xdr:to>
    <xdr:cxnSp macro="">
      <xdr:nvCxnSpPr>
        <xdr:cNvPr id="281" name="直線コネクタ 280"/>
        <xdr:cNvCxnSpPr/>
      </xdr:nvCxnSpPr>
      <xdr:spPr>
        <a:xfrm flipV="1">
          <a:off x="10475595" y="5515316"/>
          <a:ext cx="1270" cy="112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132750</xdr:rowOff>
    </xdr:from>
    <xdr:ext cx="534377" cy="259045"/>
    <xdr:sp macro="" textlink="">
      <xdr:nvSpPr>
        <xdr:cNvPr id="282" name="補助費等最小値テキスト"/>
        <xdr:cNvSpPr txBox="1"/>
      </xdr:nvSpPr>
      <xdr:spPr>
        <a:xfrm>
          <a:off x="10528300" y="66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128923</xdr:rowOff>
    </xdr:from>
    <xdr:to>
      <xdr:col>55</xdr:col>
      <xdr:colOff>88900</xdr:colOff>
      <xdr:row>38</xdr:row>
      <xdr:rowOff>128923</xdr:rowOff>
    </xdr:to>
    <xdr:cxnSp macro="">
      <xdr:nvCxnSpPr>
        <xdr:cNvPr id="283" name="直線コネクタ 282"/>
        <xdr:cNvCxnSpPr/>
      </xdr:nvCxnSpPr>
      <xdr:spPr>
        <a:xfrm>
          <a:off x="10388600" y="664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147043</xdr:rowOff>
    </xdr:from>
    <xdr:ext cx="599010" cy="259045"/>
    <xdr:sp macro="" textlink="">
      <xdr:nvSpPr>
        <xdr:cNvPr id="284" name="補助費等最大値テキスト"/>
        <xdr:cNvSpPr txBox="1"/>
      </xdr:nvSpPr>
      <xdr:spPr>
        <a:xfrm>
          <a:off x="10528300" y="529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28916</xdr:rowOff>
    </xdr:from>
    <xdr:to>
      <xdr:col>55</xdr:col>
      <xdr:colOff>88900</xdr:colOff>
      <xdr:row>32</xdr:row>
      <xdr:rowOff>28916</xdr:rowOff>
    </xdr:to>
    <xdr:cxnSp macro="">
      <xdr:nvCxnSpPr>
        <xdr:cNvPr id="285" name="直線コネクタ 284"/>
        <xdr:cNvCxnSpPr/>
      </xdr:nvCxnSpPr>
      <xdr:spPr>
        <a:xfrm>
          <a:off x="10388600" y="551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150727</xdr:rowOff>
    </xdr:from>
    <xdr:to>
      <xdr:col>55</xdr:col>
      <xdr:colOff>0</xdr:colOff>
      <xdr:row>32</xdr:row>
      <xdr:rowOff>28916</xdr:rowOff>
    </xdr:to>
    <xdr:cxnSp macro="">
      <xdr:nvCxnSpPr>
        <xdr:cNvPr id="286" name="直線コネクタ 285"/>
        <xdr:cNvCxnSpPr/>
      </xdr:nvCxnSpPr>
      <xdr:spPr>
        <a:xfrm>
          <a:off x="9639300" y="5465677"/>
          <a:ext cx="8382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63027</xdr:rowOff>
    </xdr:from>
    <xdr:ext cx="534377" cy="259045"/>
    <xdr:sp macro="" textlink="">
      <xdr:nvSpPr>
        <xdr:cNvPr id="287" name="補助費等平均値テキスト"/>
        <xdr:cNvSpPr txBox="1"/>
      </xdr:nvSpPr>
      <xdr:spPr>
        <a:xfrm>
          <a:off x="10528300" y="623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84600</xdr:rowOff>
    </xdr:from>
    <xdr:to>
      <xdr:col>55</xdr:col>
      <xdr:colOff>50800</xdr:colOff>
      <xdr:row>37</xdr:row>
      <xdr:rowOff>14750</xdr:rowOff>
    </xdr:to>
    <xdr:sp macro="" textlink="">
      <xdr:nvSpPr>
        <xdr:cNvPr id="288" name="フローチャート: 判断 287"/>
        <xdr:cNvSpPr/>
      </xdr:nvSpPr>
      <xdr:spPr>
        <a:xfrm>
          <a:off x="104267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150259</xdr:rowOff>
    </xdr:from>
    <xdr:to>
      <xdr:col>50</xdr:col>
      <xdr:colOff>114300</xdr:colOff>
      <xdr:row>31</xdr:row>
      <xdr:rowOff>150727</xdr:rowOff>
    </xdr:to>
    <xdr:cxnSp macro="">
      <xdr:nvCxnSpPr>
        <xdr:cNvPr id="289" name="直線コネクタ 288"/>
        <xdr:cNvCxnSpPr/>
      </xdr:nvCxnSpPr>
      <xdr:spPr>
        <a:xfrm>
          <a:off x="8750300" y="5465209"/>
          <a:ext cx="8890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87213</xdr:rowOff>
    </xdr:from>
    <xdr:to>
      <xdr:col>50</xdr:col>
      <xdr:colOff>165100</xdr:colOff>
      <xdr:row>37</xdr:row>
      <xdr:rowOff>17363</xdr:rowOff>
    </xdr:to>
    <xdr:sp macro="" textlink="">
      <xdr:nvSpPr>
        <xdr:cNvPr id="290" name="フローチャート: 判断 289"/>
        <xdr:cNvSpPr/>
      </xdr:nvSpPr>
      <xdr:spPr>
        <a:xfrm>
          <a:off x="9588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8490</xdr:rowOff>
    </xdr:from>
    <xdr:ext cx="534377" cy="259045"/>
    <xdr:sp macro="" textlink="">
      <xdr:nvSpPr>
        <xdr:cNvPr id="291" name="テキスト ボックス 290"/>
        <xdr:cNvSpPr txBox="1"/>
      </xdr:nvSpPr>
      <xdr:spPr>
        <a:xfrm>
          <a:off x="9372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6677</xdr:rowOff>
    </xdr:from>
    <xdr:to>
      <xdr:col>45</xdr:col>
      <xdr:colOff>177800</xdr:colOff>
      <xdr:row>31</xdr:row>
      <xdr:rowOff>150259</xdr:rowOff>
    </xdr:to>
    <xdr:cxnSp macro="">
      <xdr:nvCxnSpPr>
        <xdr:cNvPr id="292" name="直線コネクタ 291"/>
        <xdr:cNvCxnSpPr/>
      </xdr:nvCxnSpPr>
      <xdr:spPr>
        <a:xfrm>
          <a:off x="7861300" y="5321627"/>
          <a:ext cx="889000" cy="14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85014</xdr:rowOff>
    </xdr:from>
    <xdr:to>
      <xdr:col>46</xdr:col>
      <xdr:colOff>38100</xdr:colOff>
      <xdr:row>37</xdr:row>
      <xdr:rowOff>15164</xdr:rowOff>
    </xdr:to>
    <xdr:sp macro="" textlink="">
      <xdr:nvSpPr>
        <xdr:cNvPr id="293" name="フローチャート: 判断 292"/>
        <xdr:cNvSpPr/>
      </xdr:nvSpPr>
      <xdr:spPr>
        <a:xfrm>
          <a:off x="8699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6291</xdr:rowOff>
    </xdr:from>
    <xdr:ext cx="534377" cy="259045"/>
    <xdr:sp macro="" textlink="">
      <xdr:nvSpPr>
        <xdr:cNvPr id="294" name="テキスト ボックス 293"/>
        <xdr:cNvSpPr txBox="1"/>
      </xdr:nvSpPr>
      <xdr:spPr>
        <a:xfrm>
          <a:off x="8483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6677</xdr:rowOff>
    </xdr:from>
    <xdr:to>
      <xdr:col>41</xdr:col>
      <xdr:colOff>50800</xdr:colOff>
      <xdr:row>32</xdr:row>
      <xdr:rowOff>84945</xdr:rowOff>
    </xdr:to>
    <xdr:cxnSp macro="">
      <xdr:nvCxnSpPr>
        <xdr:cNvPr id="295" name="直線コネクタ 294"/>
        <xdr:cNvCxnSpPr/>
      </xdr:nvCxnSpPr>
      <xdr:spPr>
        <a:xfrm flipV="1">
          <a:off x="6972300" y="5321627"/>
          <a:ext cx="889000" cy="24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27733</xdr:rowOff>
    </xdr:from>
    <xdr:to>
      <xdr:col>41</xdr:col>
      <xdr:colOff>101600</xdr:colOff>
      <xdr:row>36</xdr:row>
      <xdr:rowOff>129333</xdr:rowOff>
    </xdr:to>
    <xdr:sp macro="" textlink="">
      <xdr:nvSpPr>
        <xdr:cNvPr id="296" name="フローチャート: 判断 295"/>
        <xdr:cNvSpPr/>
      </xdr:nvSpPr>
      <xdr:spPr>
        <a:xfrm>
          <a:off x="7810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120460</xdr:rowOff>
    </xdr:from>
    <xdr:ext cx="534377" cy="259045"/>
    <xdr:sp macro="" textlink="">
      <xdr:nvSpPr>
        <xdr:cNvPr id="297" name="テキスト ボックス 296"/>
        <xdr:cNvSpPr txBox="1"/>
      </xdr:nvSpPr>
      <xdr:spPr>
        <a:xfrm>
          <a:off x="7594111" y="629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27842</xdr:rowOff>
    </xdr:from>
    <xdr:to>
      <xdr:col>36</xdr:col>
      <xdr:colOff>165100</xdr:colOff>
      <xdr:row>36</xdr:row>
      <xdr:rowOff>129442</xdr:rowOff>
    </xdr:to>
    <xdr:sp macro="" textlink="">
      <xdr:nvSpPr>
        <xdr:cNvPr id="298" name="フローチャート: 判断 297"/>
        <xdr:cNvSpPr/>
      </xdr:nvSpPr>
      <xdr:spPr>
        <a:xfrm>
          <a:off x="6921500" y="620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120569</xdr:rowOff>
    </xdr:from>
    <xdr:ext cx="534377" cy="259045"/>
    <xdr:sp macro="" textlink="">
      <xdr:nvSpPr>
        <xdr:cNvPr id="299" name="テキスト ボックス 298"/>
        <xdr:cNvSpPr txBox="1"/>
      </xdr:nvSpPr>
      <xdr:spPr>
        <a:xfrm>
          <a:off x="6705111" y="629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149566</xdr:rowOff>
    </xdr:from>
    <xdr:to>
      <xdr:col>55</xdr:col>
      <xdr:colOff>50800</xdr:colOff>
      <xdr:row>32</xdr:row>
      <xdr:rowOff>79716</xdr:rowOff>
    </xdr:to>
    <xdr:sp macro="" textlink="">
      <xdr:nvSpPr>
        <xdr:cNvPr id="305" name="楕円 304"/>
        <xdr:cNvSpPr/>
      </xdr:nvSpPr>
      <xdr:spPr>
        <a:xfrm>
          <a:off x="10426700" y="54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102593</xdr:rowOff>
    </xdr:from>
    <xdr:ext cx="599010" cy="259045"/>
    <xdr:sp macro="" textlink="">
      <xdr:nvSpPr>
        <xdr:cNvPr id="306" name="補助費等該当値テキスト"/>
        <xdr:cNvSpPr txBox="1"/>
      </xdr:nvSpPr>
      <xdr:spPr>
        <a:xfrm>
          <a:off x="10528300" y="54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99927</xdr:rowOff>
    </xdr:from>
    <xdr:to>
      <xdr:col>50</xdr:col>
      <xdr:colOff>165100</xdr:colOff>
      <xdr:row>32</xdr:row>
      <xdr:rowOff>30077</xdr:rowOff>
    </xdr:to>
    <xdr:sp macro="" textlink="">
      <xdr:nvSpPr>
        <xdr:cNvPr id="307" name="楕円 306"/>
        <xdr:cNvSpPr/>
      </xdr:nvSpPr>
      <xdr:spPr>
        <a:xfrm>
          <a:off x="9588500" y="54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46604</xdr:rowOff>
    </xdr:from>
    <xdr:ext cx="599010" cy="259045"/>
    <xdr:sp macro="" textlink="">
      <xdr:nvSpPr>
        <xdr:cNvPr id="308" name="テキスト ボックス 307"/>
        <xdr:cNvSpPr txBox="1"/>
      </xdr:nvSpPr>
      <xdr:spPr>
        <a:xfrm>
          <a:off x="9339795" y="519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99459</xdr:rowOff>
    </xdr:from>
    <xdr:to>
      <xdr:col>46</xdr:col>
      <xdr:colOff>38100</xdr:colOff>
      <xdr:row>32</xdr:row>
      <xdr:rowOff>29609</xdr:rowOff>
    </xdr:to>
    <xdr:sp macro="" textlink="">
      <xdr:nvSpPr>
        <xdr:cNvPr id="309" name="楕円 308"/>
        <xdr:cNvSpPr/>
      </xdr:nvSpPr>
      <xdr:spPr>
        <a:xfrm>
          <a:off x="8699500" y="541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46136</xdr:rowOff>
    </xdr:from>
    <xdr:ext cx="599010" cy="259045"/>
    <xdr:sp macro="" textlink="">
      <xdr:nvSpPr>
        <xdr:cNvPr id="310" name="テキスト ボックス 309"/>
        <xdr:cNvSpPr txBox="1"/>
      </xdr:nvSpPr>
      <xdr:spPr>
        <a:xfrm>
          <a:off x="8450795" y="518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127327</xdr:rowOff>
    </xdr:from>
    <xdr:to>
      <xdr:col>41</xdr:col>
      <xdr:colOff>101600</xdr:colOff>
      <xdr:row>31</xdr:row>
      <xdr:rowOff>57477</xdr:rowOff>
    </xdr:to>
    <xdr:sp macro="" textlink="">
      <xdr:nvSpPr>
        <xdr:cNvPr id="311" name="楕円 310"/>
        <xdr:cNvSpPr/>
      </xdr:nvSpPr>
      <xdr:spPr>
        <a:xfrm>
          <a:off x="7810500" y="527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74004</xdr:rowOff>
    </xdr:from>
    <xdr:ext cx="599010" cy="259045"/>
    <xdr:sp macro="" textlink="">
      <xdr:nvSpPr>
        <xdr:cNvPr id="312" name="テキスト ボックス 311"/>
        <xdr:cNvSpPr txBox="1"/>
      </xdr:nvSpPr>
      <xdr:spPr>
        <a:xfrm>
          <a:off x="7561795" y="504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34145</xdr:rowOff>
    </xdr:from>
    <xdr:to>
      <xdr:col>36</xdr:col>
      <xdr:colOff>165100</xdr:colOff>
      <xdr:row>32</xdr:row>
      <xdr:rowOff>135745</xdr:rowOff>
    </xdr:to>
    <xdr:sp macro="" textlink="">
      <xdr:nvSpPr>
        <xdr:cNvPr id="313" name="楕円 312"/>
        <xdr:cNvSpPr/>
      </xdr:nvSpPr>
      <xdr:spPr>
        <a:xfrm>
          <a:off x="6921500" y="5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152272</xdr:rowOff>
    </xdr:from>
    <xdr:ext cx="599010" cy="259045"/>
    <xdr:sp macro="" textlink="">
      <xdr:nvSpPr>
        <xdr:cNvPr id="314" name="テキスト ボックス 313"/>
        <xdr:cNvSpPr txBox="1"/>
      </xdr:nvSpPr>
      <xdr:spPr>
        <a:xfrm>
          <a:off x="6672795" y="529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8" name="直線コネクタ 337"/>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9"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40" name="直線コネクタ 339"/>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41"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2" name="直線コネクタ 341"/>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91418</xdr:rowOff>
    </xdr:from>
    <xdr:to>
      <xdr:col>55</xdr:col>
      <xdr:colOff>0</xdr:colOff>
      <xdr:row>57</xdr:row>
      <xdr:rowOff>163289</xdr:rowOff>
    </xdr:to>
    <xdr:cxnSp macro="">
      <xdr:nvCxnSpPr>
        <xdr:cNvPr id="343" name="直線コネクタ 342"/>
        <xdr:cNvCxnSpPr/>
      </xdr:nvCxnSpPr>
      <xdr:spPr>
        <a:xfrm>
          <a:off x="9639300" y="9864068"/>
          <a:ext cx="838200" cy="7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4"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5" name="フローチャート: 判断 344"/>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91418</xdr:rowOff>
    </xdr:from>
    <xdr:to>
      <xdr:col>50</xdr:col>
      <xdr:colOff>114300</xdr:colOff>
      <xdr:row>57</xdr:row>
      <xdr:rowOff>127613</xdr:rowOff>
    </xdr:to>
    <xdr:cxnSp macro="">
      <xdr:nvCxnSpPr>
        <xdr:cNvPr id="346" name="直線コネクタ 345"/>
        <xdr:cNvCxnSpPr/>
      </xdr:nvCxnSpPr>
      <xdr:spPr>
        <a:xfrm flipV="1">
          <a:off x="8750300" y="98640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7" name="フローチャート: 判断 346"/>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8" name="テキスト ボックス 347"/>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127613</xdr:rowOff>
    </xdr:from>
    <xdr:to>
      <xdr:col>45</xdr:col>
      <xdr:colOff>177800</xdr:colOff>
      <xdr:row>57</xdr:row>
      <xdr:rowOff>146665</xdr:rowOff>
    </xdr:to>
    <xdr:cxnSp macro="">
      <xdr:nvCxnSpPr>
        <xdr:cNvPr id="349" name="直線コネクタ 348"/>
        <xdr:cNvCxnSpPr/>
      </xdr:nvCxnSpPr>
      <xdr:spPr>
        <a:xfrm flipV="1">
          <a:off x="7861300" y="9900263"/>
          <a:ext cx="889000" cy="1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50" name="フローチャート: 判断 349"/>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51" name="テキスト ボックス 350"/>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68421</xdr:rowOff>
    </xdr:from>
    <xdr:to>
      <xdr:col>41</xdr:col>
      <xdr:colOff>50800</xdr:colOff>
      <xdr:row>57</xdr:row>
      <xdr:rowOff>146665</xdr:rowOff>
    </xdr:to>
    <xdr:cxnSp macro="">
      <xdr:nvCxnSpPr>
        <xdr:cNvPr id="352" name="直線コネクタ 351"/>
        <xdr:cNvCxnSpPr/>
      </xdr:nvCxnSpPr>
      <xdr:spPr>
        <a:xfrm>
          <a:off x="6972300" y="9841071"/>
          <a:ext cx="889000" cy="7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39393</xdr:rowOff>
    </xdr:from>
    <xdr:to>
      <xdr:col>41</xdr:col>
      <xdr:colOff>101600</xdr:colOff>
      <xdr:row>58</xdr:row>
      <xdr:rowOff>140993</xdr:rowOff>
    </xdr:to>
    <xdr:sp macro="" textlink="">
      <xdr:nvSpPr>
        <xdr:cNvPr id="353" name="フローチャート: 判断 352"/>
        <xdr:cNvSpPr/>
      </xdr:nvSpPr>
      <xdr:spPr>
        <a:xfrm>
          <a:off x="7810500" y="998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132120</xdr:rowOff>
    </xdr:from>
    <xdr:ext cx="534377" cy="259045"/>
    <xdr:sp macro="" textlink="">
      <xdr:nvSpPr>
        <xdr:cNvPr id="354" name="テキスト ボックス 353"/>
        <xdr:cNvSpPr txBox="1"/>
      </xdr:nvSpPr>
      <xdr:spPr>
        <a:xfrm>
          <a:off x="7594111" y="1007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32588</xdr:rowOff>
    </xdr:from>
    <xdr:to>
      <xdr:col>36</xdr:col>
      <xdr:colOff>165100</xdr:colOff>
      <xdr:row>58</xdr:row>
      <xdr:rowOff>134188</xdr:rowOff>
    </xdr:to>
    <xdr:sp macro="" textlink="">
      <xdr:nvSpPr>
        <xdr:cNvPr id="355" name="フローチャート: 判断 354"/>
        <xdr:cNvSpPr/>
      </xdr:nvSpPr>
      <xdr:spPr>
        <a:xfrm>
          <a:off x="6921500" y="997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125315</xdr:rowOff>
    </xdr:from>
    <xdr:ext cx="534377" cy="259045"/>
    <xdr:sp macro="" textlink="">
      <xdr:nvSpPr>
        <xdr:cNvPr id="356" name="テキスト ボックス 355"/>
        <xdr:cNvSpPr txBox="1"/>
      </xdr:nvSpPr>
      <xdr:spPr>
        <a:xfrm>
          <a:off x="6705111" y="1006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112489</xdr:rowOff>
    </xdr:from>
    <xdr:to>
      <xdr:col>55</xdr:col>
      <xdr:colOff>50800</xdr:colOff>
      <xdr:row>58</xdr:row>
      <xdr:rowOff>42639</xdr:rowOff>
    </xdr:to>
    <xdr:sp macro="" textlink="">
      <xdr:nvSpPr>
        <xdr:cNvPr id="362" name="楕円 361"/>
        <xdr:cNvSpPr/>
      </xdr:nvSpPr>
      <xdr:spPr>
        <a:xfrm>
          <a:off x="10426700" y="98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135366</xdr:rowOff>
    </xdr:from>
    <xdr:ext cx="599010" cy="259045"/>
    <xdr:sp macro="" textlink="">
      <xdr:nvSpPr>
        <xdr:cNvPr id="363" name="普通建設事業費該当値テキスト"/>
        <xdr:cNvSpPr txBox="1"/>
      </xdr:nvSpPr>
      <xdr:spPr>
        <a:xfrm>
          <a:off x="10528300" y="973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40618</xdr:rowOff>
    </xdr:from>
    <xdr:to>
      <xdr:col>50</xdr:col>
      <xdr:colOff>165100</xdr:colOff>
      <xdr:row>57</xdr:row>
      <xdr:rowOff>142218</xdr:rowOff>
    </xdr:to>
    <xdr:sp macro="" textlink="">
      <xdr:nvSpPr>
        <xdr:cNvPr id="364" name="楕円 363"/>
        <xdr:cNvSpPr/>
      </xdr:nvSpPr>
      <xdr:spPr>
        <a:xfrm>
          <a:off x="9588500" y="98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158745</xdr:rowOff>
    </xdr:from>
    <xdr:ext cx="599010" cy="259045"/>
    <xdr:sp macro="" textlink="">
      <xdr:nvSpPr>
        <xdr:cNvPr id="365" name="テキスト ボックス 364"/>
        <xdr:cNvSpPr txBox="1"/>
      </xdr:nvSpPr>
      <xdr:spPr>
        <a:xfrm>
          <a:off x="9339795" y="958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76813</xdr:rowOff>
    </xdr:from>
    <xdr:to>
      <xdr:col>46</xdr:col>
      <xdr:colOff>38100</xdr:colOff>
      <xdr:row>58</xdr:row>
      <xdr:rowOff>6963</xdr:rowOff>
    </xdr:to>
    <xdr:sp macro="" textlink="">
      <xdr:nvSpPr>
        <xdr:cNvPr id="366" name="楕円 365"/>
        <xdr:cNvSpPr/>
      </xdr:nvSpPr>
      <xdr:spPr>
        <a:xfrm>
          <a:off x="8699500" y="984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23490</xdr:rowOff>
    </xdr:from>
    <xdr:ext cx="599010" cy="259045"/>
    <xdr:sp macro="" textlink="">
      <xdr:nvSpPr>
        <xdr:cNvPr id="367" name="テキスト ボックス 366"/>
        <xdr:cNvSpPr txBox="1"/>
      </xdr:nvSpPr>
      <xdr:spPr>
        <a:xfrm>
          <a:off x="8450795" y="962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95865</xdr:rowOff>
    </xdr:from>
    <xdr:to>
      <xdr:col>41</xdr:col>
      <xdr:colOff>101600</xdr:colOff>
      <xdr:row>58</xdr:row>
      <xdr:rowOff>26015</xdr:rowOff>
    </xdr:to>
    <xdr:sp macro="" textlink="">
      <xdr:nvSpPr>
        <xdr:cNvPr id="368" name="楕円 367"/>
        <xdr:cNvSpPr/>
      </xdr:nvSpPr>
      <xdr:spPr>
        <a:xfrm>
          <a:off x="7810500" y="986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42542</xdr:rowOff>
    </xdr:from>
    <xdr:ext cx="599010" cy="259045"/>
    <xdr:sp macro="" textlink="">
      <xdr:nvSpPr>
        <xdr:cNvPr id="369" name="テキスト ボックス 368"/>
        <xdr:cNvSpPr txBox="1"/>
      </xdr:nvSpPr>
      <xdr:spPr>
        <a:xfrm>
          <a:off x="7561795" y="964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17621</xdr:rowOff>
    </xdr:from>
    <xdr:to>
      <xdr:col>36</xdr:col>
      <xdr:colOff>165100</xdr:colOff>
      <xdr:row>57</xdr:row>
      <xdr:rowOff>119221</xdr:rowOff>
    </xdr:to>
    <xdr:sp macro="" textlink="">
      <xdr:nvSpPr>
        <xdr:cNvPr id="370" name="楕円 369"/>
        <xdr:cNvSpPr/>
      </xdr:nvSpPr>
      <xdr:spPr>
        <a:xfrm>
          <a:off x="6921500" y="979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135748</xdr:rowOff>
    </xdr:from>
    <xdr:ext cx="599010" cy="259045"/>
    <xdr:sp macro="" textlink="">
      <xdr:nvSpPr>
        <xdr:cNvPr id="371" name="テキスト ボックス 370"/>
        <xdr:cNvSpPr txBox="1"/>
      </xdr:nvSpPr>
      <xdr:spPr>
        <a:xfrm>
          <a:off x="6672795" y="9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3" name="直線コネクタ 392"/>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4"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6"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7" name="直線コネクタ 396"/>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168108</xdr:rowOff>
    </xdr:from>
    <xdr:to>
      <xdr:col>55</xdr:col>
      <xdr:colOff>0</xdr:colOff>
      <xdr:row>78</xdr:row>
      <xdr:rowOff>51460</xdr:rowOff>
    </xdr:to>
    <xdr:cxnSp macro="">
      <xdr:nvCxnSpPr>
        <xdr:cNvPr id="398" name="直線コネクタ 397"/>
        <xdr:cNvCxnSpPr/>
      </xdr:nvCxnSpPr>
      <xdr:spPr>
        <a:xfrm>
          <a:off x="9639300" y="13369758"/>
          <a:ext cx="838200" cy="5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9"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400" name="フローチャート: 判断 399"/>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129603</xdr:rowOff>
    </xdr:from>
    <xdr:to>
      <xdr:col>50</xdr:col>
      <xdr:colOff>114300</xdr:colOff>
      <xdr:row>77</xdr:row>
      <xdr:rowOff>168108</xdr:rowOff>
    </xdr:to>
    <xdr:cxnSp macro="">
      <xdr:nvCxnSpPr>
        <xdr:cNvPr id="401" name="直線コネクタ 400"/>
        <xdr:cNvCxnSpPr/>
      </xdr:nvCxnSpPr>
      <xdr:spPr>
        <a:xfrm>
          <a:off x="8750300" y="13331253"/>
          <a:ext cx="889000" cy="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2" name="フローチャート: 判断 401"/>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3" name="テキスト ボックス 402"/>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129603</xdr:rowOff>
    </xdr:from>
    <xdr:to>
      <xdr:col>45</xdr:col>
      <xdr:colOff>177800</xdr:colOff>
      <xdr:row>78</xdr:row>
      <xdr:rowOff>12185</xdr:rowOff>
    </xdr:to>
    <xdr:cxnSp macro="">
      <xdr:nvCxnSpPr>
        <xdr:cNvPr id="404" name="直線コネクタ 403"/>
        <xdr:cNvCxnSpPr/>
      </xdr:nvCxnSpPr>
      <xdr:spPr>
        <a:xfrm flipV="1">
          <a:off x="7861300" y="13331253"/>
          <a:ext cx="889000" cy="5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5" name="フローチャート: 判断 404"/>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6" name="テキスト ボックス 405"/>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26828</xdr:rowOff>
    </xdr:from>
    <xdr:to>
      <xdr:col>41</xdr:col>
      <xdr:colOff>101600</xdr:colOff>
      <xdr:row>78</xdr:row>
      <xdr:rowOff>128428</xdr:rowOff>
    </xdr:to>
    <xdr:sp macro="" textlink="">
      <xdr:nvSpPr>
        <xdr:cNvPr id="407" name="フローチャート: 判断 406"/>
        <xdr:cNvSpPr/>
      </xdr:nvSpPr>
      <xdr:spPr>
        <a:xfrm>
          <a:off x="7810500" y="1339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119555</xdr:rowOff>
    </xdr:from>
    <xdr:ext cx="534377" cy="259045"/>
    <xdr:sp macro="" textlink="">
      <xdr:nvSpPr>
        <xdr:cNvPr id="408" name="テキスト ボックス 407"/>
        <xdr:cNvSpPr txBox="1"/>
      </xdr:nvSpPr>
      <xdr:spPr>
        <a:xfrm>
          <a:off x="7594111" y="134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660</xdr:rowOff>
    </xdr:from>
    <xdr:to>
      <xdr:col>55</xdr:col>
      <xdr:colOff>50800</xdr:colOff>
      <xdr:row>78</xdr:row>
      <xdr:rowOff>102260</xdr:rowOff>
    </xdr:to>
    <xdr:sp macro="" textlink="">
      <xdr:nvSpPr>
        <xdr:cNvPr id="414" name="楕円 413"/>
        <xdr:cNvSpPr/>
      </xdr:nvSpPr>
      <xdr:spPr>
        <a:xfrm>
          <a:off x="10426700" y="133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131487</xdr:rowOff>
    </xdr:from>
    <xdr:ext cx="534377" cy="259045"/>
    <xdr:sp macro="" textlink="">
      <xdr:nvSpPr>
        <xdr:cNvPr id="415" name="普通建設事業費 （ うち新規整備　）該当値テキスト"/>
        <xdr:cNvSpPr txBox="1"/>
      </xdr:nvSpPr>
      <xdr:spPr>
        <a:xfrm>
          <a:off x="10528300" y="1316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117308</xdr:rowOff>
    </xdr:from>
    <xdr:to>
      <xdr:col>50</xdr:col>
      <xdr:colOff>165100</xdr:colOff>
      <xdr:row>78</xdr:row>
      <xdr:rowOff>47458</xdr:rowOff>
    </xdr:to>
    <xdr:sp macro="" textlink="">
      <xdr:nvSpPr>
        <xdr:cNvPr id="416" name="楕円 415"/>
        <xdr:cNvSpPr/>
      </xdr:nvSpPr>
      <xdr:spPr>
        <a:xfrm>
          <a:off x="9588500" y="1331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63985</xdr:rowOff>
    </xdr:from>
    <xdr:ext cx="534377" cy="259045"/>
    <xdr:sp macro="" textlink="">
      <xdr:nvSpPr>
        <xdr:cNvPr id="417" name="テキスト ボックス 416"/>
        <xdr:cNvSpPr txBox="1"/>
      </xdr:nvSpPr>
      <xdr:spPr>
        <a:xfrm>
          <a:off x="9372111" y="130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78803</xdr:rowOff>
    </xdr:from>
    <xdr:to>
      <xdr:col>46</xdr:col>
      <xdr:colOff>38100</xdr:colOff>
      <xdr:row>78</xdr:row>
      <xdr:rowOff>8953</xdr:rowOff>
    </xdr:to>
    <xdr:sp macro="" textlink="">
      <xdr:nvSpPr>
        <xdr:cNvPr id="418" name="楕円 417"/>
        <xdr:cNvSpPr/>
      </xdr:nvSpPr>
      <xdr:spPr>
        <a:xfrm>
          <a:off x="8699500" y="1328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25480</xdr:rowOff>
    </xdr:from>
    <xdr:ext cx="534377" cy="259045"/>
    <xdr:sp macro="" textlink="">
      <xdr:nvSpPr>
        <xdr:cNvPr id="419" name="テキスト ボックス 418"/>
        <xdr:cNvSpPr txBox="1"/>
      </xdr:nvSpPr>
      <xdr:spPr>
        <a:xfrm>
          <a:off x="8483111" y="1305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132835</xdr:rowOff>
    </xdr:from>
    <xdr:to>
      <xdr:col>41</xdr:col>
      <xdr:colOff>101600</xdr:colOff>
      <xdr:row>78</xdr:row>
      <xdr:rowOff>62985</xdr:rowOff>
    </xdr:to>
    <xdr:sp macro="" textlink="">
      <xdr:nvSpPr>
        <xdr:cNvPr id="420" name="楕円 419"/>
        <xdr:cNvSpPr/>
      </xdr:nvSpPr>
      <xdr:spPr>
        <a:xfrm>
          <a:off x="7810500" y="133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79512</xdr:rowOff>
    </xdr:from>
    <xdr:ext cx="534377" cy="259045"/>
    <xdr:sp macro="" textlink="">
      <xdr:nvSpPr>
        <xdr:cNvPr id="421" name="テキスト ボックス 420"/>
        <xdr:cNvSpPr txBox="1"/>
      </xdr:nvSpPr>
      <xdr:spPr>
        <a:xfrm>
          <a:off x="7594111" y="131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1" name="テキスト ボックス 44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5" name="直線コネクタ 444"/>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6"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7" name="直線コネクタ 446"/>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8"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9" name="直線コネクタ 448"/>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26200</xdr:rowOff>
    </xdr:from>
    <xdr:to>
      <xdr:col>55</xdr:col>
      <xdr:colOff>0</xdr:colOff>
      <xdr:row>93</xdr:row>
      <xdr:rowOff>25781</xdr:rowOff>
    </xdr:to>
    <xdr:cxnSp macro="">
      <xdr:nvCxnSpPr>
        <xdr:cNvPr id="450" name="直線コネクタ 449"/>
        <xdr:cNvCxnSpPr/>
      </xdr:nvCxnSpPr>
      <xdr:spPr>
        <a:xfrm>
          <a:off x="9639300" y="15456700"/>
          <a:ext cx="838200" cy="51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51"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2" name="フローチャート: 判断 451"/>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26200</xdr:rowOff>
    </xdr:from>
    <xdr:to>
      <xdr:col>50</xdr:col>
      <xdr:colOff>114300</xdr:colOff>
      <xdr:row>94</xdr:row>
      <xdr:rowOff>93714</xdr:rowOff>
    </xdr:to>
    <xdr:cxnSp macro="">
      <xdr:nvCxnSpPr>
        <xdr:cNvPr id="453" name="直線コネクタ 452"/>
        <xdr:cNvCxnSpPr/>
      </xdr:nvCxnSpPr>
      <xdr:spPr>
        <a:xfrm flipV="1">
          <a:off x="8750300" y="15456700"/>
          <a:ext cx="889000" cy="75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4" name="フローチャート: 判断 453"/>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5" name="テキスト ボックス 454"/>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89388</xdr:rowOff>
    </xdr:from>
    <xdr:to>
      <xdr:col>45</xdr:col>
      <xdr:colOff>177800</xdr:colOff>
      <xdr:row>94</xdr:row>
      <xdr:rowOff>93714</xdr:rowOff>
    </xdr:to>
    <xdr:cxnSp macro="">
      <xdr:nvCxnSpPr>
        <xdr:cNvPr id="456" name="直線コネクタ 455"/>
        <xdr:cNvCxnSpPr/>
      </xdr:nvCxnSpPr>
      <xdr:spPr>
        <a:xfrm>
          <a:off x="7861300" y="16034238"/>
          <a:ext cx="889000" cy="17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7" name="フローチャート: 判断 456"/>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8" name="テキスト ボックス 457"/>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142184</xdr:rowOff>
    </xdr:from>
    <xdr:to>
      <xdr:col>41</xdr:col>
      <xdr:colOff>101600</xdr:colOff>
      <xdr:row>96</xdr:row>
      <xdr:rowOff>72334</xdr:rowOff>
    </xdr:to>
    <xdr:sp macro="" textlink="">
      <xdr:nvSpPr>
        <xdr:cNvPr id="459" name="フローチャート: 判断 458"/>
        <xdr:cNvSpPr/>
      </xdr:nvSpPr>
      <xdr:spPr>
        <a:xfrm>
          <a:off x="7810500" y="164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63461</xdr:rowOff>
    </xdr:from>
    <xdr:ext cx="534377" cy="259045"/>
    <xdr:sp macro="" textlink="">
      <xdr:nvSpPr>
        <xdr:cNvPr id="460" name="テキスト ボックス 459"/>
        <xdr:cNvSpPr txBox="1"/>
      </xdr:nvSpPr>
      <xdr:spPr>
        <a:xfrm>
          <a:off x="7594111" y="165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146431</xdr:rowOff>
    </xdr:from>
    <xdr:to>
      <xdr:col>55</xdr:col>
      <xdr:colOff>50800</xdr:colOff>
      <xdr:row>93</xdr:row>
      <xdr:rowOff>76581</xdr:rowOff>
    </xdr:to>
    <xdr:sp macro="" textlink="">
      <xdr:nvSpPr>
        <xdr:cNvPr id="466" name="楕円 465"/>
        <xdr:cNvSpPr/>
      </xdr:nvSpPr>
      <xdr:spPr>
        <a:xfrm>
          <a:off x="10426700" y="159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169308</xdr:rowOff>
    </xdr:from>
    <xdr:ext cx="534377" cy="259045"/>
    <xdr:sp macro="" textlink="">
      <xdr:nvSpPr>
        <xdr:cNvPr id="467" name="普通建設事業費 （ うち更新整備　）該当値テキスト"/>
        <xdr:cNvSpPr txBox="1"/>
      </xdr:nvSpPr>
      <xdr:spPr>
        <a:xfrm>
          <a:off x="10528300" y="1577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146850</xdr:rowOff>
    </xdr:from>
    <xdr:to>
      <xdr:col>50</xdr:col>
      <xdr:colOff>165100</xdr:colOff>
      <xdr:row>90</xdr:row>
      <xdr:rowOff>77000</xdr:rowOff>
    </xdr:to>
    <xdr:sp macro="" textlink="">
      <xdr:nvSpPr>
        <xdr:cNvPr id="468" name="楕円 467"/>
        <xdr:cNvSpPr/>
      </xdr:nvSpPr>
      <xdr:spPr>
        <a:xfrm>
          <a:off x="9588500" y="154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93527</xdr:rowOff>
    </xdr:from>
    <xdr:ext cx="534377" cy="259045"/>
    <xdr:sp macro="" textlink="">
      <xdr:nvSpPr>
        <xdr:cNvPr id="469" name="テキスト ボックス 468"/>
        <xdr:cNvSpPr txBox="1"/>
      </xdr:nvSpPr>
      <xdr:spPr>
        <a:xfrm>
          <a:off x="9372111" y="1518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42914</xdr:rowOff>
    </xdr:from>
    <xdr:to>
      <xdr:col>46</xdr:col>
      <xdr:colOff>38100</xdr:colOff>
      <xdr:row>94</xdr:row>
      <xdr:rowOff>144514</xdr:rowOff>
    </xdr:to>
    <xdr:sp macro="" textlink="">
      <xdr:nvSpPr>
        <xdr:cNvPr id="470" name="楕円 469"/>
        <xdr:cNvSpPr/>
      </xdr:nvSpPr>
      <xdr:spPr>
        <a:xfrm>
          <a:off x="8699500" y="161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161041</xdr:rowOff>
    </xdr:from>
    <xdr:ext cx="534377" cy="259045"/>
    <xdr:sp macro="" textlink="">
      <xdr:nvSpPr>
        <xdr:cNvPr id="471" name="テキスト ボックス 470"/>
        <xdr:cNvSpPr txBox="1"/>
      </xdr:nvSpPr>
      <xdr:spPr>
        <a:xfrm>
          <a:off x="8483111" y="159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38588</xdr:rowOff>
    </xdr:from>
    <xdr:to>
      <xdr:col>41</xdr:col>
      <xdr:colOff>101600</xdr:colOff>
      <xdr:row>93</xdr:row>
      <xdr:rowOff>140188</xdr:rowOff>
    </xdr:to>
    <xdr:sp macro="" textlink="">
      <xdr:nvSpPr>
        <xdr:cNvPr id="472" name="楕円 471"/>
        <xdr:cNvSpPr/>
      </xdr:nvSpPr>
      <xdr:spPr>
        <a:xfrm>
          <a:off x="7810500" y="1598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156715</xdr:rowOff>
    </xdr:from>
    <xdr:ext cx="534377" cy="259045"/>
    <xdr:sp macro="" textlink="">
      <xdr:nvSpPr>
        <xdr:cNvPr id="473" name="テキスト ボックス 472"/>
        <xdr:cNvSpPr txBox="1"/>
      </xdr:nvSpPr>
      <xdr:spPr>
        <a:xfrm>
          <a:off x="7594111" y="1575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7" name="直線コネクタ 496"/>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8"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500"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501" name="直線コネクタ 500"/>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147701</xdr:rowOff>
    </xdr:from>
    <xdr:to>
      <xdr:col>85</xdr:col>
      <xdr:colOff>127000</xdr:colOff>
      <xdr:row>39</xdr:row>
      <xdr:rowOff>32118</xdr:rowOff>
    </xdr:to>
    <xdr:cxnSp macro="">
      <xdr:nvCxnSpPr>
        <xdr:cNvPr id="502" name="直線コネクタ 501"/>
        <xdr:cNvCxnSpPr/>
      </xdr:nvCxnSpPr>
      <xdr:spPr>
        <a:xfrm flipV="1">
          <a:off x="15481300" y="6662801"/>
          <a:ext cx="838200" cy="5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3" name="災害復旧事業費平均値テキスト"/>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4" name="フローチャート: 判断 503"/>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32118</xdr:rowOff>
    </xdr:from>
    <xdr:to>
      <xdr:col>81</xdr:col>
      <xdr:colOff>50800</xdr:colOff>
      <xdr:row>39</xdr:row>
      <xdr:rowOff>34684</xdr:rowOff>
    </xdr:to>
    <xdr:cxnSp macro="">
      <xdr:nvCxnSpPr>
        <xdr:cNvPr id="505" name="直線コネクタ 504"/>
        <xdr:cNvCxnSpPr/>
      </xdr:nvCxnSpPr>
      <xdr:spPr>
        <a:xfrm flipV="1">
          <a:off x="14592300" y="6718668"/>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6" name="フローチャート: 判断 505"/>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7" name="テキスト ボックス 506"/>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116497</xdr:rowOff>
    </xdr:from>
    <xdr:to>
      <xdr:col>76</xdr:col>
      <xdr:colOff>114300</xdr:colOff>
      <xdr:row>39</xdr:row>
      <xdr:rowOff>34684</xdr:rowOff>
    </xdr:to>
    <xdr:cxnSp macro="">
      <xdr:nvCxnSpPr>
        <xdr:cNvPr id="508" name="直線コネクタ 507"/>
        <xdr:cNvCxnSpPr/>
      </xdr:nvCxnSpPr>
      <xdr:spPr>
        <a:xfrm>
          <a:off x="13703300" y="6631597"/>
          <a:ext cx="889000" cy="8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9" name="フローチャート: 判断 508"/>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10" name="テキスト ボックス 509"/>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116497</xdr:rowOff>
    </xdr:from>
    <xdr:to>
      <xdr:col>71</xdr:col>
      <xdr:colOff>177800</xdr:colOff>
      <xdr:row>39</xdr:row>
      <xdr:rowOff>1588</xdr:rowOff>
    </xdr:to>
    <xdr:cxnSp macro="">
      <xdr:nvCxnSpPr>
        <xdr:cNvPr id="511" name="直線コネクタ 510"/>
        <xdr:cNvCxnSpPr/>
      </xdr:nvCxnSpPr>
      <xdr:spPr>
        <a:xfrm flipV="1">
          <a:off x="12814300" y="6631597"/>
          <a:ext cx="889000" cy="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2" name="フローチャート: 判断 511"/>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31996</xdr:rowOff>
    </xdr:from>
    <xdr:ext cx="469744" cy="259045"/>
    <xdr:sp macro="" textlink="">
      <xdr:nvSpPr>
        <xdr:cNvPr id="513" name="テキスト ボックス 512"/>
        <xdr:cNvSpPr txBox="1"/>
      </xdr:nvSpPr>
      <xdr:spPr>
        <a:xfrm>
          <a:off x="13468428" y="671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14" name="フローチャート: 判断 513"/>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15" name="テキスト ボックス 514"/>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96901</xdr:rowOff>
    </xdr:from>
    <xdr:to>
      <xdr:col>85</xdr:col>
      <xdr:colOff>177800</xdr:colOff>
      <xdr:row>39</xdr:row>
      <xdr:rowOff>27051</xdr:rowOff>
    </xdr:to>
    <xdr:sp macro="" textlink="">
      <xdr:nvSpPr>
        <xdr:cNvPr id="521" name="楕円 520"/>
        <xdr:cNvSpPr/>
      </xdr:nvSpPr>
      <xdr:spPr>
        <a:xfrm>
          <a:off x="162687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56278</xdr:rowOff>
    </xdr:from>
    <xdr:ext cx="469744" cy="259045"/>
    <xdr:sp macro="" textlink="">
      <xdr:nvSpPr>
        <xdr:cNvPr id="522" name="災害復旧事業費該当値テキスト"/>
        <xdr:cNvSpPr txBox="1"/>
      </xdr:nvSpPr>
      <xdr:spPr>
        <a:xfrm>
          <a:off x="16370300" y="639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152768</xdr:rowOff>
    </xdr:from>
    <xdr:to>
      <xdr:col>81</xdr:col>
      <xdr:colOff>101600</xdr:colOff>
      <xdr:row>39</xdr:row>
      <xdr:rowOff>82918</xdr:rowOff>
    </xdr:to>
    <xdr:sp macro="" textlink="">
      <xdr:nvSpPr>
        <xdr:cNvPr id="523" name="楕円 522"/>
        <xdr:cNvSpPr/>
      </xdr:nvSpPr>
      <xdr:spPr>
        <a:xfrm>
          <a:off x="15430500" y="66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74045</xdr:rowOff>
    </xdr:from>
    <xdr:ext cx="378565" cy="259045"/>
    <xdr:sp macro="" textlink="">
      <xdr:nvSpPr>
        <xdr:cNvPr id="524" name="テキスト ボックス 523"/>
        <xdr:cNvSpPr txBox="1"/>
      </xdr:nvSpPr>
      <xdr:spPr>
        <a:xfrm>
          <a:off x="15292017" y="676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155334</xdr:rowOff>
    </xdr:from>
    <xdr:to>
      <xdr:col>76</xdr:col>
      <xdr:colOff>165100</xdr:colOff>
      <xdr:row>39</xdr:row>
      <xdr:rowOff>85484</xdr:rowOff>
    </xdr:to>
    <xdr:sp macro="" textlink="">
      <xdr:nvSpPr>
        <xdr:cNvPr id="525" name="楕円 524"/>
        <xdr:cNvSpPr/>
      </xdr:nvSpPr>
      <xdr:spPr>
        <a:xfrm>
          <a:off x="14541500" y="667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76611</xdr:rowOff>
    </xdr:from>
    <xdr:ext cx="378565" cy="259045"/>
    <xdr:sp macro="" textlink="">
      <xdr:nvSpPr>
        <xdr:cNvPr id="526" name="テキスト ボックス 525"/>
        <xdr:cNvSpPr txBox="1"/>
      </xdr:nvSpPr>
      <xdr:spPr>
        <a:xfrm>
          <a:off x="14403017" y="6763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65697</xdr:rowOff>
    </xdr:from>
    <xdr:to>
      <xdr:col>72</xdr:col>
      <xdr:colOff>38100</xdr:colOff>
      <xdr:row>38</xdr:row>
      <xdr:rowOff>167297</xdr:rowOff>
    </xdr:to>
    <xdr:sp macro="" textlink="">
      <xdr:nvSpPr>
        <xdr:cNvPr id="527" name="楕円 526"/>
        <xdr:cNvSpPr/>
      </xdr:nvSpPr>
      <xdr:spPr>
        <a:xfrm>
          <a:off x="13652500" y="65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12374</xdr:rowOff>
    </xdr:from>
    <xdr:ext cx="469744" cy="259045"/>
    <xdr:sp macro="" textlink="">
      <xdr:nvSpPr>
        <xdr:cNvPr id="528" name="テキスト ボックス 527"/>
        <xdr:cNvSpPr txBox="1"/>
      </xdr:nvSpPr>
      <xdr:spPr>
        <a:xfrm>
          <a:off x="13468428" y="635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122238</xdr:rowOff>
    </xdr:from>
    <xdr:to>
      <xdr:col>67</xdr:col>
      <xdr:colOff>101600</xdr:colOff>
      <xdr:row>39</xdr:row>
      <xdr:rowOff>52388</xdr:rowOff>
    </xdr:to>
    <xdr:sp macro="" textlink="">
      <xdr:nvSpPr>
        <xdr:cNvPr id="529" name="楕円 528"/>
        <xdr:cNvSpPr/>
      </xdr:nvSpPr>
      <xdr:spPr>
        <a:xfrm>
          <a:off x="12763500" y="6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43515</xdr:rowOff>
    </xdr:from>
    <xdr:ext cx="469744" cy="259045"/>
    <xdr:sp macro="" textlink="">
      <xdr:nvSpPr>
        <xdr:cNvPr id="530" name="テキスト ボックス 529"/>
        <xdr:cNvSpPr txBox="1"/>
      </xdr:nvSpPr>
      <xdr:spPr>
        <a:xfrm>
          <a:off x="12579428" y="673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6" name="テキスト ボックス 55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3" name="テキスト ボックス 57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9" name="テキスト ボックス 59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3" name="直線コネクタ 602"/>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4"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5" name="直線コネクタ 604"/>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6"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7" name="直線コネクタ 606"/>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115888</xdr:rowOff>
    </xdr:from>
    <xdr:to>
      <xdr:col>85</xdr:col>
      <xdr:colOff>127000</xdr:colOff>
      <xdr:row>71</xdr:row>
      <xdr:rowOff>133286</xdr:rowOff>
    </xdr:to>
    <xdr:cxnSp macro="">
      <xdr:nvCxnSpPr>
        <xdr:cNvPr id="608" name="直線コネクタ 607"/>
        <xdr:cNvCxnSpPr/>
      </xdr:nvCxnSpPr>
      <xdr:spPr>
        <a:xfrm flipV="1">
          <a:off x="15481300" y="12117388"/>
          <a:ext cx="838200" cy="18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9"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10" name="フローチャート: 判断 609"/>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123851</xdr:rowOff>
    </xdr:from>
    <xdr:to>
      <xdr:col>81</xdr:col>
      <xdr:colOff>50800</xdr:colOff>
      <xdr:row>71</xdr:row>
      <xdr:rowOff>133286</xdr:rowOff>
    </xdr:to>
    <xdr:cxnSp macro="">
      <xdr:nvCxnSpPr>
        <xdr:cNvPr id="611" name="直線コネクタ 610"/>
        <xdr:cNvCxnSpPr/>
      </xdr:nvCxnSpPr>
      <xdr:spPr>
        <a:xfrm>
          <a:off x="14592300" y="12296801"/>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2" name="フローチャート: 判断 611"/>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3" name="テキスト ボックス 612"/>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70612</xdr:rowOff>
    </xdr:from>
    <xdr:to>
      <xdr:col>76</xdr:col>
      <xdr:colOff>114300</xdr:colOff>
      <xdr:row>71</xdr:row>
      <xdr:rowOff>123851</xdr:rowOff>
    </xdr:to>
    <xdr:cxnSp macro="">
      <xdr:nvCxnSpPr>
        <xdr:cNvPr id="614" name="直線コネクタ 613"/>
        <xdr:cNvCxnSpPr/>
      </xdr:nvCxnSpPr>
      <xdr:spPr>
        <a:xfrm>
          <a:off x="13703300" y="12243562"/>
          <a:ext cx="889000" cy="5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5" name="フローチャート: 判断 614"/>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6" name="テキスト ボックス 615"/>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61113</xdr:rowOff>
    </xdr:from>
    <xdr:to>
      <xdr:col>71</xdr:col>
      <xdr:colOff>177800</xdr:colOff>
      <xdr:row>71</xdr:row>
      <xdr:rowOff>70612</xdr:rowOff>
    </xdr:to>
    <xdr:cxnSp macro="">
      <xdr:nvCxnSpPr>
        <xdr:cNvPr id="617" name="直線コネクタ 616"/>
        <xdr:cNvCxnSpPr/>
      </xdr:nvCxnSpPr>
      <xdr:spPr>
        <a:xfrm>
          <a:off x="12814300" y="12234063"/>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93650</xdr:rowOff>
    </xdr:from>
    <xdr:to>
      <xdr:col>72</xdr:col>
      <xdr:colOff>38100</xdr:colOff>
      <xdr:row>76</xdr:row>
      <xdr:rowOff>23800</xdr:rowOff>
    </xdr:to>
    <xdr:sp macro="" textlink="">
      <xdr:nvSpPr>
        <xdr:cNvPr id="618" name="フローチャート: 判断 617"/>
        <xdr:cNvSpPr/>
      </xdr:nvSpPr>
      <xdr:spPr>
        <a:xfrm>
          <a:off x="13652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xdr:rowOff>
    </xdr:from>
    <xdr:ext cx="534377" cy="259045"/>
    <xdr:sp macro="" textlink="">
      <xdr:nvSpPr>
        <xdr:cNvPr id="619" name="テキスト ボックス 618"/>
        <xdr:cNvSpPr txBox="1"/>
      </xdr:nvSpPr>
      <xdr:spPr>
        <a:xfrm>
          <a:off x="13436111" y="130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85522</xdr:rowOff>
    </xdr:from>
    <xdr:to>
      <xdr:col>67</xdr:col>
      <xdr:colOff>101600</xdr:colOff>
      <xdr:row>76</xdr:row>
      <xdr:rowOff>15672</xdr:rowOff>
    </xdr:to>
    <xdr:sp macro="" textlink="">
      <xdr:nvSpPr>
        <xdr:cNvPr id="620" name="フローチャート: 判断 619"/>
        <xdr:cNvSpPr/>
      </xdr:nvSpPr>
      <xdr:spPr>
        <a:xfrm>
          <a:off x="12763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6799</xdr:rowOff>
    </xdr:from>
    <xdr:ext cx="534377" cy="259045"/>
    <xdr:sp macro="" textlink="">
      <xdr:nvSpPr>
        <xdr:cNvPr id="621" name="テキスト ボックス 620"/>
        <xdr:cNvSpPr txBox="1"/>
      </xdr:nvSpPr>
      <xdr:spPr>
        <a:xfrm>
          <a:off x="12547111" y="130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65088</xdr:rowOff>
    </xdr:from>
    <xdr:to>
      <xdr:col>85</xdr:col>
      <xdr:colOff>177800</xdr:colOff>
      <xdr:row>70</xdr:row>
      <xdr:rowOff>166688</xdr:rowOff>
    </xdr:to>
    <xdr:sp macro="" textlink="">
      <xdr:nvSpPr>
        <xdr:cNvPr id="627" name="楕円 626"/>
        <xdr:cNvSpPr/>
      </xdr:nvSpPr>
      <xdr:spPr>
        <a:xfrm>
          <a:off x="16268700" y="1206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18115</xdr:rowOff>
    </xdr:from>
    <xdr:ext cx="599010" cy="259045"/>
    <xdr:sp macro="" textlink="">
      <xdr:nvSpPr>
        <xdr:cNvPr id="628" name="公債費該当値テキスト"/>
        <xdr:cNvSpPr txBox="1"/>
      </xdr:nvSpPr>
      <xdr:spPr>
        <a:xfrm>
          <a:off x="16370300" y="1201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82486</xdr:rowOff>
    </xdr:from>
    <xdr:to>
      <xdr:col>81</xdr:col>
      <xdr:colOff>101600</xdr:colOff>
      <xdr:row>72</xdr:row>
      <xdr:rowOff>12636</xdr:rowOff>
    </xdr:to>
    <xdr:sp macro="" textlink="">
      <xdr:nvSpPr>
        <xdr:cNvPr id="629" name="楕円 628"/>
        <xdr:cNvSpPr/>
      </xdr:nvSpPr>
      <xdr:spPr>
        <a:xfrm>
          <a:off x="15430500" y="122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29163</xdr:rowOff>
    </xdr:from>
    <xdr:ext cx="599010" cy="259045"/>
    <xdr:sp macro="" textlink="">
      <xdr:nvSpPr>
        <xdr:cNvPr id="630" name="テキスト ボックス 629"/>
        <xdr:cNvSpPr txBox="1"/>
      </xdr:nvSpPr>
      <xdr:spPr>
        <a:xfrm>
          <a:off x="15181795" y="120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73051</xdr:rowOff>
    </xdr:from>
    <xdr:to>
      <xdr:col>76</xdr:col>
      <xdr:colOff>165100</xdr:colOff>
      <xdr:row>72</xdr:row>
      <xdr:rowOff>3201</xdr:rowOff>
    </xdr:to>
    <xdr:sp macro="" textlink="">
      <xdr:nvSpPr>
        <xdr:cNvPr id="631" name="楕円 630"/>
        <xdr:cNvSpPr/>
      </xdr:nvSpPr>
      <xdr:spPr>
        <a:xfrm>
          <a:off x="14541500" y="1224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19728</xdr:rowOff>
    </xdr:from>
    <xdr:ext cx="599010" cy="259045"/>
    <xdr:sp macro="" textlink="">
      <xdr:nvSpPr>
        <xdr:cNvPr id="632" name="テキスト ボックス 631"/>
        <xdr:cNvSpPr txBox="1"/>
      </xdr:nvSpPr>
      <xdr:spPr>
        <a:xfrm>
          <a:off x="14292795" y="1202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19812</xdr:rowOff>
    </xdr:from>
    <xdr:to>
      <xdr:col>72</xdr:col>
      <xdr:colOff>38100</xdr:colOff>
      <xdr:row>71</xdr:row>
      <xdr:rowOff>121412</xdr:rowOff>
    </xdr:to>
    <xdr:sp macro="" textlink="">
      <xdr:nvSpPr>
        <xdr:cNvPr id="633" name="楕円 632"/>
        <xdr:cNvSpPr/>
      </xdr:nvSpPr>
      <xdr:spPr>
        <a:xfrm>
          <a:off x="13652500" y="121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137939</xdr:rowOff>
    </xdr:from>
    <xdr:ext cx="599010" cy="259045"/>
    <xdr:sp macro="" textlink="">
      <xdr:nvSpPr>
        <xdr:cNvPr id="634" name="テキスト ボックス 633"/>
        <xdr:cNvSpPr txBox="1"/>
      </xdr:nvSpPr>
      <xdr:spPr>
        <a:xfrm>
          <a:off x="13403795" y="1196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10313</xdr:rowOff>
    </xdr:from>
    <xdr:to>
      <xdr:col>67</xdr:col>
      <xdr:colOff>101600</xdr:colOff>
      <xdr:row>71</xdr:row>
      <xdr:rowOff>111913</xdr:rowOff>
    </xdr:to>
    <xdr:sp macro="" textlink="">
      <xdr:nvSpPr>
        <xdr:cNvPr id="635" name="楕円 634"/>
        <xdr:cNvSpPr/>
      </xdr:nvSpPr>
      <xdr:spPr>
        <a:xfrm>
          <a:off x="12763500" y="1218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128440</xdr:rowOff>
    </xdr:from>
    <xdr:ext cx="599010" cy="259045"/>
    <xdr:sp macro="" textlink="">
      <xdr:nvSpPr>
        <xdr:cNvPr id="636" name="テキスト ボックス 635"/>
        <xdr:cNvSpPr txBox="1"/>
      </xdr:nvSpPr>
      <xdr:spPr>
        <a:xfrm>
          <a:off x="12514795" y="1195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7" name="直線コネクタ 64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8" name="テキスト ボックス 64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9" name="直線コネクタ 64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0" name="テキスト ボックス 64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1" name="直線コネクタ 65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2" name="テキスト ボックス 65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3" name="直線コネクタ 65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4" name="テキスト ボックス 65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6" name="テキスト ボックス 65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8" name="直線コネクタ 657"/>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9"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60" name="直線コネクタ 659"/>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61"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2" name="直線コネクタ 661"/>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34072</xdr:rowOff>
    </xdr:from>
    <xdr:to>
      <xdr:col>85</xdr:col>
      <xdr:colOff>127000</xdr:colOff>
      <xdr:row>98</xdr:row>
      <xdr:rowOff>58702</xdr:rowOff>
    </xdr:to>
    <xdr:cxnSp macro="">
      <xdr:nvCxnSpPr>
        <xdr:cNvPr id="663" name="直線コネクタ 662"/>
        <xdr:cNvCxnSpPr/>
      </xdr:nvCxnSpPr>
      <xdr:spPr>
        <a:xfrm flipV="1">
          <a:off x="15481300" y="16664722"/>
          <a:ext cx="838200" cy="19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4"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5" name="フローチャート: 判断 664"/>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164974</xdr:rowOff>
    </xdr:from>
    <xdr:to>
      <xdr:col>81</xdr:col>
      <xdr:colOff>50800</xdr:colOff>
      <xdr:row>98</xdr:row>
      <xdr:rowOff>58702</xdr:rowOff>
    </xdr:to>
    <xdr:cxnSp macro="">
      <xdr:nvCxnSpPr>
        <xdr:cNvPr id="666" name="直線コネクタ 665"/>
        <xdr:cNvCxnSpPr/>
      </xdr:nvCxnSpPr>
      <xdr:spPr>
        <a:xfrm>
          <a:off x="14592300" y="16795624"/>
          <a:ext cx="889000" cy="6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7" name="フローチャート: 判断 666"/>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8" name="テキスト ボックス 667"/>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164974</xdr:rowOff>
    </xdr:from>
    <xdr:to>
      <xdr:col>76</xdr:col>
      <xdr:colOff>114300</xdr:colOff>
      <xdr:row>98</xdr:row>
      <xdr:rowOff>42866</xdr:rowOff>
    </xdr:to>
    <xdr:cxnSp macro="">
      <xdr:nvCxnSpPr>
        <xdr:cNvPr id="669" name="直線コネクタ 668"/>
        <xdr:cNvCxnSpPr/>
      </xdr:nvCxnSpPr>
      <xdr:spPr>
        <a:xfrm flipV="1">
          <a:off x="13703300" y="16795624"/>
          <a:ext cx="889000" cy="4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70" name="フローチャート: 判断 669"/>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71" name="テキスト ボックス 670"/>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121448</xdr:rowOff>
    </xdr:from>
    <xdr:to>
      <xdr:col>71</xdr:col>
      <xdr:colOff>177800</xdr:colOff>
      <xdr:row>98</xdr:row>
      <xdr:rowOff>42866</xdr:rowOff>
    </xdr:to>
    <xdr:cxnSp macro="">
      <xdr:nvCxnSpPr>
        <xdr:cNvPr id="672" name="直線コネクタ 671"/>
        <xdr:cNvCxnSpPr/>
      </xdr:nvCxnSpPr>
      <xdr:spPr>
        <a:xfrm>
          <a:off x="12814300" y="16752098"/>
          <a:ext cx="889000" cy="9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4880</xdr:rowOff>
    </xdr:from>
    <xdr:to>
      <xdr:col>72</xdr:col>
      <xdr:colOff>38100</xdr:colOff>
      <xdr:row>98</xdr:row>
      <xdr:rowOff>106480</xdr:rowOff>
    </xdr:to>
    <xdr:sp macro="" textlink="">
      <xdr:nvSpPr>
        <xdr:cNvPr id="673" name="フローチャート: 判断 672"/>
        <xdr:cNvSpPr/>
      </xdr:nvSpPr>
      <xdr:spPr>
        <a:xfrm>
          <a:off x="13652500" y="168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97607</xdr:rowOff>
    </xdr:from>
    <xdr:ext cx="534377" cy="259045"/>
    <xdr:sp macro="" textlink="">
      <xdr:nvSpPr>
        <xdr:cNvPr id="674" name="テキスト ボックス 673"/>
        <xdr:cNvSpPr txBox="1"/>
      </xdr:nvSpPr>
      <xdr:spPr>
        <a:xfrm>
          <a:off x="13436111" y="1689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9905</xdr:rowOff>
    </xdr:from>
    <xdr:to>
      <xdr:col>67</xdr:col>
      <xdr:colOff>101600</xdr:colOff>
      <xdr:row>98</xdr:row>
      <xdr:rowOff>111505</xdr:rowOff>
    </xdr:to>
    <xdr:sp macro="" textlink="">
      <xdr:nvSpPr>
        <xdr:cNvPr id="675" name="フローチャート: 判断 674"/>
        <xdr:cNvSpPr/>
      </xdr:nvSpPr>
      <xdr:spPr>
        <a:xfrm>
          <a:off x="12763500" y="1681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102632</xdr:rowOff>
    </xdr:from>
    <xdr:ext cx="534377" cy="259045"/>
    <xdr:sp macro="" textlink="">
      <xdr:nvSpPr>
        <xdr:cNvPr id="676" name="テキスト ボックス 675"/>
        <xdr:cNvSpPr txBox="1"/>
      </xdr:nvSpPr>
      <xdr:spPr>
        <a:xfrm>
          <a:off x="12547111" y="1690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154722</xdr:rowOff>
    </xdr:from>
    <xdr:to>
      <xdr:col>85</xdr:col>
      <xdr:colOff>177800</xdr:colOff>
      <xdr:row>97</xdr:row>
      <xdr:rowOff>84872</xdr:rowOff>
    </xdr:to>
    <xdr:sp macro="" textlink="">
      <xdr:nvSpPr>
        <xdr:cNvPr id="682" name="楕円 681"/>
        <xdr:cNvSpPr/>
      </xdr:nvSpPr>
      <xdr:spPr>
        <a:xfrm>
          <a:off x="16268700" y="1661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6149</xdr:rowOff>
    </xdr:from>
    <xdr:ext cx="534377" cy="259045"/>
    <xdr:sp macro="" textlink="">
      <xdr:nvSpPr>
        <xdr:cNvPr id="683" name="積立金該当値テキスト"/>
        <xdr:cNvSpPr txBox="1"/>
      </xdr:nvSpPr>
      <xdr:spPr>
        <a:xfrm>
          <a:off x="16370300" y="1646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7902</xdr:rowOff>
    </xdr:from>
    <xdr:to>
      <xdr:col>81</xdr:col>
      <xdr:colOff>101600</xdr:colOff>
      <xdr:row>98</xdr:row>
      <xdr:rowOff>109502</xdr:rowOff>
    </xdr:to>
    <xdr:sp macro="" textlink="">
      <xdr:nvSpPr>
        <xdr:cNvPr id="684" name="楕円 683"/>
        <xdr:cNvSpPr/>
      </xdr:nvSpPr>
      <xdr:spPr>
        <a:xfrm>
          <a:off x="15430500" y="1681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126029</xdr:rowOff>
    </xdr:from>
    <xdr:ext cx="534377" cy="259045"/>
    <xdr:sp macro="" textlink="">
      <xdr:nvSpPr>
        <xdr:cNvPr id="685" name="テキスト ボックス 684"/>
        <xdr:cNvSpPr txBox="1"/>
      </xdr:nvSpPr>
      <xdr:spPr>
        <a:xfrm>
          <a:off x="15214111" y="1658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114174</xdr:rowOff>
    </xdr:from>
    <xdr:to>
      <xdr:col>76</xdr:col>
      <xdr:colOff>165100</xdr:colOff>
      <xdr:row>98</xdr:row>
      <xdr:rowOff>44324</xdr:rowOff>
    </xdr:to>
    <xdr:sp macro="" textlink="">
      <xdr:nvSpPr>
        <xdr:cNvPr id="686" name="楕円 685"/>
        <xdr:cNvSpPr/>
      </xdr:nvSpPr>
      <xdr:spPr>
        <a:xfrm>
          <a:off x="14541500" y="167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60851</xdr:rowOff>
    </xdr:from>
    <xdr:ext cx="534377" cy="259045"/>
    <xdr:sp macro="" textlink="">
      <xdr:nvSpPr>
        <xdr:cNvPr id="687" name="テキスト ボックス 686"/>
        <xdr:cNvSpPr txBox="1"/>
      </xdr:nvSpPr>
      <xdr:spPr>
        <a:xfrm>
          <a:off x="14325111" y="1652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163516</xdr:rowOff>
    </xdr:from>
    <xdr:to>
      <xdr:col>72</xdr:col>
      <xdr:colOff>38100</xdr:colOff>
      <xdr:row>98</xdr:row>
      <xdr:rowOff>93666</xdr:rowOff>
    </xdr:to>
    <xdr:sp macro="" textlink="">
      <xdr:nvSpPr>
        <xdr:cNvPr id="688" name="楕円 687"/>
        <xdr:cNvSpPr/>
      </xdr:nvSpPr>
      <xdr:spPr>
        <a:xfrm>
          <a:off x="13652500" y="167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110193</xdr:rowOff>
    </xdr:from>
    <xdr:ext cx="534377" cy="259045"/>
    <xdr:sp macro="" textlink="">
      <xdr:nvSpPr>
        <xdr:cNvPr id="689" name="テキスト ボックス 688"/>
        <xdr:cNvSpPr txBox="1"/>
      </xdr:nvSpPr>
      <xdr:spPr>
        <a:xfrm>
          <a:off x="13436111" y="1656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70648</xdr:rowOff>
    </xdr:from>
    <xdr:to>
      <xdr:col>67</xdr:col>
      <xdr:colOff>101600</xdr:colOff>
      <xdr:row>98</xdr:row>
      <xdr:rowOff>798</xdr:rowOff>
    </xdr:to>
    <xdr:sp macro="" textlink="">
      <xdr:nvSpPr>
        <xdr:cNvPr id="690" name="楕円 689"/>
        <xdr:cNvSpPr/>
      </xdr:nvSpPr>
      <xdr:spPr>
        <a:xfrm>
          <a:off x="12763500" y="1670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17325</xdr:rowOff>
    </xdr:from>
    <xdr:ext cx="534377" cy="259045"/>
    <xdr:sp macro="" textlink="">
      <xdr:nvSpPr>
        <xdr:cNvPr id="691" name="テキスト ボックス 690"/>
        <xdr:cNvSpPr txBox="1"/>
      </xdr:nvSpPr>
      <xdr:spPr>
        <a:xfrm>
          <a:off x="12547111" y="164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5" name="テキスト ボックス 70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7" name="テキスト ボックス 70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9" name="テキスト ボックス 70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3" name="直線コネクタ 712"/>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6"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7" name="直線コネクタ 716"/>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51232</xdr:rowOff>
    </xdr:from>
    <xdr:to>
      <xdr:col>116</xdr:col>
      <xdr:colOff>63500</xdr:colOff>
      <xdr:row>34</xdr:row>
      <xdr:rowOff>106507</xdr:rowOff>
    </xdr:to>
    <xdr:cxnSp macro="">
      <xdr:nvCxnSpPr>
        <xdr:cNvPr id="718" name="直線コネクタ 717"/>
        <xdr:cNvCxnSpPr/>
      </xdr:nvCxnSpPr>
      <xdr:spPr>
        <a:xfrm flipV="1">
          <a:off x="21323300" y="5880532"/>
          <a:ext cx="838200" cy="5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9" name="投資及び出資金平均値テキスト"/>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20" name="フローチャート: 判断 719"/>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106507</xdr:rowOff>
    </xdr:from>
    <xdr:to>
      <xdr:col>111</xdr:col>
      <xdr:colOff>177800</xdr:colOff>
      <xdr:row>34</xdr:row>
      <xdr:rowOff>143175</xdr:rowOff>
    </xdr:to>
    <xdr:cxnSp macro="">
      <xdr:nvCxnSpPr>
        <xdr:cNvPr id="721" name="直線コネクタ 720"/>
        <xdr:cNvCxnSpPr/>
      </xdr:nvCxnSpPr>
      <xdr:spPr>
        <a:xfrm flipV="1">
          <a:off x="20434300" y="5935807"/>
          <a:ext cx="889000" cy="3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2" name="フローチャート: 判断 721"/>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85203</xdr:rowOff>
    </xdr:from>
    <xdr:ext cx="469744" cy="259045"/>
    <xdr:sp macro="" textlink="">
      <xdr:nvSpPr>
        <xdr:cNvPr id="723" name="テキスト ボックス 722"/>
        <xdr:cNvSpPr txBox="1"/>
      </xdr:nvSpPr>
      <xdr:spPr>
        <a:xfrm>
          <a:off x="21088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143175</xdr:rowOff>
    </xdr:from>
    <xdr:to>
      <xdr:col>107</xdr:col>
      <xdr:colOff>50800</xdr:colOff>
      <xdr:row>35</xdr:row>
      <xdr:rowOff>21377</xdr:rowOff>
    </xdr:to>
    <xdr:cxnSp macro="">
      <xdr:nvCxnSpPr>
        <xdr:cNvPr id="724" name="直線コネクタ 723"/>
        <xdr:cNvCxnSpPr/>
      </xdr:nvCxnSpPr>
      <xdr:spPr>
        <a:xfrm flipV="1">
          <a:off x="19545300" y="5972475"/>
          <a:ext cx="8890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5" name="フローチャート: 判断 724"/>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94942</xdr:rowOff>
    </xdr:from>
    <xdr:ext cx="469744" cy="259045"/>
    <xdr:sp macro="" textlink="">
      <xdr:nvSpPr>
        <xdr:cNvPr id="726" name="テキスト ボックス 725"/>
        <xdr:cNvSpPr txBox="1"/>
      </xdr:nvSpPr>
      <xdr:spPr>
        <a:xfrm>
          <a:off x="20199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19959</xdr:rowOff>
    </xdr:from>
    <xdr:to>
      <xdr:col>102</xdr:col>
      <xdr:colOff>114300</xdr:colOff>
      <xdr:row>35</xdr:row>
      <xdr:rowOff>21377</xdr:rowOff>
    </xdr:to>
    <xdr:cxnSp macro="">
      <xdr:nvCxnSpPr>
        <xdr:cNvPr id="727" name="直線コネクタ 726"/>
        <xdr:cNvCxnSpPr/>
      </xdr:nvCxnSpPr>
      <xdr:spPr>
        <a:xfrm>
          <a:off x="18656300" y="6020709"/>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14102</xdr:rowOff>
    </xdr:from>
    <xdr:to>
      <xdr:col>102</xdr:col>
      <xdr:colOff>165100</xdr:colOff>
      <xdr:row>38</xdr:row>
      <xdr:rowOff>115702</xdr:rowOff>
    </xdr:to>
    <xdr:sp macro="" textlink="">
      <xdr:nvSpPr>
        <xdr:cNvPr id="728" name="フローチャート: 判断 727"/>
        <xdr:cNvSpPr/>
      </xdr:nvSpPr>
      <xdr:spPr>
        <a:xfrm>
          <a:off x="19494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106829</xdr:rowOff>
    </xdr:from>
    <xdr:ext cx="469744" cy="259045"/>
    <xdr:sp macro="" textlink="">
      <xdr:nvSpPr>
        <xdr:cNvPr id="729" name="テキスト ボックス 728"/>
        <xdr:cNvSpPr txBox="1"/>
      </xdr:nvSpPr>
      <xdr:spPr>
        <a:xfrm>
          <a:off x="19310428" y="662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24709</xdr:rowOff>
    </xdr:from>
    <xdr:to>
      <xdr:col>98</xdr:col>
      <xdr:colOff>38100</xdr:colOff>
      <xdr:row>38</xdr:row>
      <xdr:rowOff>126309</xdr:rowOff>
    </xdr:to>
    <xdr:sp macro="" textlink="">
      <xdr:nvSpPr>
        <xdr:cNvPr id="730" name="フローチャート: 判断 729"/>
        <xdr:cNvSpPr/>
      </xdr:nvSpPr>
      <xdr:spPr>
        <a:xfrm>
          <a:off x="18605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117436</xdr:rowOff>
    </xdr:from>
    <xdr:ext cx="469744" cy="259045"/>
    <xdr:sp macro="" textlink="">
      <xdr:nvSpPr>
        <xdr:cNvPr id="731" name="テキスト ボックス 730"/>
        <xdr:cNvSpPr txBox="1"/>
      </xdr:nvSpPr>
      <xdr:spPr>
        <a:xfrm>
          <a:off x="18421428"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432</xdr:rowOff>
    </xdr:from>
    <xdr:to>
      <xdr:col>116</xdr:col>
      <xdr:colOff>114300</xdr:colOff>
      <xdr:row>34</xdr:row>
      <xdr:rowOff>102032</xdr:rowOff>
    </xdr:to>
    <xdr:sp macro="" textlink="">
      <xdr:nvSpPr>
        <xdr:cNvPr id="737" name="楕円 736"/>
        <xdr:cNvSpPr/>
      </xdr:nvSpPr>
      <xdr:spPr>
        <a:xfrm>
          <a:off x="22110700" y="582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23309</xdr:rowOff>
    </xdr:from>
    <xdr:ext cx="534377" cy="259045"/>
    <xdr:sp macro="" textlink="">
      <xdr:nvSpPr>
        <xdr:cNvPr id="738" name="投資及び出資金該当値テキスト"/>
        <xdr:cNvSpPr txBox="1"/>
      </xdr:nvSpPr>
      <xdr:spPr>
        <a:xfrm>
          <a:off x="22212300" y="568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55707</xdr:rowOff>
    </xdr:from>
    <xdr:to>
      <xdr:col>112</xdr:col>
      <xdr:colOff>38100</xdr:colOff>
      <xdr:row>34</xdr:row>
      <xdr:rowOff>157307</xdr:rowOff>
    </xdr:to>
    <xdr:sp macro="" textlink="">
      <xdr:nvSpPr>
        <xdr:cNvPr id="739" name="楕円 738"/>
        <xdr:cNvSpPr/>
      </xdr:nvSpPr>
      <xdr:spPr>
        <a:xfrm>
          <a:off x="21272500" y="588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2384</xdr:rowOff>
    </xdr:from>
    <xdr:ext cx="534377" cy="259045"/>
    <xdr:sp macro="" textlink="">
      <xdr:nvSpPr>
        <xdr:cNvPr id="740" name="テキスト ボックス 739"/>
        <xdr:cNvSpPr txBox="1"/>
      </xdr:nvSpPr>
      <xdr:spPr>
        <a:xfrm>
          <a:off x="21056111" y="5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92375</xdr:rowOff>
    </xdr:from>
    <xdr:to>
      <xdr:col>107</xdr:col>
      <xdr:colOff>101600</xdr:colOff>
      <xdr:row>35</xdr:row>
      <xdr:rowOff>22525</xdr:rowOff>
    </xdr:to>
    <xdr:sp macro="" textlink="">
      <xdr:nvSpPr>
        <xdr:cNvPr id="741" name="楕円 740"/>
        <xdr:cNvSpPr/>
      </xdr:nvSpPr>
      <xdr:spPr>
        <a:xfrm>
          <a:off x="20383500" y="592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39052</xdr:rowOff>
    </xdr:from>
    <xdr:ext cx="534377" cy="259045"/>
    <xdr:sp macro="" textlink="">
      <xdr:nvSpPr>
        <xdr:cNvPr id="742" name="テキスト ボックス 741"/>
        <xdr:cNvSpPr txBox="1"/>
      </xdr:nvSpPr>
      <xdr:spPr>
        <a:xfrm>
          <a:off x="20167111" y="56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142027</xdr:rowOff>
    </xdr:from>
    <xdr:to>
      <xdr:col>102</xdr:col>
      <xdr:colOff>165100</xdr:colOff>
      <xdr:row>35</xdr:row>
      <xdr:rowOff>72177</xdr:rowOff>
    </xdr:to>
    <xdr:sp macro="" textlink="">
      <xdr:nvSpPr>
        <xdr:cNvPr id="743" name="楕円 742"/>
        <xdr:cNvSpPr/>
      </xdr:nvSpPr>
      <xdr:spPr>
        <a:xfrm>
          <a:off x="19494500" y="597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88704</xdr:rowOff>
    </xdr:from>
    <xdr:ext cx="534377" cy="259045"/>
    <xdr:sp macro="" textlink="">
      <xdr:nvSpPr>
        <xdr:cNvPr id="744" name="テキスト ボックス 743"/>
        <xdr:cNvSpPr txBox="1"/>
      </xdr:nvSpPr>
      <xdr:spPr>
        <a:xfrm>
          <a:off x="19278111" y="574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140609</xdr:rowOff>
    </xdr:from>
    <xdr:to>
      <xdr:col>98</xdr:col>
      <xdr:colOff>38100</xdr:colOff>
      <xdr:row>35</xdr:row>
      <xdr:rowOff>70759</xdr:rowOff>
    </xdr:to>
    <xdr:sp macro="" textlink="">
      <xdr:nvSpPr>
        <xdr:cNvPr id="745" name="楕円 744"/>
        <xdr:cNvSpPr/>
      </xdr:nvSpPr>
      <xdr:spPr>
        <a:xfrm>
          <a:off x="18605500" y="596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87286</xdr:rowOff>
    </xdr:from>
    <xdr:ext cx="534377" cy="259045"/>
    <xdr:sp macro="" textlink="">
      <xdr:nvSpPr>
        <xdr:cNvPr id="746" name="テキスト ボックス 745"/>
        <xdr:cNvSpPr txBox="1"/>
      </xdr:nvSpPr>
      <xdr:spPr>
        <a:xfrm>
          <a:off x="18389111" y="574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7" name="直線コネクタ 75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8" name="テキスト ボックス 75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9" name="直線コネクタ 75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0" name="テキスト ボックス 75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2" name="テキスト ボックス 76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3" name="直線コネクタ 76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4" name="テキスト ボックス 76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5" name="直線コネクタ 76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6" name="テキスト ボックス 76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70" name="直線コネクタ 769"/>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2" name="直線コネクタ 77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3"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4" name="直線コネクタ 773"/>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168237</xdr:rowOff>
    </xdr:from>
    <xdr:to>
      <xdr:col>116</xdr:col>
      <xdr:colOff>63500</xdr:colOff>
      <xdr:row>57</xdr:row>
      <xdr:rowOff>81597</xdr:rowOff>
    </xdr:to>
    <xdr:cxnSp macro="">
      <xdr:nvCxnSpPr>
        <xdr:cNvPr id="775" name="直線コネクタ 774"/>
        <xdr:cNvCxnSpPr/>
      </xdr:nvCxnSpPr>
      <xdr:spPr>
        <a:xfrm>
          <a:off x="21323300" y="9769437"/>
          <a:ext cx="8382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101769</xdr:rowOff>
    </xdr:from>
    <xdr:ext cx="469744" cy="259045"/>
    <xdr:sp macro="" textlink="">
      <xdr:nvSpPr>
        <xdr:cNvPr id="776" name="貸付金平均値テキスト"/>
        <xdr:cNvSpPr txBox="1"/>
      </xdr:nvSpPr>
      <xdr:spPr>
        <a:xfrm>
          <a:off x="22212300" y="987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7" name="フローチャート: 判断 776"/>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68263</xdr:rowOff>
    </xdr:from>
    <xdr:to>
      <xdr:col>111</xdr:col>
      <xdr:colOff>177800</xdr:colOff>
      <xdr:row>56</xdr:row>
      <xdr:rowOff>168237</xdr:rowOff>
    </xdr:to>
    <xdr:cxnSp macro="">
      <xdr:nvCxnSpPr>
        <xdr:cNvPr id="778" name="直線コネクタ 777"/>
        <xdr:cNvCxnSpPr/>
      </xdr:nvCxnSpPr>
      <xdr:spPr>
        <a:xfrm>
          <a:off x="20434300" y="9669463"/>
          <a:ext cx="889000" cy="9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9" name="フローチャート: 判断 778"/>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80" name="テキスト ボックス 779"/>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68263</xdr:rowOff>
    </xdr:from>
    <xdr:to>
      <xdr:col>107</xdr:col>
      <xdr:colOff>50800</xdr:colOff>
      <xdr:row>57</xdr:row>
      <xdr:rowOff>70968</xdr:rowOff>
    </xdr:to>
    <xdr:cxnSp macro="">
      <xdr:nvCxnSpPr>
        <xdr:cNvPr id="781" name="直線コネクタ 780"/>
        <xdr:cNvCxnSpPr/>
      </xdr:nvCxnSpPr>
      <xdr:spPr>
        <a:xfrm flipV="1">
          <a:off x="19545300" y="9669463"/>
          <a:ext cx="889000" cy="17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2" name="フローチャート: 判断 781"/>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7091</xdr:rowOff>
    </xdr:from>
    <xdr:ext cx="469744" cy="259045"/>
    <xdr:sp macro="" textlink="">
      <xdr:nvSpPr>
        <xdr:cNvPr id="783" name="テキスト ボックス 782"/>
        <xdr:cNvSpPr txBox="1"/>
      </xdr:nvSpPr>
      <xdr:spPr>
        <a:xfrm>
          <a:off x="20199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12789</xdr:rowOff>
    </xdr:from>
    <xdr:to>
      <xdr:col>102</xdr:col>
      <xdr:colOff>114300</xdr:colOff>
      <xdr:row>57</xdr:row>
      <xdr:rowOff>70968</xdr:rowOff>
    </xdr:to>
    <xdr:cxnSp macro="">
      <xdr:nvCxnSpPr>
        <xdr:cNvPr id="784" name="直線コネクタ 783"/>
        <xdr:cNvCxnSpPr/>
      </xdr:nvCxnSpPr>
      <xdr:spPr>
        <a:xfrm>
          <a:off x="18656300" y="9785439"/>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128486</xdr:rowOff>
    </xdr:from>
    <xdr:to>
      <xdr:col>102</xdr:col>
      <xdr:colOff>165100</xdr:colOff>
      <xdr:row>58</xdr:row>
      <xdr:rowOff>58636</xdr:rowOff>
    </xdr:to>
    <xdr:sp macro="" textlink="">
      <xdr:nvSpPr>
        <xdr:cNvPr id="785" name="フローチャート: 判断 784"/>
        <xdr:cNvSpPr/>
      </xdr:nvSpPr>
      <xdr:spPr>
        <a:xfrm>
          <a:off x="19494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49763</xdr:rowOff>
    </xdr:from>
    <xdr:ext cx="469744" cy="259045"/>
    <xdr:sp macro="" textlink="">
      <xdr:nvSpPr>
        <xdr:cNvPr id="786" name="テキスト ボックス 785"/>
        <xdr:cNvSpPr txBox="1"/>
      </xdr:nvSpPr>
      <xdr:spPr>
        <a:xfrm>
          <a:off x="19310428" y="999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102578</xdr:rowOff>
    </xdr:from>
    <xdr:to>
      <xdr:col>98</xdr:col>
      <xdr:colOff>38100</xdr:colOff>
      <xdr:row>58</xdr:row>
      <xdr:rowOff>32728</xdr:rowOff>
    </xdr:to>
    <xdr:sp macro="" textlink="">
      <xdr:nvSpPr>
        <xdr:cNvPr id="787" name="フローチャート: 判断 786"/>
        <xdr:cNvSpPr/>
      </xdr:nvSpPr>
      <xdr:spPr>
        <a:xfrm>
          <a:off x="18605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23855</xdr:rowOff>
    </xdr:from>
    <xdr:ext cx="469744" cy="259045"/>
    <xdr:sp macro="" textlink="">
      <xdr:nvSpPr>
        <xdr:cNvPr id="788" name="テキスト ボックス 787"/>
        <xdr:cNvSpPr txBox="1"/>
      </xdr:nvSpPr>
      <xdr:spPr>
        <a:xfrm>
          <a:off x="18421428" y="996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30797</xdr:rowOff>
    </xdr:from>
    <xdr:to>
      <xdr:col>116</xdr:col>
      <xdr:colOff>114300</xdr:colOff>
      <xdr:row>57</xdr:row>
      <xdr:rowOff>132397</xdr:rowOff>
    </xdr:to>
    <xdr:sp macro="" textlink="">
      <xdr:nvSpPr>
        <xdr:cNvPr id="794" name="楕円 793"/>
        <xdr:cNvSpPr/>
      </xdr:nvSpPr>
      <xdr:spPr>
        <a:xfrm>
          <a:off x="22110700" y="980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53674</xdr:rowOff>
    </xdr:from>
    <xdr:ext cx="469744" cy="259045"/>
    <xdr:sp macro="" textlink="">
      <xdr:nvSpPr>
        <xdr:cNvPr id="795" name="貸付金該当値テキスト"/>
        <xdr:cNvSpPr txBox="1"/>
      </xdr:nvSpPr>
      <xdr:spPr>
        <a:xfrm>
          <a:off x="22212300" y="965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117437</xdr:rowOff>
    </xdr:from>
    <xdr:to>
      <xdr:col>112</xdr:col>
      <xdr:colOff>38100</xdr:colOff>
      <xdr:row>57</xdr:row>
      <xdr:rowOff>47587</xdr:rowOff>
    </xdr:to>
    <xdr:sp macro="" textlink="">
      <xdr:nvSpPr>
        <xdr:cNvPr id="796" name="楕円 795"/>
        <xdr:cNvSpPr/>
      </xdr:nvSpPr>
      <xdr:spPr>
        <a:xfrm>
          <a:off x="21272500" y="971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64114</xdr:rowOff>
    </xdr:from>
    <xdr:ext cx="534377" cy="259045"/>
    <xdr:sp macro="" textlink="">
      <xdr:nvSpPr>
        <xdr:cNvPr id="797" name="テキスト ボックス 796"/>
        <xdr:cNvSpPr txBox="1"/>
      </xdr:nvSpPr>
      <xdr:spPr>
        <a:xfrm>
          <a:off x="21056111" y="94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17463</xdr:rowOff>
    </xdr:from>
    <xdr:to>
      <xdr:col>107</xdr:col>
      <xdr:colOff>101600</xdr:colOff>
      <xdr:row>56</xdr:row>
      <xdr:rowOff>119063</xdr:rowOff>
    </xdr:to>
    <xdr:sp macro="" textlink="">
      <xdr:nvSpPr>
        <xdr:cNvPr id="798" name="楕円 797"/>
        <xdr:cNvSpPr/>
      </xdr:nvSpPr>
      <xdr:spPr>
        <a:xfrm>
          <a:off x="20383500" y="96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135590</xdr:rowOff>
    </xdr:from>
    <xdr:ext cx="534377" cy="259045"/>
    <xdr:sp macro="" textlink="">
      <xdr:nvSpPr>
        <xdr:cNvPr id="799" name="テキスト ボックス 798"/>
        <xdr:cNvSpPr txBox="1"/>
      </xdr:nvSpPr>
      <xdr:spPr>
        <a:xfrm>
          <a:off x="20167111" y="939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20168</xdr:rowOff>
    </xdr:from>
    <xdr:to>
      <xdr:col>102</xdr:col>
      <xdr:colOff>165100</xdr:colOff>
      <xdr:row>57</xdr:row>
      <xdr:rowOff>121768</xdr:rowOff>
    </xdr:to>
    <xdr:sp macro="" textlink="">
      <xdr:nvSpPr>
        <xdr:cNvPr id="800" name="楕円 799"/>
        <xdr:cNvSpPr/>
      </xdr:nvSpPr>
      <xdr:spPr>
        <a:xfrm>
          <a:off x="19494500" y="97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138295</xdr:rowOff>
    </xdr:from>
    <xdr:ext cx="469744" cy="259045"/>
    <xdr:sp macro="" textlink="">
      <xdr:nvSpPr>
        <xdr:cNvPr id="801" name="テキスト ボックス 800"/>
        <xdr:cNvSpPr txBox="1"/>
      </xdr:nvSpPr>
      <xdr:spPr>
        <a:xfrm>
          <a:off x="19310428" y="956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133439</xdr:rowOff>
    </xdr:from>
    <xdr:to>
      <xdr:col>98</xdr:col>
      <xdr:colOff>38100</xdr:colOff>
      <xdr:row>57</xdr:row>
      <xdr:rowOff>63589</xdr:rowOff>
    </xdr:to>
    <xdr:sp macro="" textlink="">
      <xdr:nvSpPr>
        <xdr:cNvPr id="802" name="楕円 801"/>
        <xdr:cNvSpPr/>
      </xdr:nvSpPr>
      <xdr:spPr>
        <a:xfrm>
          <a:off x="18605500" y="973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80116</xdr:rowOff>
    </xdr:from>
    <xdr:ext cx="469744" cy="259045"/>
    <xdr:sp macro="" textlink="">
      <xdr:nvSpPr>
        <xdr:cNvPr id="803" name="テキスト ボックス 802"/>
        <xdr:cNvSpPr txBox="1"/>
      </xdr:nvSpPr>
      <xdr:spPr>
        <a:xfrm>
          <a:off x="18421428" y="950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2" name="テキスト ボックス 82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4" name="テキスト ボックス 82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8" name="直線コネクタ 827"/>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9"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30" name="直線コネクタ 829"/>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31"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2" name="直線コネクタ 831"/>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50718</xdr:rowOff>
    </xdr:from>
    <xdr:to>
      <xdr:col>116</xdr:col>
      <xdr:colOff>63500</xdr:colOff>
      <xdr:row>76</xdr:row>
      <xdr:rowOff>70168</xdr:rowOff>
    </xdr:to>
    <xdr:cxnSp macro="">
      <xdr:nvCxnSpPr>
        <xdr:cNvPr id="833" name="直線コネクタ 832"/>
        <xdr:cNvCxnSpPr/>
      </xdr:nvCxnSpPr>
      <xdr:spPr>
        <a:xfrm>
          <a:off x="21323300" y="13080918"/>
          <a:ext cx="83820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4"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5" name="フローチャート: 判断 834"/>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41821</xdr:rowOff>
    </xdr:from>
    <xdr:to>
      <xdr:col>111</xdr:col>
      <xdr:colOff>177800</xdr:colOff>
      <xdr:row>76</xdr:row>
      <xdr:rowOff>50718</xdr:rowOff>
    </xdr:to>
    <xdr:cxnSp macro="">
      <xdr:nvCxnSpPr>
        <xdr:cNvPr id="836" name="直線コネクタ 835"/>
        <xdr:cNvCxnSpPr/>
      </xdr:nvCxnSpPr>
      <xdr:spPr>
        <a:xfrm>
          <a:off x="20434300" y="13072021"/>
          <a:ext cx="8890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7" name="フローチャート: 判断 836"/>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8" name="テキスト ボックス 837"/>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41821</xdr:rowOff>
    </xdr:from>
    <xdr:to>
      <xdr:col>107</xdr:col>
      <xdr:colOff>50800</xdr:colOff>
      <xdr:row>76</xdr:row>
      <xdr:rowOff>106438</xdr:rowOff>
    </xdr:to>
    <xdr:cxnSp macro="">
      <xdr:nvCxnSpPr>
        <xdr:cNvPr id="839" name="直線コネクタ 838"/>
        <xdr:cNvCxnSpPr/>
      </xdr:nvCxnSpPr>
      <xdr:spPr>
        <a:xfrm flipV="1">
          <a:off x="19545300" y="13072021"/>
          <a:ext cx="889000" cy="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40" name="フローチャート: 判断 839"/>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41" name="テキスト ボックス 840"/>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106438</xdr:rowOff>
    </xdr:from>
    <xdr:to>
      <xdr:col>102</xdr:col>
      <xdr:colOff>114300</xdr:colOff>
      <xdr:row>76</xdr:row>
      <xdr:rowOff>118726</xdr:rowOff>
    </xdr:to>
    <xdr:cxnSp macro="">
      <xdr:nvCxnSpPr>
        <xdr:cNvPr id="842" name="直線コネクタ 841"/>
        <xdr:cNvCxnSpPr/>
      </xdr:nvCxnSpPr>
      <xdr:spPr>
        <a:xfrm flipV="1">
          <a:off x="18656300" y="13136638"/>
          <a:ext cx="8890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83565</xdr:rowOff>
    </xdr:from>
    <xdr:to>
      <xdr:col>102</xdr:col>
      <xdr:colOff>165100</xdr:colOff>
      <xdr:row>77</xdr:row>
      <xdr:rowOff>13715</xdr:rowOff>
    </xdr:to>
    <xdr:sp macro="" textlink="">
      <xdr:nvSpPr>
        <xdr:cNvPr id="843" name="フローチャート: 判断 842"/>
        <xdr:cNvSpPr/>
      </xdr:nvSpPr>
      <xdr:spPr>
        <a:xfrm>
          <a:off x="19494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4842</xdr:rowOff>
    </xdr:from>
    <xdr:ext cx="534377" cy="259045"/>
    <xdr:sp macro="" textlink="">
      <xdr:nvSpPr>
        <xdr:cNvPr id="844" name="テキスト ボックス 843"/>
        <xdr:cNvSpPr txBox="1"/>
      </xdr:nvSpPr>
      <xdr:spPr>
        <a:xfrm>
          <a:off x="19278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97453</xdr:rowOff>
    </xdr:from>
    <xdr:to>
      <xdr:col>98</xdr:col>
      <xdr:colOff>38100</xdr:colOff>
      <xdr:row>77</xdr:row>
      <xdr:rowOff>27603</xdr:rowOff>
    </xdr:to>
    <xdr:sp macro="" textlink="">
      <xdr:nvSpPr>
        <xdr:cNvPr id="845" name="フローチャート: 判断 844"/>
        <xdr:cNvSpPr/>
      </xdr:nvSpPr>
      <xdr:spPr>
        <a:xfrm>
          <a:off x="18605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18730</xdr:rowOff>
    </xdr:from>
    <xdr:ext cx="534377" cy="259045"/>
    <xdr:sp macro="" textlink="">
      <xdr:nvSpPr>
        <xdr:cNvPr id="846" name="テキスト ボックス 845"/>
        <xdr:cNvSpPr txBox="1"/>
      </xdr:nvSpPr>
      <xdr:spPr>
        <a:xfrm>
          <a:off x="18389111" y="132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19368</xdr:rowOff>
    </xdr:from>
    <xdr:to>
      <xdr:col>116</xdr:col>
      <xdr:colOff>114300</xdr:colOff>
      <xdr:row>76</xdr:row>
      <xdr:rowOff>120968</xdr:rowOff>
    </xdr:to>
    <xdr:sp macro="" textlink="">
      <xdr:nvSpPr>
        <xdr:cNvPr id="852" name="楕円 851"/>
        <xdr:cNvSpPr/>
      </xdr:nvSpPr>
      <xdr:spPr>
        <a:xfrm>
          <a:off x="22110700" y="130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42245</xdr:rowOff>
    </xdr:from>
    <xdr:ext cx="534377" cy="259045"/>
    <xdr:sp macro="" textlink="">
      <xdr:nvSpPr>
        <xdr:cNvPr id="853" name="繰出金該当値テキスト"/>
        <xdr:cNvSpPr txBox="1"/>
      </xdr:nvSpPr>
      <xdr:spPr>
        <a:xfrm>
          <a:off x="22212300" y="1290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171368</xdr:rowOff>
    </xdr:from>
    <xdr:to>
      <xdr:col>112</xdr:col>
      <xdr:colOff>38100</xdr:colOff>
      <xdr:row>76</xdr:row>
      <xdr:rowOff>101518</xdr:rowOff>
    </xdr:to>
    <xdr:sp macro="" textlink="">
      <xdr:nvSpPr>
        <xdr:cNvPr id="854" name="楕円 853"/>
        <xdr:cNvSpPr/>
      </xdr:nvSpPr>
      <xdr:spPr>
        <a:xfrm>
          <a:off x="21272500" y="1303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118045</xdr:rowOff>
    </xdr:from>
    <xdr:ext cx="534377" cy="259045"/>
    <xdr:sp macro="" textlink="">
      <xdr:nvSpPr>
        <xdr:cNvPr id="855" name="テキスト ボックス 854"/>
        <xdr:cNvSpPr txBox="1"/>
      </xdr:nvSpPr>
      <xdr:spPr>
        <a:xfrm>
          <a:off x="21056111" y="128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162471</xdr:rowOff>
    </xdr:from>
    <xdr:to>
      <xdr:col>107</xdr:col>
      <xdr:colOff>101600</xdr:colOff>
      <xdr:row>76</xdr:row>
      <xdr:rowOff>92621</xdr:rowOff>
    </xdr:to>
    <xdr:sp macro="" textlink="">
      <xdr:nvSpPr>
        <xdr:cNvPr id="856" name="楕円 855"/>
        <xdr:cNvSpPr/>
      </xdr:nvSpPr>
      <xdr:spPr>
        <a:xfrm>
          <a:off x="20383500" y="130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109148</xdr:rowOff>
    </xdr:from>
    <xdr:ext cx="534377" cy="259045"/>
    <xdr:sp macro="" textlink="">
      <xdr:nvSpPr>
        <xdr:cNvPr id="857" name="テキスト ボックス 856"/>
        <xdr:cNvSpPr txBox="1"/>
      </xdr:nvSpPr>
      <xdr:spPr>
        <a:xfrm>
          <a:off x="20167111" y="1279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55638</xdr:rowOff>
    </xdr:from>
    <xdr:to>
      <xdr:col>102</xdr:col>
      <xdr:colOff>165100</xdr:colOff>
      <xdr:row>76</xdr:row>
      <xdr:rowOff>157238</xdr:rowOff>
    </xdr:to>
    <xdr:sp macro="" textlink="">
      <xdr:nvSpPr>
        <xdr:cNvPr id="858" name="楕円 857"/>
        <xdr:cNvSpPr/>
      </xdr:nvSpPr>
      <xdr:spPr>
        <a:xfrm>
          <a:off x="19494500" y="130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2315</xdr:rowOff>
    </xdr:from>
    <xdr:ext cx="534377" cy="259045"/>
    <xdr:sp macro="" textlink="">
      <xdr:nvSpPr>
        <xdr:cNvPr id="859" name="テキスト ボックス 858"/>
        <xdr:cNvSpPr txBox="1"/>
      </xdr:nvSpPr>
      <xdr:spPr>
        <a:xfrm>
          <a:off x="19278111" y="1286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67926</xdr:rowOff>
    </xdr:from>
    <xdr:to>
      <xdr:col>98</xdr:col>
      <xdr:colOff>38100</xdr:colOff>
      <xdr:row>76</xdr:row>
      <xdr:rowOff>169526</xdr:rowOff>
    </xdr:to>
    <xdr:sp macro="" textlink="">
      <xdr:nvSpPr>
        <xdr:cNvPr id="860" name="楕円 859"/>
        <xdr:cNvSpPr/>
      </xdr:nvSpPr>
      <xdr:spPr>
        <a:xfrm>
          <a:off x="18605500" y="130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14603</xdr:rowOff>
    </xdr:from>
    <xdr:ext cx="534377" cy="259045"/>
    <xdr:sp macro="" textlink="">
      <xdr:nvSpPr>
        <xdr:cNvPr id="861" name="テキスト ボックス 860"/>
        <xdr:cNvSpPr txBox="1"/>
      </xdr:nvSpPr>
      <xdr:spPr>
        <a:xfrm>
          <a:off x="18389111" y="1287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4" name="フローチャート: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6" name="フローチャート: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7" name="テキスト ボックス 88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9" name="フローチャート: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0" name="テキスト ボックス 88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2" name="フローチャート: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3" name="テキスト ボックス 89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フローチャート: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5" name="テキスト ボックス 89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3" name="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4" name="テキスト ボックス 90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5" name="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6" name="テキスト ボックス 90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7" name="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8" name="テキスト ボックス 90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0" name="テキスト ボックス 90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歳出決算総額は住民一人当たり</a:t>
          </a:r>
          <a:r>
            <a:rPr kumimoji="1" lang="ja-JP" altLang="en-US" sz="900">
              <a:solidFill>
                <a:sysClr val="windowText" lastClr="000000"/>
              </a:solidFill>
              <a:effectLst/>
              <a:latin typeface="+mn-lt"/>
              <a:ea typeface="+mn-ea"/>
              <a:cs typeface="+mn-cs"/>
            </a:rPr>
            <a:t>７３９，５７１</a:t>
          </a:r>
          <a:r>
            <a:rPr kumimoji="1" lang="ja-JP" altLang="ja-JP" sz="900">
              <a:solidFill>
                <a:sysClr val="windowText" lastClr="000000"/>
              </a:solidFill>
              <a:effectLst/>
              <a:latin typeface="+mn-lt"/>
              <a:ea typeface="+mn-ea"/>
              <a:cs typeface="+mn-cs"/>
            </a:rPr>
            <a:t>円（前年比＋</a:t>
          </a:r>
          <a:r>
            <a:rPr kumimoji="1" lang="ja-JP" altLang="en-US" sz="900">
              <a:solidFill>
                <a:sysClr val="windowText" lastClr="000000"/>
              </a:solidFill>
              <a:effectLst/>
              <a:latin typeface="+mn-lt"/>
              <a:ea typeface="+mn-ea"/>
              <a:cs typeface="+mn-cs"/>
            </a:rPr>
            <a:t>３２，４９４</a:t>
          </a:r>
          <a:r>
            <a:rPr kumimoji="1" lang="ja-JP" altLang="ja-JP" sz="900">
              <a:solidFill>
                <a:sysClr val="windowText" lastClr="000000"/>
              </a:solidFill>
              <a:effectLst/>
              <a:latin typeface="+mn-lt"/>
              <a:ea typeface="+mn-ea"/>
              <a:cs typeface="+mn-cs"/>
            </a:rPr>
            <a:t>）となっている。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人件費</a:t>
          </a:r>
          <a:r>
            <a:rPr kumimoji="1" lang="ja-JP" altLang="en-US" sz="900">
              <a:solidFill>
                <a:sysClr val="windowText" lastClr="000000"/>
              </a:solidFill>
              <a:effectLst/>
              <a:latin typeface="+mn-lt"/>
              <a:ea typeface="+mn-ea"/>
              <a:cs typeface="+mn-cs"/>
            </a:rPr>
            <a:t>　　　　８２，８３７</a:t>
          </a:r>
          <a:r>
            <a:rPr kumimoji="1" lang="ja-JP" altLang="ja-JP" sz="900">
              <a:solidFill>
                <a:sysClr val="windowText" lastClr="000000"/>
              </a:solidFill>
              <a:effectLst/>
              <a:latin typeface="+mn-lt"/>
              <a:ea typeface="+mn-ea"/>
              <a:cs typeface="+mn-cs"/>
            </a:rPr>
            <a:t>円（</a:t>
          </a:r>
          <a:r>
            <a:rPr kumimoji="1" lang="ja-JP" altLang="ja-JP" sz="900">
              <a:solidFill>
                <a:schemeClr val="dk1"/>
              </a:solidFill>
              <a:effectLst/>
              <a:latin typeface="+mn-lt"/>
              <a:ea typeface="+mn-ea"/>
              <a:cs typeface="+mn-cs"/>
            </a:rPr>
            <a:t>前年比</a:t>
          </a:r>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８７７</a:t>
          </a:r>
          <a:r>
            <a:rPr kumimoji="1" lang="ja-JP" altLang="ja-JP" sz="900">
              <a:solidFill>
                <a:sysClr val="windowText" lastClr="000000"/>
              </a:solidFill>
              <a:effectLst/>
              <a:latin typeface="+mn-lt"/>
              <a:ea typeface="+mn-ea"/>
              <a:cs typeface="+mn-cs"/>
            </a:rPr>
            <a:t>）・・・人口１，０００人あたり職員数１０．</a:t>
          </a:r>
          <a:r>
            <a:rPr kumimoji="1" lang="ja-JP" altLang="en-US" sz="900">
              <a:solidFill>
                <a:sysClr val="windowText" lastClr="000000"/>
              </a:solidFill>
              <a:effectLst/>
              <a:latin typeface="+mn-lt"/>
              <a:ea typeface="+mn-ea"/>
              <a:cs typeface="+mn-cs"/>
            </a:rPr>
            <a:t>６５</a:t>
          </a:r>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０．１</a:t>
          </a:r>
          <a:r>
            <a:rPr kumimoji="1" lang="en-US" altLang="ja-JP" sz="900">
              <a:solidFill>
                <a:sysClr val="windowText" lastClr="000000"/>
              </a:solidFill>
              <a:effectLst/>
              <a:latin typeface="+mn-lt"/>
              <a:ea typeface="+mn-ea"/>
              <a:cs typeface="+mn-cs"/>
            </a:rPr>
            <a:t>3</a:t>
          </a:r>
          <a:r>
            <a:rPr kumimoji="1" lang="ja-JP" altLang="ja-JP" sz="900">
              <a:solidFill>
                <a:sysClr val="windowText" lastClr="000000"/>
              </a:solidFill>
              <a:effectLst/>
              <a:latin typeface="+mn-lt"/>
              <a:ea typeface="+mn-ea"/>
              <a:cs typeface="+mn-cs"/>
            </a:rPr>
            <a:t>）</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物件費</a:t>
          </a:r>
          <a:r>
            <a:rPr kumimoji="1" lang="ja-JP" altLang="en-US" sz="900">
              <a:solidFill>
                <a:sysClr val="windowText" lastClr="000000"/>
              </a:solidFill>
              <a:effectLst/>
              <a:latin typeface="+mn-lt"/>
              <a:ea typeface="+mn-ea"/>
              <a:cs typeface="+mn-cs"/>
            </a:rPr>
            <a:t>　　　　８７，５０９</a:t>
          </a:r>
          <a:r>
            <a:rPr kumimoji="1" lang="ja-JP" altLang="ja-JP" sz="900">
              <a:solidFill>
                <a:sysClr val="windowText" lastClr="000000"/>
              </a:solidFill>
              <a:effectLst/>
              <a:latin typeface="+mn-lt"/>
              <a:ea typeface="+mn-ea"/>
              <a:cs typeface="+mn-cs"/>
            </a:rPr>
            <a:t>円（</a:t>
          </a:r>
          <a:r>
            <a:rPr kumimoji="1" lang="ja-JP" altLang="ja-JP" sz="900">
              <a:solidFill>
                <a:schemeClr val="dk1"/>
              </a:solidFill>
              <a:effectLst/>
              <a:latin typeface="+mn-lt"/>
              <a:ea typeface="+mn-ea"/>
              <a:cs typeface="+mn-cs"/>
            </a:rPr>
            <a:t>前年比</a:t>
          </a:r>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６，８８４</a:t>
          </a:r>
          <a:r>
            <a:rPr kumimoji="1" lang="ja-JP" altLang="ja-JP" sz="900">
              <a:solidFill>
                <a:sysClr val="windowText" lastClr="000000"/>
              </a:solidFill>
              <a:effectLst/>
              <a:latin typeface="+mn-lt"/>
              <a:ea typeface="+mn-ea"/>
              <a:cs typeface="+mn-cs"/>
            </a:rPr>
            <a:t>）・・・他市に比して数の多い公共施設の指定管理委託料が嵩んで</a:t>
          </a:r>
          <a:r>
            <a:rPr kumimoji="1" lang="ja-JP" altLang="en-US" sz="900">
              <a:solidFill>
                <a:sysClr val="windowText" lastClr="000000"/>
              </a:solidFill>
              <a:effectLst/>
              <a:latin typeface="+mn-lt"/>
              <a:ea typeface="+mn-ea"/>
              <a:cs typeface="+mn-cs"/>
            </a:rPr>
            <a:t>おり、</a:t>
          </a:r>
          <a:r>
            <a:rPr kumimoji="1" lang="ja-JP" altLang="ja-JP" sz="900">
              <a:solidFill>
                <a:sysClr val="windowText" lastClr="000000"/>
              </a:solidFill>
              <a:effectLst/>
              <a:latin typeface="+mn-lt"/>
              <a:ea typeface="+mn-ea"/>
              <a:cs typeface="+mn-cs"/>
            </a:rPr>
            <a:t>今後の施設の民間譲渡、統廃合による圧縮が必要</a:t>
          </a:r>
          <a:r>
            <a:rPr kumimoji="1" lang="ja-JP" altLang="en-US" sz="900">
              <a:solidFill>
                <a:sysClr val="windowText" lastClr="000000"/>
              </a:solidFill>
              <a:effectLst/>
              <a:latin typeface="+mn-lt"/>
              <a:ea typeface="+mn-ea"/>
              <a:cs typeface="+mn-cs"/>
            </a:rPr>
            <a:t>である</a:t>
          </a:r>
          <a:r>
            <a:rPr kumimoji="1" lang="ja-JP" altLang="ja-JP" sz="900">
              <a:solidFill>
                <a:sysClr val="windowText" lastClr="000000"/>
              </a:solidFill>
              <a:effectLst/>
              <a:latin typeface="+mn-lt"/>
              <a:ea typeface="+mn-ea"/>
              <a:cs typeface="+mn-cs"/>
            </a:rPr>
            <a:t>。</a:t>
          </a:r>
          <a:endParaRPr kumimoji="1" lang="en-US" altLang="ja-JP" sz="900">
            <a:solidFill>
              <a:sysClr val="windowText" lastClr="000000"/>
            </a:solidFill>
            <a:effectLst/>
            <a:latin typeface="+mn-lt"/>
            <a:ea typeface="+mn-ea"/>
            <a:cs typeface="+mn-cs"/>
          </a:endParaRPr>
        </a:p>
        <a:p>
          <a:r>
            <a:rPr lang="ja-JP" altLang="ja-JP" sz="900" baseline="0">
              <a:solidFill>
                <a:sysClr val="windowText" lastClr="000000"/>
              </a:solidFill>
              <a:effectLst/>
              <a:latin typeface="+mn-lt"/>
              <a:ea typeface="+mn-ea"/>
              <a:cs typeface="+mn-cs"/>
            </a:rPr>
            <a:t>維持補修費</a:t>
          </a:r>
          <a:r>
            <a:rPr lang="ja-JP" altLang="en-US" sz="900" baseline="0">
              <a:solidFill>
                <a:sysClr val="windowText" lastClr="000000"/>
              </a:solidFill>
              <a:effectLst/>
              <a:latin typeface="+mn-lt"/>
              <a:ea typeface="+mn-ea"/>
              <a:cs typeface="+mn-cs"/>
            </a:rPr>
            <a:t>　２１，００３</a:t>
          </a:r>
          <a:r>
            <a:rPr lang="ja-JP" altLang="ja-JP" sz="900" baseline="0">
              <a:solidFill>
                <a:sysClr val="windowText" lastClr="000000"/>
              </a:solidFill>
              <a:effectLst/>
              <a:latin typeface="+mn-lt"/>
              <a:ea typeface="+mn-ea"/>
              <a:cs typeface="+mn-cs"/>
            </a:rPr>
            <a:t>円（</a:t>
          </a:r>
          <a:r>
            <a:rPr kumimoji="1" lang="ja-JP" altLang="ja-JP" sz="900">
              <a:solidFill>
                <a:schemeClr val="dk1"/>
              </a:solidFill>
              <a:effectLst/>
              <a:latin typeface="+mn-lt"/>
              <a:ea typeface="+mn-ea"/>
              <a:cs typeface="+mn-cs"/>
            </a:rPr>
            <a:t>前年比</a:t>
          </a:r>
          <a:r>
            <a:rPr lang="ja-JP" altLang="ja-JP" sz="900" baseline="0">
              <a:solidFill>
                <a:sysClr val="windowText" lastClr="000000"/>
              </a:solidFill>
              <a:effectLst/>
              <a:latin typeface="+mn-lt"/>
              <a:ea typeface="+mn-ea"/>
              <a:cs typeface="+mn-cs"/>
            </a:rPr>
            <a:t>＋</a:t>
          </a:r>
          <a:r>
            <a:rPr lang="ja-JP" altLang="en-US" sz="900" baseline="0">
              <a:solidFill>
                <a:sysClr val="windowText" lastClr="000000"/>
              </a:solidFill>
              <a:effectLst/>
              <a:latin typeface="+mn-lt"/>
              <a:ea typeface="+mn-ea"/>
              <a:cs typeface="+mn-cs"/>
            </a:rPr>
            <a:t>６，６８１</a:t>
          </a:r>
          <a:r>
            <a:rPr lang="ja-JP" altLang="ja-JP" sz="900" baseline="0">
              <a:solidFill>
                <a:sysClr val="windowText" lastClr="000000"/>
              </a:solidFill>
              <a:effectLst/>
              <a:latin typeface="+mn-lt"/>
              <a:ea typeface="+mn-ea"/>
              <a:cs typeface="+mn-cs"/>
            </a:rPr>
            <a:t>）・・・類似団体と比較して一人当たりコストが高い状況が続いている。これは</a:t>
          </a:r>
          <a:r>
            <a:rPr lang="ja-JP" altLang="ja-JP" sz="900">
              <a:solidFill>
                <a:sysClr val="windowText" lastClr="000000"/>
              </a:solidFill>
              <a:effectLst/>
              <a:latin typeface="+mn-lt"/>
              <a:ea typeface="+mn-ea"/>
              <a:cs typeface="+mn-cs"/>
            </a:rPr>
            <a:t>当市が、行政規模や権能が類似した町村の合併であり、また市域が広く集落も点在していることから、他市に比して数が多い公共施設の維持補修に多額の経費を要していることが要因である。「第２次公共施設再編計画」を着実に実施していくことで公共施設の維持補修費の抑制を図る。また、降雪による除雪対策経費の増減が影響する。</a:t>
          </a:r>
          <a:endParaRPr lang="ja-JP" altLang="ja-JP" sz="900">
            <a:solidFill>
              <a:sysClr val="windowText" lastClr="000000"/>
            </a:solidFill>
            <a:effectLst/>
          </a:endParaRPr>
        </a:p>
        <a:p>
          <a:pPr marL="0" marR="0" indent="0" defTabSz="914400" eaLnBrk="1" fontAlgn="base" latinLnBrk="0" hangingPunct="1">
            <a:lnSpc>
              <a:spcPct val="100000"/>
            </a:lnSpc>
            <a:spcBef>
              <a:spcPts val="0"/>
            </a:spcBef>
            <a:spcAft>
              <a:spcPts val="0"/>
            </a:spcAft>
            <a:buClrTx/>
            <a:buSzTx/>
            <a:buFontTx/>
            <a:buNone/>
            <a:tabLst/>
            <a:defRPr/>
          </a:pPr>
          <a:r>
            <a:rPr lang="ja-JP" altLang="ja-JP" sz="900" baseline="0">
              <a:solidFill>
                <a:schemeClr val="dk1"/>
              </a:solidFill>
              <a:effectLst/>
              <a:latin typeface="+mn-lt"/>
              <a:ea typeface="+mn-ea"/>
              <a:cs typeface="+mn-cs"/>
            </a:rPr>
            <a:t>扶助費</a:t>
          </a:r>
          <a:r>
            <a:rPr lang="ja-JP" altLang="en-US" sz="900" baseline="0">
              <a:solidFill>
                <a:schemeClr val="dk1"/>
              </a:solidFill>
              <a:effectLst/>
              <a:latin typeface="+mn-lt"/>
              <a:ea typeface="+mn-ea"/>
              <a:cs typeface="+mn-cs"/>
            </a:rPr>
            <a:t>　　　　６１，４６９</a:t>
          </a:r>
          <a:r>
            <a:rPr lang="ja-JP" altLang="ja-JP" sz="900" baseline="0">
              <a:solidFill>
                <a:schemeClr val="dk1"/>
              </a:solidFill>
              <a:effectLst/>
              <a:latin typeface="+mn-lt"/>
              <a:ea typeface="+mn-ea"/>
              <a:cs typeface="+mn-cs"/>
            </a:rPr>
            <a:t>円（</a:t>
          </a:r>
          <a:r>
            <a:rPr kumimoji="1" lang="ja-JP" altLang="ja-JP" sz="900">
              <a:solidFill>
                <a:schemeClr val="dk1"/>
              </a:solidFill>
              <a:effectLst/>
              <a:latin typeface="+mn-lt"/>
              <a:ea typeface="+mn-ea"/>
              <a:cs typeface="+mn-cs"/>
            </a:rPr>
            <a:t>前年比</a:t>
          </a:r>
          <a:r>
            <a:rPr lang="ja-JP" altLang="en-US" sz="900" baseline="0">
              <a:solidFill>
                <a:schemeClr val="dk1"/>
              </a:solidFill>
              <a:effectLst/>
              <a:latin typeface="+mn-lt"/>
              <a:ea typeface="+mn-ea"/>
              <a:cs typeface="+mn-cs"/>
            </a:rPr>
            <a:t>＋１，９７５</a:t>
          </a:r>
          <a:r>
            <a:rPr lang="ja-JP" altLang="ja-JP" sz="900" baseline="0">
              <a:solidFill>
                <a:schemeClr val="dk1"/>
              </a:solidFill>
              <a:effectLst/>
              <a:latin typeface="+mn-lt"/>
              <a:ea typeface="+mn-ea"/>
              <a:cs typeface="+mn-cs"/>
            </a:rPr>
            <a:t>）・</a:t>
          </a:r>
          <a:r>
            <a:rPr lang="ja-JP" altLang="ja-JP" sz="900" baseline="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児童福祉費や生活保護費が類似団体と比して低いため、住民一人当たりコストは抑えられている。</a:t>
          </a:r>
          <a:endParaRPr lang="en-US" altLang="ja-JP" sz="900">
            <a:solidFill>
              <a:sysClr val="windowText" lastClr="000000"/>
            </a:solidFill>
            <a:effectLst/>
            <a:latin typeface="+mn-lt"/>
            <a:ea typeface="+mn-ea"/>
            <a:cs typeface="+mn-cs"/>
          </a:endParaRPr>
        </a:p>
        <a:p>
          <a:pPr fontAlgn="base"/>
          <a:r>
            <a:rPr lang="ja-JP" altLang="ja-JP" sz="900">
              <a:solidFill>
                <a:sysClr val="windowText" lastClr="000000"/>
              </a:solidFill>
              <a:effectLst/>
              <a:latin typeface="+mn-lt"/>
              <a:ea typeface="+mn-ea"/>
              <a:cs typeface="+mn-cs"/>
            </a:rPr>
            <a:t>補助費</a:t>
          </a:r>
          <a:r>
            <a:rPr lang="ja-JP" altLang="en-US" sz="900">
              <a:solidFill>
                <a:sysClr val="windowText" lastClr="000000"/>
              </a:solidFill>
              <a:effectLst/>
              <a:latin typeface="+mn-lt"/>
              <a:ea typeface="+mn-ea"/>
              <a:cs typeface="+mn-cs"/>
            </a:rPr>
            <a:t>　　　１１６，６７７</a:t>
          </a:r>
          <a:r>
            <a:rPr lang="ja-JP" altLang="ja-JP" sz="900">
              <a:solidFill>
                <a:sysClr val="windowText" lastClr="000000"/>
              </a:solidFill>
              <a:effectLst/>
              <a:latin typeface="+mn-lt"/>
              <a:ea typeface="+mn-ea"/>
              <a:cs typeface="+mn-cs"/>
            </a:rPr>
            <a:t>円（</a:t>
          </a:r>
          <a:r>
            <a:rPr kumimoji="1" lang="ja-JP" altLang="ja-JP" sz="900">
              <a:solidFill>
                <a:schemeClr val="dk1"/>
              </a:solidFill>
              <a:effectLst/>
              <a:latin typeface="+mn-lt"/>
              <a:ea typeface="+mn-ea"/>
              <a:cs typeface="+mn-cs"/>
            </a:rPr>
            <a:t>前年比</a:t>
          </a:r>
          <a:r>
            <a:rPr lang="ja-JP" altLang="ja-JP" sz="900">
              <a:solidFill>
                <a:sysClr val="windowText" lastClr="000000"/>
              </a:solidFill>
              <a:effectLst/>
              <a:latin typeface="+mn-lt"/>
              <a:ea typeface="+mn-ea"/>
              <a:cs typeface="+mn-cs"/>
            </a:rPr>
            <a:t>▲</a:t>
          </a:r>
          <a:r>
            <a:rPr lang="ja-JP" altLang="en-US" sz="900">
              <a:solidFill>
                <a:sysClr val="windowText" lastClr="000000"/>
              </a:solidFill>
              <a:effectLst/>
              <a:latin typeface="+mn-lt"/>
              <a:ea typeface="+mn-ea"/>
              <a:cs typeface="+mn-cs"/>
            </a:rPr>
            <a:t>４，５６０</a:t>
          </a:r>
          <a:r>
            <a:rPr lang="ja-JP" altLang="ja-JP" sz="900">
              <a:solidFill>
                <a:sysClr val="windowText" lastClr="000000"/>
              </a:solidFill>
              <a:effectLst/>
              <a:latin typeface="+mn-lt"/>
              <a:ea typeface="+mn-ea"/>
              <a:cs typeface="+mn-cs"/>
            </a:rPr>
            <a:t>）・・・市内に２病院を設置する病院事業会計及び市域が広くかつ山間地域を有する下水道事業会計への繰出金が多くを占める。病院事業会計においては、病院改革プランに基づく経営の合理化、また下水道事業会計においては、上水も含めた漏水対策を実施し、料金改定も検討しながら健全な経営を目指す。</a:t>
          </a:r>
          <a:endParaRPr lang="ja-JP" altLang="ja-JP" sz="900">
            <a:solidFill>
              <a:sysClr val="windowText" lastClr="000000"/>
            </a:solidFill>
            <a:effectLst/>
          </a:endParaRPr>
        </a:p>
        <a:p>
          <a:pPr fontAlgn="base"/>
          <a:r>
            <a:rPr lang="ja-JP" altLang="ja-JP" sz="900" baseline="0">
              <a:solidFill>
                <a:sysClr val="windowText" lastClr="000000"/>
              </a:solidFill>
              <a:effectLst/>
              <a:latin typeface="+mn-lt"/>
              <a:ea typeface="+mn-ea"/>
              <a:cs typeface="+mn-cs"/>
            </a:rPr>
            <a:t>普通建設事業費</a:t>
          </a:r>
          <a:r>
            <a:rPr lang="ja-JP" altLang="en-US" sz="900" baseline="0">
              <a:solidFill>
                <a:sysClr val="windowText" lastClr="000000"/>
              </a:solidFill>
              <a:effectLst/>
              <a:latin typeface="+mn-lt"/>
              <a:ea typeface="+mn-ea"/>
              <a:cs typeface="+mn-cs"/>
            </a:rPr>
            <a:t>　１１７，６１７</a:t>
          </a:r>
          <a:r>
            <a:rPr lang="ja-JP" altLang="ja-JP" sz="900" baseline="0">
              <a:solidFill>
                <a:sysClr val="windowText" lastClr="000000"/>
              </a:solidFill>
              <a:effectLst/>
              <a:latin typeface="+mn-lt"/>
              <a:ea typeface="+mn-ea"/>
              <a:cs typeface="+mn-cs"/>
            </a:rPr>
            <a:t>円</a:t>
          </a:r>
          <a:r>
            <a:rPr lang="ja-JP" altLang="en-US" sz="900" baseline="0">
              <a:solidFill>
                <a:sysClr val="windowText" lastClr="000000"/>
              </a:solidFill>
              <a:effectLst/>
              <a:latin typeface="+mn-lt"/>
              <a:ea typeface="+mn-ea"/>
              <a:cs typeface="+mn-cs"/>
            </a:rPr>
            <a:t>（</a:t>
          </a:r>
          <a:r>
            <a:rPr kumimoji="1" lang="ja-JP" altLang="ja-JP" sz="900">
              <a:solidFill>
                <a:schemeClr val="dk1"/>
              </a:solidFill>
              <a:effectLst/>
              <a:latin typeface="+mn-lt"/>
              <a:ea typeface="+mn-ea"/>
              <a:cs typeface="+mn-cs"/>
            </a:rPr>
            <a:t>前年比</a:t>
          </a:r>
          <a:r>
            <a:rPr kumimoji="1" lang="ja-JP" altLang="en-US" sz="900" baseline="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３７，７２８</a:t>
          </a:r>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a:t>
          </a:r>
          <a:r>
            <a:rPr lang="ja-JP" altLang="ja-JP" sz="900" baseline="0">
              <a:solidFill>
                <a:sysClr val="windowText" lastClr="000000"/>
              </a:solidFill>
              <a:effectLst/>
              <a:latin typeface="+mn-lt"/>
              <a:ea typeface="+mn-ea"/>
              <a:cs typeface="+mn-cs"/>
            </a:rPr>
            <a:t>類似団体と比較して一人当たりコストが高い状況が続いている。これは、これまでの保育園統合事業、児童館整備事業</a:t>
          </a:r>
          <a:r>
            <a:rPr lang="ja-JP" altLang="en-US" sz="900" baseline="0">
              <a:solidFill>
                <a:sysClr val="windowText" lastClr="000000"/>
              </a:solidFill>
              <a:effectLst/>
              <a:latin typeface="+mn-lt"/>
              <a:ea typeface="+mn-ea"/>
              <a:cs typeface="+mn-cs"/>
            </a:rPr>
            <a:t>等によるもので、</a:t>
          </a:r>
          <a:r>
            <a:rPr lang="ja-JP" altLang="ja-JP" sz="900" baseline="0">
              <a:solidFill>
                <a:sysClr val="windowText" lastClr="000000"/>
              </a:solidFill>
              <a:effectLst/>
              <a:latin typeface="+mn-lt"/>
              <a:ea typeface="+mn-ea"/>
              <a:cs typeface="+mn-cs"/>
            </a:rPr>
            <a:t>今後も小中学校の大規模改修が継続しており、引き続きまとまった事業費が見込ま</a:t>
          </a:r>
          <a:r>
            <a:rPr lang="ja-JP" altLang="en-US" sz="900" baseline="0">
              <a:solidFill>
                <a:sysClr val="windowText" lastClr="000000"/>
              </a:solidFill>
              <a:effectLst/>
              <a:latin typeface="+mn-lt"/>
              <a:ea typeface="+mn-ea"/>
              <a:cs typeface="+mn-cs"/>
            </a:rPr>
            <a:t>れる</a:t>
          </a:r>
          <a:r>
            <a:rPr lang="ja-JP" altLang="ja-JP" sz="900" baseline="0">
              <a:solidFill>
                <a:sysClr val="windowText" lastClr="000000"/>
              </a:solidFill>
              <a:effectLst/>
              <a:latin typeface="+mn-lt"/>
              <a:ea typeface="+mn-ea"/>
              <a:cs typeface="+mn-cs"/>
            </a:rPr>
            <a:t>。</a:t>
          </a:r>
          <a:r>
            <a:rPr lang="ja-JP" altLang="en-US" sz="900" baseline="0">
              <a:solidFill>
                <a:sysClr val="windowText" lastClr="000000"/>
              </a:solidFill>
              <a:effectLst/>
              <a:latin typeface="+mn-lt"/>
              <a:ea typeface="+mn-ea"/>
              <a:cs typeface="+mn-cs"/>
            </a:rPr>
            <a:t>また、</a:t>
          </a:r>
          <a:r>
            <a:rPr lang="ja-JP" altLang="ja-JP" sz="900" baseline="0">
              <a:solidFill>
                <a:sysClr val="windowText" lastClr="000000"/>
              </a:solidFill>
              <a:effectLst/>
              <a:latin typeface="+mn-lt"/>
              <a:ea typeface="+mn-ea"/>
              <a:cs typeface="+mn-cs"/>
            </a:rPr>
            <a:t>これまで有利な財源となっていた合併特例債が平成３１年度中に発行限度額に達する見込みであることから、道路事業等含め、普通建設事業の縮減が必須である。</a:t>
          </a:r>
          <a:endParaRPr lang="ja-JP" altLang="ja-JP" sz="900">
            <a:solidFill>
              <a:sysClr val="windowText" lastClr="000000"/>
            </a:solidFill>
            <a:effectLst/>
          </a:endParaRPr>
        </a:p>
        <a:p>
          <a:pPr eaLnBrk="1" fontAlgn="auto" latinLnBrk="0" hangingPunct="0"/>
          <a:r>
            <a:rPr lang="ja-JP" altLang="ja-JP" sz="900">
              <a:solidFill>
                <a:sysClr val="windowText" lastClr="000000"/>
              </a:solidFill>
              <a:effectLst/>
              <a:latin typeface="+mn-lt"/>
              <a:ea typeface="+mn-ea"/>
              <a:cs typeface="+mn-cs"/>
            </a:rPr>
            <a:t>公債費</a:t>
          </a:r>
          <a:r>
            <a:rPr lang="ja-JP" altLang="en-US" sz="900">
              <a:solidFill>
                <a:sysClr val="windowText" lastClr="000000"/>
              </a:solidFill>
              <a:effectLst/>
              <a:latin typeface="+mn-lt"/>
              <a:ea typeface="+mn-ea"/>
              <a:cs typeface="+mn-cs"/>
            </a:rPr>
            <a:t>　　　１１５，８７５</a:t>
          </a:r>
          <a:r>
            <a:rPr lang="ja-JP" altLang="ja-JP" sz="900">
              <a:solidFill>
                <a:sysClr val="windowText" lastClr="000000"/>
              </a:solidFill>
              <a:effectLst/>
              <a:latin typeface="+mn-lt"/>
              <a:ea typeface="+mn-ea"/>
              <a:cs typeface="+mn-cs"/>
            </a:rPr>
            <a:t>円（</a:t>
          </a:r>
          <a:r>
            <a:rPr kumimoji="1" lang="ja-JP" altLang="ja-JP" sz="900">
              <a:solidFill>
                <a:schemeClr val="dk1"/>
              </a:solidFill>
              <a:effectLst/>
              <a:latin typeface="+mn-lt"/>
              <a:ea typeface="+mn-ea"/>
              <a:cs typeface="+mn-cs"/>
            </a:rPr>
            <a:t>前年比</a:t>
          </a:r>
          <a:r>
            <a:rPr lang="ja-JP" altLang="ja-JP" sz="900">
              <a:solidFill>
                <a:sysClr val="windowText" lastClr="000000"/>
              </a:solidFill>
              <a:effectLst/>
              <a:latin typeface="+mn-lt"/>
              <a:ea typeface="+mn-ea"/>
              <a:cs typeface="+mn-cs"/>
            </a:rPr>
            <a:t>▲</a:t>
          </a:r>
          <a:r>
            <a:rPr lang="ja-JP" altLang="en-US" sz="900">
              <a:solidFill>
                <a:sysClr val="windowText" lastClr="000000"/>
              </a:solidFill>
              <a:effectLst/>
              <a:latin typeface="+mn-lt"/>
              <a:ea typeface="+mn-ea"/>
              <a:cs typeface="+mn-cs"/>
            </a:rPr>
            <a:t>１４，８７０</a:t>
          </a:r>
          <a:r>
            <a:rPr lang="ja-JP" altLang="ja-JP" sz="900">
              <a:solidFill>
                <a:sysClr val="windowText" lastClr="000000"/>
              </a:solidFill>
              <a:effectLst/>
              <a:latin typeface="+mn-lt"/>
              <a:ea typeface="+mn-ea"/>
              <a:cs typeface="+mn-cs"/>
            </a:rPr>
            <a:t>）・・・</a:t>
          </a:r>
          <a:r>
            <a:rPr lang="ja-JP" altLang="ja-JP" sz="900" baseline="0">
              <a:solidFill>
                <a:sysClr val="windowText" lastClr="000000"/>
              </a:solidFill>
              <a:effectLst/>
              <a:latin typeface="+mn-lt"/>
              <a:ea typeface="+mn-ea"/>
              <a:cs typeface="+mn-cs"/>
            </a:rPr>
            <a:t>類似団体中最も高いコストとなっている。事業の厳選による借入額の抑制、積極的な繰上償還の実施などにより適正な借入金残高の維持に努めてきている。</a:t>
          </a:r>
          <a:r>
            <a:rPr lang="ja-JP" altLang="en-US" sz="900" baseline="0">
              <a:solidFill>
                <a:sysClr val="windowText" lastClr="000000"/>
              </a:solidFill>
              <a:effectLst/>
              <a:latin typeface="+mn-lt"/>
              <a:ea typeface="+mn-ea"/>
              <a:cs typeface="+mn-cs"/>
            </a:rPr>
            <a:t>普通建設事業は平成２８年度の地域包括ケアセンター等をピークに減少傾向ではあるが、今後も</a:t>
          </a:r>
          <a:r>
            <a:rPr lang="ja-JP" altLang="ja-JP" sz="900" baseline="0">
              <a:solidFill>
                <a:sysClr val="windowText" lastClr="000000"/>
              </a:solidFill>
              <a:effectLst/>
              <a:latin typeface="+mn-lt"/>
              <a:ea typeface="+mn-ea"/>
              <a:cs typeface="+mn-cs"/>
            </a:rPr>
            <a:t>小中学校の大規模改修等が継続中であり借入残高は増加していく見込みである。</a:t>
          </a:r>
          <a:endParaRPr lang="ja-JP" altLang="ja-JP" sz="9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51,813
51,049
668.64
40,059,561
38,319,395
1,542,520
21,308,693
44,758,230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53213</xdr:rowOff>
    </xdr:from>
    <xdr:to>
      <xdr:col>24</xdr:col>
      <xdr:colOff>63500</xdr:colOff>
      <xdr:row>33</xdr:row>
      <xdr:rowOff>107315</xdr:rowOff>
    </xdr:to>
    <xdr:cxnSp macro="">
      <xdr:nvCxnSpPr>
        <xdr:cNvPr id="61" name="直線コネクタ 60"/>
        <xdr:cNvCxnSpPr/>
      </xdr:nvCxnSpPr>
      <xdr:spPr>
        <a:xfrm>
          <a:off x="3797300" y="5711063"/>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2540</xdr:rowOff>
    </xdr:from>
    <xdr:to>
      <xdr:col>19</xdr:col>
      <xdr:colOff>177800</xdr:colOff>
      <xdr:row>33</xdr:row>
      <xdr:rowOff>53213</xdr:rowOff>
    </xdr:to>
    <xdr:cxnSp macro="">
      <xdr:nvCxnSpPr>
        <xdr:cNvPr id="64" name="直線コネクタ 63"/>
        <xdr:cNvCxnSpPr/>
      </xdr:nvCxnSpPr>
      <xdr:spPr>
        <a:xfrm>
          <a:off x="2908300" y="5317490"/>
          <a:ext cx="889000" cy="39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2540</xdr:rowOff>
    </xdr:from>
    <xdr:to>
      <xdr:col>15</xdr:col>
      <xdr:colOff>50800</xdr:colOff>
      <xdr:row>32</xdr:row>
      <xdr:rowOff>87122</xdr:rowOff>
    </xdr:to>
    <xdr:cxnSp macro="">
      <xdr:nvCxnSpPr>
        <xdr:cNvPr id="67" name="直線コネクタ 66"/>
        <xdr:cNvCxnSpPr/>
      </xdr:nvCxnSpPr>
      <xdr:spPr>
        <a:xfrm flipV="1">
          <a:off x="2019300" y="531749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87122</xdr:rowOff>
    </xdr:from>
    <xdr:to>
      <xdr:col>10</xdr:col>
      <xdr:colOff>114300</xdr:colOff>
      <xdr:row>32</xdr:row>
      <xdr:rowOff>121031</xdr:rowOff>
    </xdr:to>
    <xdr:cxnSp macro="">
      <xdr:nvCxnSpPr>
        <xdr:cNvPr id="70" name="直線コネクタ 69"/>
        <xdr:cNvCxnSpPr/>
      </xdr:nvCxnSpPr>
      <xdr:spPr>
        <a:xfrm flipV="1">
          <a:off x="1130300" y="5573522"/>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64135</xdr:rowOff>
    </xdr:from>
    <xdr:to>
      <xdr:col>10</xdr:col>
      <xdr:colOff>165100</xdr:colOff>
      <xdr:row>35</xdr:row>
      <xdr:rowOff>165735</xdr:rowOff>
    </xdr:to>
    <xdr:sp macro="" textlink="">
      <xdr:nvSpPr>
        <xdr:cNvPr id="71" name="フローチャート: 判断 70"/>
        <xdr:cNvSpPr/>
      </xdr:nvSpPr>
      <xdr:spPr>
        <a:xfrm>
          <a:off x="1968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156862</xdr:rowOff>
    </xdr:from>
    <xdr:ext cx="469744" cy="259045"/>
    <xdr:sp macro="" textlink="">
      <xdr:nvSpPr>
        <xdr:cNvPr id="72" name="テキスト ボックス 71"/>
        <xdr:cNvSpPr txBox="1"/>
      </xdr:nvSpPr>
      <xdr:spPr>
        <a:xfrm>
          <a:off x="1784428"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73" name="フローチャート: 判断 72"/>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6367</xdr:rowOff>
    </xdr:from>
    <xdr:ext cx="469744" cy="259045"/>
    <xdr:sp macro="" textlink="">
      <xdr:nvSpPr>
        <xdr:cNvPr id="74" name="テキスト ボックス 73"/>
        <xdr:cNvSpPr txBox="1"/>
      </xdr:nvSpPr>
      <xdr:spPr>
        <a:xfrm>
          <a:off x="895428"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56515</xdr:rowOff>
    </xdr:from>
    <xdr:to>
      <xdr:col>24</xdr:col>
      <xdr:colOff>114300</xdr:colOff>
      <xdr:row>33</xdr:row>
      <xdr:rowOff>158115</xdr:rowOff>
    </xdr:to>
    <xdr:sp macro="" textlink="">
      <xdr:nvSpPr>
        <xdr:cNvPr id="80" name="楕円 79"/>
        <xdr:cNvSpPr/>
      </xdr:nvSpPr>
      <xdr:spPr>
        <a:xfrm>
          <a:off x="4584700" y="57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79392</xdr:rowOff>
    </xdr:from>
    <xdr:ext cx="469744" cy="259045"/>
    <xdr:sp macro="" textlink="">
      <xdr:nvSpPr>
        <xdr:cNvPr id="81" name="議会費該当値テキスト"/>
        <xdr:cNvSpPr txBox="1"/>
      </xdr:nvSpPr>
      <xdr:spPr>
        <a:xfrm>
          <a:off x="4686300" y="556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2413</xdr:rowOff>
    </xdr:from>
    <xdr:to>
      <xdr:col>20</xdr:col>
      <xdr:colOff>38100</xdr:colOff>
      <xdr:row>33</xdr:row>
      <xdr:rowOff>104013</xdr:rowOff>
    </xdr:to>
    <xdr:sp macro="" textlink="">
      <xdr:nvSpPr>
        <xdr:cNvPr id="82" name="楕円 81"/>
        <xdr:cNvSpPr/>
      </xdr:nvSpPr>
      <xdr:spPr>
        <a:xfrm>
          <a:off x="3746500" y="566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120540</xdr:rowOff>
    </xdr:from>
    <xdr:ext cx="469744" cy="259045"/>
    <xdr:sp macro="" textlink="">
      <xdr:nvSpPr>
        <xdr:cNvPr id="83" name="テキスト ボックス 82"/>
        <xdr:cNvSpPr txBox="1"/>
      </xdr:nvSpPr>
      <xdr:spPr>
        <a:xfrm>
          <a:off x="3562428"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123190</xdr:rowOff>
    </xdr:from>
    <xdr:to>
      <xdr:col>15</xdr:col>
      <xdr:colOff>101600</xdr:colOff>
      <xdr:row>31</xdr:row>
      <xdr:rowOff>53340</xdr:rowOff>
    </xdr:to>
    <xdr:sp macro="" textlink="">
      <xdr:nvSpPr>
        <xdr:cNvPr id="84" name="楕円 83"/>
        <xdr:cNvSpPr/>
      </xdr:nvSpPr>
      <xdr:spPr>
        <a:xfrm>
          <a:off x="2857500" y="526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69867</xdr:rowOff>
    </xdr:from>
    <xdr:ext cx="469744" cy="259045"/>
    <xdr:sp macro="" textlink="">
      <xdr:nvSpPr>
        <xdr:cNvPr id="85" name="テキスト ボックス 84"/>
        <xdr:cNvSpPr txBox="1"/>
      </xdr:nvSpPr>
      <xdr:spPr>
        <a:xfrm>
          <a:off x="2673428" y="504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36322</xdr:rowOff>
    </xdr:from>
    <xdr:to>
      <xdr:col>10</xdr:col>
      <xdr:colOff>165100</xdr:colOff>
      <xdr:row>32</xdr:row>
      <xdr:rowOff>137922</xdr:rowOff>
    </xdr:to>
    <xdr:sp macro="" textlink="">
      <xdr:nvSpPr>
        <xdr:cNvPr id="86" name="楕円 85"/>
        <xdr:cNvSpPr/>
      </xdr:nvSpPr>
      <xdr:spPr>
        <a:xfrm>
          <a:off x="1968500" y="55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154449</xdr:rowOff>
    </xdr:from>
    <xdr:ext cx="469744" cy="259045"/>
    <xdr:sp macro="" textlink="">
      <xdr:nvSpPr>
        <xdr:cNvPr id="87" name="テキスト ボックス 86"/>
        <xdr:cNvSpPr txBox="1"/>
      </xdr:nvSpPr>
      <xdr:spPr>
        <a:xfrm>
          <a:off x="1784428" y="529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70231</xdr:rowOff>
    </xdr:from>
    <xdr:to>
      <xdr:col>6</xdr:col>
      <xdr:colOff>38100</xdr:colOff>
      <xdr:row>33</xdr:row>
      <xdr:rowOff>381</xdr:rowOff>
    </xdr:to>
    <xdr:sp macro="" textlink="">
      <xdr:nvSpPr>
        <xdr:cNvPr id="88" name="楕円 87"/>
        <xdr:cNvSpPr/>
      </xdr:nvSpPr>
      <xdr:spPr>
        <a:xfrm>
          <a:off x="1079500" y="55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16908</xdr:rowOff>
    </xdr:from>
    <xdr:ext cx="469744" cy="259045"/>
    <xdr:sp macro="" textlink="">
      <xdr:nvSpPr>
        <xdr:cNvPr id="89" name="テキスト ボックス 88"/>
        <xdr:cNvSpPr txBox="1"/>
      </xdr:nvSpPr>
      <xdr:spPr>
        <a:xfrm>
          <a:off x="895428" y="533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133016</xdr:rowOff>
    </xdr:from>
    <xdr:to>
      <xdr:col>24</xdr:col>
      <xdr:colOff>63500</xdr:colOff>
      <xdr:row>56</xdr:row>
      <xdr:rowOff>71230</xdr:rowOff>
    </xdr:to>
    <xdr:cxnSp macro="">
      <xdr:nvCxnSpPr>
        <xdr:cNvPr id="116" name="直線コネクタ 115"/>
        <xdr:cNvCxnSpPr/>
      </xdr:nvCxnSpPr>
      <xdr:spPr>
        <a:xfrm flipV="1">
          <a:off x="3797300" y="9562766"/>
          <a:ext cx="838200" cy="10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169103</xdr:rowOff>
    </xdr:from>
    <xdr:to>
      <xdr:col>19</xdr:col>
      <xdr:colOff>177800</xdr:colOff>
      <xdr:row>56</xdr:row>
      <xdr:rowOff>71230</xdr:rowOff>
    </xdr:to>
    <xdr:cxnSp macro="">
      <xdr:nvCxnSpPr>
        <xdr:cNvPr id="119" name="直線コネクタ 118"/>
        <xdr:cNvCxnSpPr/>
      </xdr:nvCxnSpPr>
      <xdr:spPr>
        <a:xfrm>
          <a:off x="2908300" y="9598853"/>
          <a:ext cx="889000" cy="7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169103</xdr:rowOff>
    </xdr:from>
    <xdr:to>
      <xdr:col>15</xdr:col>
      <xdr:colOff>50800</xdr:colOff>
      <xdr:row>56</xdr:row>
      <xdr:rowOff>150156</xdr:rowOff>
    </xdr:to>
    <xdr:cxnSp macro="">
      <xdr:nvCxnSpPr>
        <xdr:cNvPr id="122" name="直線コネクタ 121"/>
        <xdr:cNvCxnSpPr/>
      </xdr:nvCxnSpPr>
      <xdr:spPr>
        <a:xfrm flipV="1">
          <a:off x="2019300" y="9598853"/>
          <a:ext cx="889000" cy="15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156314</xdr:rowOff>
    </xdr:from>
    <xdr:to>
      <xdr:col>10</xdr:col>
      <xdr:colOff>114300</xdr:colOff>
      <xdr:row>56</xdr:row>
      <xdr:rowOff>150156</xdr:rowOff>
    </xdr:to>
    <xdr:cxnSp macro="">
      <xdr:nvCxnSpPr>
        <xdr:cNvPr id="125" name="直線コネクタ 124"/>
        <xdr:cNvCxnSpPr/>
      </xdr:nvCxnSpPr>
      <xdr:spPr>
        <a:xfrm>
          <a:off x="1130300" y="9586064"/>
          <a:ext cx="889000" cy="16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64374</xdr:rowOff>
    </xdr:from>
    <xdr:ext cx="534377" cy="259045"/>
    <xdr:sp macro="" textlink="">
      <xdr:nvSpPr>
        <xdr:cNvPr id="127" name="テキスト ボックス 126"/>
        <xdr:cNvSpPr txBox="1"/>
      </xdr:nvSpPr>
      <xdr:spPr>
        <a:xfrm>
          <a:off x="1752111" y="98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50200</xdr:rowOff>
    </xdr:from>
    <xdr:ext cx="534377" cy="259045"/>
    <xdr:sp macro="" textlink="">
      <xdr:nvSpPr>
        <xdr:cNvPr id="129" name="テキスト ボックス 128"/>
        <xdr:cNvSpPr txBox="1"/>
      </xdr:nvSpPr>
      <xdr:spPr>
        <a:xfrm>
          <a:off x="863111" y="98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82216</xdr:rowOff>
    </xdr:from>
    <xdr:to>
      <xdr:col>24</xdr:col>
      <xdr:colOff>114300</xdr:colOff>
      <xdr:row>56</xdr:row>
      <xdr:rowOff>12366</xdr:rowOff>
    </xdr:to>
    <xdr:sp macro="" textlink="">
      <xdr:nvSpPr>
        <xdr:cNvPr id="135" name="楕円 134"/>
        <xdr:cNvSpPr/>
      </xdr:nvSpPr>
      <xdr:spPr>
        <a:xfrm>
          <a:off x="4584700" y="951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105093</xdr:rowOff>
    </xdr:from>
    <xdr:ext cx="599010" cy="259045"/>
    <xdr:sp macro="" textlink="">
      <xdr:nvSpPr>
        <xdr:cNvPr id="136" name="総務費該当値テキスト"/>
        <xdr:cNvSpPr txBox="1"/>
      </xdr:nvSpPr>
      <xdr:spPr>
        <a:xfrm>
          <a:off x="4686300" y="93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20430</xdr:rowOff>
    </xdr:from>
    <xdr:to>
      <xdr:col>20</xdr:col>
      <xdr:colOff>38100</xdr:colOff>
      <xdr:row>56</xdr:row>
      <xdr:rowOff>122030</xdr:rowOff>
    </xdr:to>
    <xdr:sp macro="" textlink="">
      <xdr:nvSpPr>
        <xdr:cNvPr id="137" name="楕円 136"/>
        <xdr:cNvSpPr/>
      </xdr:nvSpPr>
      <xdr:spPr>
        <a:xfrm>
          <a:off x="3746500" y="96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138557</xdr:rowOff>
    </xdr:from>
    <xdr:ext cx="534377" cy="259045"/>
    <xdr:sp macro="" textlink="">
      <xdr:nvSpPr>
        <xdr:cNvPr id="138" name="テキスト ボックス 137"/>
        <xdr:cNvSpPr txBox="1"/>
      </xdr:nvSpPr>
      <xdr:spPr>
        <a:xfrm>
          <a:off x="3530111" y="939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118303</xdr:rowOff>
    </xdr:from>
    <xdr:to>
      <xdr:col>15</xdr:col>
      <xdr:colOff>101600</xdr:colOff>
      <xdr:row>56</xdr:row>
      <xdr:rowOff>48453</xdr:rowOff>
    </xdr:to>
    <xdr:sp macro="" textlink="">
      <xdr:nvSpPr>
        <xdr:cNvPr id="139" name="楕円 138"/>
        <xdr:cNvSpPr/>
      </xdr:nvSpPr>
      <xdr:spPr>
        <a:xfrm>
          <a:off x="2857500" y="954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64980</xdr:rowOff>
    </xdr:from>
    <xdr:ext cx="599010" cy="259045"/>
    <xdr:sp macro="" textlink="">
      <xdr:nvSpPr>
        <xdr:cNvPr id="140" name="テキスト ボックス 139"/>
        <xdr:cNvSpPr txBox="1"/>
      </xdr:nvSpPr>
      <xdr:spPr>
        <a:xfrm>
          <a:off x="2608795" y="932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99356</xdr:rowOff>
    </xdr:from>
    <xdr:to>
      <xdr:col>10</xdr:col>
      <xdr:colOff>165100</xdr:colOff>
      <xdr:row>57</xdr:row>
      <xdr:rowOff>29506</xdr:rowOff>
    </xdr:to>
    <xdr:sp macro="" textlink="">
      <xdr:nvSpPr>
        <xdr:cNvPr id="141" name="楕円 140"/>
        <xdr:cNvSpPr/>
      </xdr:nvSpPr>
      <xdr:spPr>
        <a:xfrm>
          <a:off x="1968500" y="970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46033</xdr:rowOff>
    </xdr:from>
    <xdr:ext cx="534377" cy="259045"/>
    <xdr:sp macro="" textlink="">
      <xdr:nvSpPr>
        <xdr:cNvPr id="142" name="テキスト ボックス 141"/>
        <xdr:cNvSpPr txBox="1"/>
      </xdr:nvSpPr>
      <xdr:spPr>
        <a:xfrm>
          <a:off x="1752111" y="94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105514</xdr:rowOff>
    </xdr:from>
    <xdr:to>
      <xdr:col>6</xdr:col>
      <xdr:colOff>38100</xdr:colOff>
      <xdr:row>56</xdr:row>
      <xdr:rowOff>35664</xdr:rowOff>
    </xdr:to>
    <xdr:sp macro="" textlink="">
      <xdr:nvSpPr>
        <xdr:cNvPr id="143" name="楕円 142"/>
        <xdr:cNvSpPr/>
      </xdr:nvSpPr>
      <xdr:spPr>
        <a:xfrm>
          <a:off x="1079500" y="953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52191</xdr:rowOff>
    </xdr:from>
    <xdr:ext cx="599010" cy="259045"/>
    <xdr:sp macro="" textlink="">
      <xdr:nvSpPr>
        <xdr:cNvPr id="144" name="テキスト ボックス 143"/>
        <xdr:cNvSpPr txBox="1"/>
      </xdr:nvSpPr>
      <xdr:spPr>
        <a:xfrm>
          <a:off x="830795" y="931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139311</xdr:rowOff>
    </xdr:from>
    <xdr:to>
      <xdr:col>24</xdr:col>
      <xdr:colOff>63500</xdr:colOff>
      <xdr:row>76</xdr:row>
      <xdr:rowOff>169490</xdr:rowOff>
    </xdr:to>
    <xdr:cxnSp macro="">
      <xdr:nvCxnSpPr>
        <xdr:cNvPr id="172" name="直線コネクタ 171"/>
        <xdr:cNvCxnSpPr/>
      </xdr:nvCxnSpPr>
      <xdr:spPr>
        <a:xfrm flipV="1">
          <a:off x="3797300" y="13169511"/>
          <a:ext cx="838200" cy="3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169490</xdr:rowOff>
    </xdr:from>
    <xdr:to>
      <xdr:col>19</xdr:col>
      <xdr:colOff>177800</xdr:colOff>
      <xdr:row>76</xdr:row>
      <xdr:rowOff>170182</xdr:rowOff>
    </xdr:to>
    <xdr:cxnSp macro="">
      <xdr:nvCxnSpPr>
        <xdr:cNvPr id="175" name="直線コネクタ 174"/>
        <xdr:cNvCxnSpPr/>
      </xdr:nvCxnSpPr>
      <xdr:spPr>
        <a:xfrm flipV="1">
          <a:off x="2908300" y="13199690"/>
          <a:ext cx="8890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141211</xdr:rowOff>
    </xdr:from>
    <xdr:ext cx="599010" cy="259045"/>
    <xdr:sp macro="" textlink="">
      <xdr:nvSpPr>
        <xdr:cNvPr id="177" name="テキスト ボックス 176"/>
        <xdr:cNvSpPr txBox="1"/>
      </xdr:nvSpPr>
      <xdr:spPr>
        <a:xfrm>
          <a:off x="3497795" y="1334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170182</xdr:rowOff>
    </xdr:from>
    <xdr:to>
      <xdr:col>15</xdr:col>
      <xdr:colOff>50800</xdr:colOff>
      <xdr:row>77</xdr:row>
      <xdr:rowOff>8136</xdr:rowOff>
    </xdr:to>
    <xdr:cxnSp macro="">
      <xdr:nvCxnSpPr>
        <xdr:cNvPr id="178" name="直線コネクタ 177"/>
        <xdr:cNvCxnSpPr/>
      </xdr:nvCxnSpPr>
      <xdr:spPr>
        <a:xfrm flipV="1">
          <a:off x="2019300" y="13200382"/>
          <a:ext cx="889000" cy="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8136</xdr:rowOff>
    </xdr:from>
    <xdr:to>
      <xdr:col>10</xdr:col>
      <xdr:colOff>114300</xdr:colOff>
      <xdr:row>77</xdr:row>
      <xdr:rowOff>94858</xdr:rowOff>
    </xdr:to>
    <xdr:cxnSp macro="">
      <xdr:nvCxnSpPr>
        <xdr:cNvPr id="181" name="直線コネクタ 180"/>
        <xdr:cNvCxnSpPr/>
      </xdr:nvCxnSpPr>
      <xdr:spPr>
        <a:xfrm flipV="1">
          <a:off x="1130300" y="13209786"/>
          <a:ext cx="889000" cy="8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2" name="フローチャート: 判断 181"/>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5225</xdr:rowOff>
    </xdr:from>
    <xdr:ext cx="599010" cy="259045"/>
    <xdr:sp macro="" textlink="">
      <xdr:nvSpPr>
        <xdr:cNvPr id="183" name="テキスト ボックス 182"/>
        <xdr:cNvSpPr txBox="1"/>
      </xdr:nvSpPr>
      <xdr:spPr>
        <a:xfrm>
          <a:off x="1719795" y="1337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4" name="フローチャート: 判断 183"/>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18612</xdr:rowOff>
    </xdr:from>
    <xdr:ext cx="599010" cy="259045"/>
    <xdr:sp macro="" textlink="">
      <xdr:nvSpPr>
        <xdr:cNvPr id="185" name="テキスト ボックス 184"/>
        <xdr:cNvSpPr txBox="1"/>
      </xdr:nvSpPr>
      <xdr:spPr>
        <a:xfrm>
          <a:off x="830795" y="133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88511</xdr:rowOff>
    </xdr:from>
    <xdr:to>
      <xdr:col>24</xdr:col>
      <xdr:colOff>114300</xdr:colOff>
      <xdr:row>77</xdr:row>
      <xdr:rowOff>18661</xdr:rowOff>
    </xdr:to>
    <xdr:sp macro="" textlink="">
      <xdr:nvSpPr>
        <xdr:cNvPr id="191" name="楕円 190"/>
        <xdr:cNvSpPr/>
      </xdr:nvSpPr>
      <xdr:spPr>
        <a:xfrm>
          <a:off x="4584700" y="131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111389</xdr:rowOff>
    </xdr:from>
    <xdr:ext cx="599010" cy="259045"/>
    <xdr:sp macro="" textlink="">
      <xdr:nvSpPr>
        <xdr:cNvPr id="192" name="民生費該当値テキスト"/>
        <xdr:cNvSpPr txBox="1"/>
      </xdr:nvSpPr>
      <xdr:spPr>
        <a:xfrm>
          <a:off x="4686300" y="1297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118690</xdr:rowOff>
    </xdr:from>
    <xdr:to>
      <xdr:col>20</xdr:col>
      <xdr:colOff>38100</xdr:colOff>
      <xdr:row>77</xdr:row>
      <xdr:rowOff>48840</xdr:rowOff>
    </xdr:to>
    <xdr:sp macro="" textlink="">
      <xdr:nvSpPr>
        <xdr:cNvPr id="193" name="楕円 192"/>
        <xdr:cNvSpPr/>
      </xdr:nvSpPr>
      <xdr:spPr>
        <a:xfrm>
          <a:off x="3746500" y="1314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65368</xdr:rowOff>
    </xdr:from>
    <xdr:ext cx="599010" cy="259045"/>
    <xdr:sp macro="" textlink="">
      <xdr:nvSpPr>
        <xdr:cNvPr id="194" name="テキスト ボックス 193"/>
        <xdr:cNvSpPr txBox="1"/>
      </xdr:nvSpPr>
      <xdr:spPr>
        <a:xfrm>
          <a:off x="3497795" y="1292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119382</xdr:rowOff>
    </xdr:from>
    <xdr:to>
      <xdr:col>15</xdr:col>
      <xdr:colOff>101600</xdr:colOff>
      <xdr:row>77</xdr:row>
      <xdr:rowOff>49532</xdr:rowOff>
    </xdr:to>
    <xdr:sp macro="" textlink="">
      <xdr:nvSpPr>
        <xdr:cNvPr id="195" name="楕円 194"/>
        <xdr:cNvSpPr/>
      </xdr:nvSpPr>
      <xdr:spPr>
        <a:xfrm>
          <a:off x="2857500" y="1314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66059</xdr:rowOff>
    </xdr:from>
    <xdr:ext cx="599010" cy="259045"/>
    <xdr:sp macro="" textlink="">
      <xdr:nvSpPr>
        <xdr:cNvPr id="196" name="テキスト ボックス 195"/>
        <xdr:cNvSpPr txBox="1"/>
      </xdr:nvSpPr>
      <xdr:spPr>
        <a:xfrm>
          <a:off x="2608795" y="1292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128786</xdr:rowOff>
    </xdr:from>
    <xdr:to>
      <xdr:col>10</xdr:col>
      <xdr:colOff>165100</xdr:colOff>
      <xdr:row>77</xdr:row>
      <xdr:rowOff>58936</xdr:rowOff>
    </xdr:to>
    <xdr:sp macro="" textlink="">
      <xdr:nvSpPr>
        <xdr:cNvPr id="197" name="楕円 196"/>
        <xdr:cNvSpPr/>
      </xdr:nvSpPr>
      <xdr:spPr>
        <a:xfrm>
          <a:off x="1968500" y="1315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75463</xdr:rowOff>
    </xdr:from>
    <xdr:ext cx="599010" cy="259045"/>
    <xdr:sp macro="" textlink="">
      <xdr:nvSpPr>
        <xdr:cNvPr id="198" name="テキスト ボックス 197"/>
        <xdr:cNvSpPr txBox="1"/>
      </xdr:nvSpPr>
      <xdr:spPr>
        <a:xfrm>
          <a:off x="1719795" y="1293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44058</xdr:rowOff>
    </xdr:from>
    <xdr:to>
      <xdr:col>6</xdr:col>
      <xdr:colOff>38100</xdr:colOff>
      <xdr:row>77</xdr:row>
      <xdr:rowOff>145658</xdr:rowOff>
    </xdr:to>
    <xdr:sp macro="" textlink="">
      <xdr:nvSpPr>
        <xdr:cNvPr id="199" name="楕円 198"/>
        <xdr:cNvSpPr/>
      </xdr:nvSpPr>
      <xdr:spPr>
        <a:xfrm>
          <a:off x="1079500" y="132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162185</xdr:rowOff>
    </xdr:from>
    <xdr:ext cx="599010" cy="259045"/>
    <xdr:sp macro="" textlink="">
      <xdr:nvSpPr>
        <xdr:cNvPr id="200" name="テキスト ボックス 199"/>
        <xdr:cNvSpPr txBox="1"/>
      </xdr:nvSpPr>
      <xdr:spPr>
        <a:xfrm>
          <a:off x="830795" y="1302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101569</xdr:rowOff>
    </xdr:from>
    <xdr:to>
      <xdr:col>24</xdr:col>
      <xdr:colOff>63500</xdr:colOff>
      <xdr:row>94</xdr:row>
      <xdr:rowOff>123013</xdr:rowOff>
    </xdr:to>
    <xdr:cxnSp macro="">
      <xdr:nvCxnSpPr>
        <xdr:cNvPr id="228" name="直線コネクタ 227"/>
        <xdr:cNvCxnSpPr/>
      </xdr:nvCxnSpPr>
      <xdr:spPr>
        <a:xfrm>
          <a:off x="3797300" y="16217869"/>
          <a:ext cx="838200" cy="2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61976</xdr:rowOff>
    </xdr:from>
    <xdr:to>
      <xdr:col>19</xdr:col>
      <xdr:colOff>177800</xdr:colOff>
      <xdr:row>94</xdr:row>
      <xdr:rowOff>101569</xdr:rowOff>
    </xdr:to>
    <xdr:cxnSp macro="">
      <xdr:nvCxnSpPr>
        <xdr:cNvPr id="231" name="直線コネクタ 230"/>
        <xdr:cNvCxnSpPr/>
      </xdr:nvCxnSpPr>
      <xdr:spPr>
        <a:xfrm>
          <a:off x="2908300" y="16178276"/>
          <a:ext cx="889000" cy="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61976</xdr:rowOff>
    </xdr:from>
    <xdr:to>
      <xdr:col>15</xdr:col>
      <xdr:colOff>50800</xdr:colOff>
      <xdr:row>95</xdr:row>
      <xdr:rowOff>22268</xdr:rowOff>
    </xdr:to>
    <xdr:cxnSp macro="">
      <xdr:nvCxnSpPr>
        <xdr:cNvPr id="234" name="直線コネクタ 233"/>
        <xdr:cNvCxnSpPr/>
      </xdr:nvCxnSpPr>
      <xdr:spPr>
        <a:xfrm flipV="1">
          <a:off x="2019300" y="16178276"/>
          <a:ext cx="889000" cy="13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22268</xdr:rowOff>
    </xdr:from>
    <xdr:to>
      <xdr:col>10</xdr:col>
      <xdr:colOff>114300</xdr:colOff>
      <xdr:row>95</xdr:row>
      <xdr:rowOff>27457</xdr:rowOff>
    </xdr:to>
    <xdr:cxnSp macro="">
      <xdr:nvCxnSpPr>
        <xdr:cNvPr id="237" name="直線コネクタ 236"/>
        <xdr:cNvCxnSpPr/>
      </xdr:nvCxnSpPr>
      <xdr:spPr>
        <a:xfrm flipV="1">
          <a:off x="1130300" y="16310018"/>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28687</xdr:rowOff>
    </xdr:from>
    <xdr:to>
      <xdr:col>10</xdr:col>
      <xdr:colOff>165100</xdr:colOff>
      <xdr:row>96</xdr:row>
      <xdr:rowOff>130287</xdr:rowOff>
    </xdr:to>
    <xdr:sp macro="" textlink="">
      <xdr:nvSpPr>
        <xdr:cNvPr id="238" name="フローチャート: 判断 237"/>
        <xdr:cNvSpPr/>
      </xdr:nvSpPr>
      <xdr:spPr>
        <a:xfrm>
          <a:off x="1968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121414</xdr:rowOff>
    </xdr:from>
    <xdr:ext cx="534377" cy="259045"/>
    <xdr:sp macro="" textlink="">
      <xdr:nvSpPr>
        <xdr:cNvPr id="239" name="テキスト ボックス 238"/>
        <xdr:cNvSpPr txBox="1"/>
      </xdr:nvSpPr>
      <xdr:spPr>
        <a:xfrm>
          <a:off x="1752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61925</xdr:rowOff>
    </xdr:from>
    <xdr:to>
      <xdr:col>6</xdr:col>
      <xdr:colOff>38100</xdr:colOff>
      <xdr:row>96</xdr:row>
      <xdr:rowOff>163525</xdr:rowOff>
    </xdr:to>
    <xdr:sp macro="" textlink="">
      <xdr:nvSpPr>
        <xdr:cNvPr id="240" name="フローチャート: 判断 239"/>
        <xdr:cNvSpPr/>
      </xdr:nvSpPr>
      <xdr:spPr>
        <a:xfrm>
          <a:off x="1079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154652</xdr:rowOff>
    </xdr:from>
    <xdr:ext cx="534377" cy="259045"/>
    <xdr:sp macro="" textlink="">
      <xdr:nvSpPr>
        <xdr:cNvPr id="241" name="テキスト ボックス 240"/>
        <xdr:cNvSpPr txBox="1"/>
      </xdr:nvSpPr>
      <xdr:spPr>
        <a:xfrm>
          <a:off x="863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72213</xdr:rowOff>
    </xdr:from>
    <xdr:to>
      <xdr:col>24</xdr:col>
      <xdr:colOff>114300</xdr:colOff>
      <xdr:row>95</xdr:row>
      <xdr:rowOff>2363</xdr:rowOff>
    </xdr:to>
    <xdr:sp macro="" textlink="">
      <xdr:nvSpPr>
        <xdr:cNvPr id="247" name="楕円 246"/>
        <xdr:cNvSpPr/>
      </xdr:nvSpPr>
      <xdr:spPr>
        <a:xfrm>
          <a:off x="4584700" y="161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95090</xdr:rowOff>
    </xdr:from>
    <xdr:ext cx="534377" cy="259045"/>
    <xdr:sp macro="" textlink="">
      <xdr:nvSpPr>
        <xdr:cNvPr id="248" name="衛生費該当値テキスト"/>
        <xdr:cNvSpPr txBox="1"/>
      </xdr:nvSpPr>
      <xdr:spPr>
        <a:xfrm>
          <a:off x="4686300" y="1603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50769</xdr:rowOff>
    </xdr:from>
    <xdr:to>
      <xdr:col>20</xdr:col>
      <xdr:colOff>38100</xdr:colOff>
      <xdr:row>94</xdr:row>
      <xdr:rowOff>152369</xdr:rowOff>
    </xdr:to>
    <xdr:sp macro="" textlink="">
      <xdr:nvSpPr>
        <xdr:cNvPr id="249" name="楕円 248"/>
        <xdr:cNvSpPr/>
      </xdr:nvSpPr>
      <xdr:spPr>
        <a:xfrm>
          <a:off x="3746500" y="1616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168896</xdr:rowOff>
    </xdr:from>
    <xdr:ext cx="534377" cy="259045"/>
    <xdr:sp macro="" textlink="">
      <xdr:nvSpPr>
        <xdr:cNvPr id="250" name="テキスト ボックス 249"/>
        <xdr:cNvSpPr txBox="1"/>
      </xdr:nvSpPr>
      <xdr:spPr>
        <a:xfrm>
          <a:off x="3530111" y="159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11176</xdr:rowOff>
    </xdr:from>
    <xdr:to>
      <xdr:col>15</xdr:col>
      <xdr:colOff>101600</xdr:colOff>
      <xdr:row>94</xdr:row>
      <xdr:rowOff>112776</xdr:rowOff>
    </xdr:to>
    <xdr:sp macro="" textlink="">
      <xdr:nvSpPr>
        <xdr:cNvPr id="251" name="楕円 250"/>
        <xdr:cNvSpPr/>
      </xdr:nvSpPr>
      <xdr:spPr>
        <a:xfrm>
          <a:off x="2857500" y="161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129303</xdr:rowOff>
    </xdr:from>
    <xdr:ext cx="534377" cy="259045"/>
    <xdr:sp macro="" textlink="">
      <xdr:nvSpPr>
        <xdr:cNvPr id="252" name="テキスト ボックス 251"/>
        <xdr:cNvSpPr txBox="1"/>
      </xdr:nvSpPr>
      <xdr:spPr>
        <a:xfrm>
          <a:off x="2641111" y="1590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142918</xdr:rowOff>
    </xdr:from>
    <xdr:to>
      <xdr:col>10</xdr:col>
      <xdr:colOff>165100</xdr:colOff>
      <xdr:row>95</xdr:row>
      <xdr:rowOff>73068</xdr:rowOff>
    </xdr:to>
    <xdr:sp macro="" textlink="">
      <xdr:nvSpPr>
        <xdr:cNvPr id="253" name="楕円 252"/>
        <xdr:cNvSpPr/>
      </xdr:nvSpPr>
      <xdr:spPr>
        <a:xfrm>
          <a:off x="1968500" y="1625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89595</xdr:rowOff>
    </xdr:from>
    <xdr:ext cx="534377" cy="259045"/>
    <xdr:sp macro="" textlink="">
      <xdr:nvSpPr>
        <xdr:cNvPr id="254" name="テキスト ボックス 253"/>
        <xdr:cNvSpPr txBox="1"/>
      </xdr:nvSpPr>
      <xdr:spPr>
        <a:xfrm>
          <a:off x="1752111" y="1603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148107</xdr:rowOff>
    </xdr:from>
    <xdr:to>
      <xdr:col>6</xdr:col>
      <xdr:colOff>38100</xdr:colOff>
      <xdr:row>95</xdr:row>
      <xdr:rowOff>78257</xdr:rowOff>
    </xdr:to>
    <xdr:sp macro="" textlink="">
      <xdr:nvSpPr>
        <xdr:cNvPr id="255" name="楕円 254"/>
        <xdr:cNvSpPr/>
      </xdr:nvSpPr>
      <xdr:spPr>
        <a:xfrm>
          <a:off x="1079500" y="1626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94784</xdr:rowOff>
    </xdr:from>
    <xdr:ext cx="534377" cy="259045"/>
    <xdr:sp macro="" textlink="">
      <xdr:nvSpPr>
        <xdr:cNvPr id="256" name="テキスト ボックス 255"/>
        <xdr:cNvSpPr txBox="1"/>
      </xdr:nvSpPr>
      <xdr:spPr>
        <a:xfrm>
          <a:off x="863111" y="160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98827</xdr:rowOff>
    </xdr:from>
    <xdr:to>
      <xdr:col>55</xdr:col>
      <xdr:colOff>0</xdr:colOff>
      <xdr:row>38</xdr:row>
      <xdr:rowOff>99192</xdr:rowOff>
    </xdr:to>
    <xdr:cxnSp macro="">
      <xdr:nvCxnSpPr>
        <xdr:cNvPr id="283" name="直線コネクタ 282"/>
        <xdr:cNvCxnSpPr/>
      </xdr:nvCxnSpPr>
      <xdr:spPr>
        <a:xfrm>
          <a:off x="9639300" y="6613927"/>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80950</xdr:rowOff>
    </xdr:from>
    <xdr:to>
      <xdr:col>50</xdr:col>
      <xdr:colOff>114300</xdr:colOff>
      <xdr:row>38</xdr:row>
      <xdr:rowOff>98827</xdr:rowOff>
    </xdr:to>
    <xdr:cxnSp macro="">
      <xdr:nvCxnSpPr>
        <xdr:cNvPr id="286" name="直線コネクタ 285"/>
        <xdr:cNvCxnSpPr/>
      </xdr:nvCxnSpPr>
      <xdr:spPr>
        <a:xfrm>
          <a:off x="8750300" y="6596050"/>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80950</xdr:rowOff>
    </xdr:from>
    <xdr:to>
      <xdr:col>45</xdr:col>
      <xdr:colOff>177800</xdr:colOff>
      <xdr:row>38</xdr:row>
      <xdr:rowOff>81681</xdr:rowOff>
    </xdr:to>
    <xdr:cxnSp macro="">
      <xdr:nvCxnSpPr>
        <xdr:cNvPr id="289" name="直線コネクタ 288"/>
        <xdr:cNvCxnSpPr/>
      </xdr:nvCxnSpPr>
      <xdr:spPr>
        <a:xfrm flipV="1">
          <a:off x="7861300" y="6596050"/>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77612</xdr:rowOff>
    </xdr:from>
    <xdr:to>
      <xdr:col>41</xdr:col>
      <xdr:colOff>50800</xdr:colOff>
      <xdr:row>38</xdr:row>
      <xdr:rowOff>81681</xdr:rowOff>
    </xdr:to>
    <xdr:cxnSp macro="">
      <xdr:nvCxnSpPr>
        <xdr:cNvPr id="292" name="直線コネクタ 291"/>
        <xdr:cNvCxnSpPr/>
      </xdr:nvCxnSpPr>
      <xdr:spPr>
        <a:xfrm>
          <a:off x="6972300" y="6592712"/>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17668</xdr:rowOff>
    </xdr:from>
    <xdr:to>
      <xdr:col>41</xdr:col>
      <xdr:colOff>101600</xdr:colOff>
      <xdr:row>38</xdr:row>
      <xdr:rowOff>119268</xdr:rowOff>
    </xdr:to>
    <xdr:sp macro="" textlink="">
      <xdr:nvSpPr>
        <xdr:cNvPr id="293" name="フローチャート: 判断 292"/>
        <xdr:cNvSpPr/>
      </xdr:nvSpPr>
      <xdr:spPr>
        <a:xfrm>
          <a:off x="7810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135795</xdr:rowOff>
    </xdr:from>
    <xdr:ext cx="469744" cy="259045"/>
    <xdr:sp macro="" textlink="">
      <xdr:nvSpPr>
        <xdr:cNvPr id="294" name="テキスト ボックス 293"/>
        <xdr:cNvSpPr txBox="1"/>
      </xdr:nvSpPr>
      <xdr:spPr>
        <a:xfrm>
          <a:off x="7626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170921</xdr:rowOff>
    </xdr:from>
    <xdr:to>
      <xdr:col>36</xdr:col>
      <xdr:colOff>165100</xdr:colOff>
      <xdr:row>38</xdr:row>
      <xdr:rowOff>101071</xdr:rowOff>
    </xdr:to>
    <xdr:sp macro="" textlink="">
      <xdr:nvSpPr>
        <xdr:cNvPr id="295" name="フローチャート: 判断 294"/>
        <xdr:cNvSpPr/>
      </xdr:nvSpPr>
      <xdr:spPr>
        <a:xfrm>
          <a:off x="6921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117599</xdr:rowOff>
    </xdr:from>
    <xdr:ext cx="469744" cy="259045"/>
    <xdr:sp macro="" textlink="">
      <xdr:nvSpPr>
        <xdr:cNvPr id="296" name="テキスト ボックス 295"/>
        <xdr:cNvSpPr txBox="1"/>
      </xdr:nvSpPr>
      <xdr:spPr>
        <a:xfrm>
          <a:off x="6737428"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48392</xdr:rowOff>
    </xdr:from>
    <xdr:to>
      <xdr:col>55</xdr:col>
      <xdr:colOff>50800</xdr:colOff>
      <xdr:row>38</xdr:row>
      <xdr:rowOff>149992</xdr:rowOff>
    </xdr:to>
    <xdr:sp macro="" textlink="">
      <xdr:nvSpPr>
        <xdr:cNvPr id="302" name="楕円 301"/>
        <xdr:cNvSpPr/>
      </xdr:nvSpPr>
      <xdr:spPr>
        <a:xfrm>
          <a:off x="10426700" y="65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48027</xdr:rowOff>
    </xdr:from>
    <xdr:to>
      <xdr:col>50</xdr:col>
      <xdr:colOff>165100</xdr:colOff>
      <xdr:row>38</xdr:row>
      <xdr:rowOff>149627</xdr:rowOff>
    </xdr:to>
    <xdr:sp macro="" textlink="">
      <xdr:nvSpPr>
        <xdr:cNvPr id="304" name="楕円 303"/>
        <xdr:cNvSpPr/>
      </xdr:nvSpPr>
      <xdr:spPr>
        <a:xfrm>
          <a:off x="9588500" y="65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140754</xdr:rowOff>
    </xdr:from>
    <xdr:ext cx="378565" cy="259045"/>
    <xdr:sp macro="" textlink="">
      <xdr:nvSpPr>
        <xdr:cNvPr id="305" name="テキスト ボックス 304"/>
        <xdr:cNvSpPr txBox="1"/>
      </xdr:nvSpPr>
      <xdr:spPr>
        <a:xfrm>
          <a:off x="9450017" y="6655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30150</xdr:rowOff>
    </xdr:from>
    <xdr:to>
      <xdr:col>46</xdr:col>
      <xdr:colOff>38100</xdr:colOff>
      <xdr:row>38</xdr:row>
      <xdr:rowOff>131750</xdr:rowOff>
    </xdr:to>
    <xdr:sp macro="" textlink="">
      <xdr:nvSpPr>
        <xdr:cNvPr id="306" name="楕円 305"/>
        <xdr:cNvSpPr/>
      </xdr:nvSpPr>
      <xdr:spPr>
        <a:xfrm>
          <a:off x="8699500" y="65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122877</xdr:rowOff>
    </xdr:from>
    <xdr:ext cx="469744" cy="259045"/>
    <xdr:sp macro="" textlink="">
      <xdr:nvSpPr>
        <xdr:cNvPr id="307" name="テキスト ボックス 306"/>
        <xdr:cNvSpPr txBox="1"/>
      </xdr:nvSpPr>
      <xdr:spPr>
        <a:xfrm>
          <a:off x="8515428" y="66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30881</xdr:rowOff>
    </xdr:from>
    <xdr:to>
      <xdr:col>41</xdr:col>
      <xdr:colOff>101600</xdr:colOff>
      <xdr:row>38</xdr:row>
      <xdr:rowOff>132481</xdr:rowOff>
    </xdr:to>
    <xdr:sp macro="" textlink="">
      <xdr:nvSpPr>
        <xdr:cNvPr id="308" name="楕円 307"/>
        <xdr:cNvSpPr/>
      </xdr:nvSpPr>
      <xdr:spPr>
        <a:xfrm>
          <a:off x="7810500" y="65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123608</xdr:rowOff>
    </xdr:from>
    <xdr:ext cx="469744" cy="259045"/>
    <xdr:sp macro="" textlink="">
      <xdr:nvSpPr>
        <xdr:cNvPr id="309" name="テキスト ボックス 308"/>
        <xdr:cNvSpPr txBox="1"/>
      </xdr:nvSpPr>
      <xdr:spPr>
        <a:xfrm>
          <a:off x="7626428" y="663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26812</xdr:rowOff>
    </xdr:from>
    <xdr:to>
      <xdr:col>36</xdr:col>
      <xdr:colOff>165100</xdr:colOff>
      <xdr:row>38</xdr:row>
      <xdr:rowOff>128412</xdr:rowOff>
    </xdr:to>
    <xdr:sp macro="" textlink="">
      <xdr:nvSpPr>
        <xdr:cNvPr id="310" name="楕円 309"/>
        <xdr:cNvSpPr/>
      </xdr:nvSpPr>
      <xdr:spPr>
        <a:xfrm>
          <a:off x="6921500" y="65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119539</xdr:rowOff>
    </xdr:from>
    <xdr:ext cx="469744" cy="259045"/>
    <xdr:sp macro="" textlink="">
      <xdr:nvSpPr>
        <xdr:cNvPr id="311" name="テキスト ボックス 310"/>
        <xdr:cNvSpPr txBox="1"/>
      </xdr:nvSpPr>
      <xdr:spPr>
        <a:xfrm>
          <a:off x="6737428" y="663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168955</xdr:rowOff>
    </xdr:from>
    <xdr:to>
      <xdr:col>55</xdr:col>
      <xdr:colOff>0</xdr:colOff>
      <xdr:row>57</xdr:row>
      <xdr:rowOff>4700</xdr:rowOff>
    </xdr:to>
    <xdr:cxnSp macro="">
      <xdr:nvCxnSpPr>
        <xdr:cNvPr id="336" name="直線コネクタ 335"/>
        <xdr:cNvCxnSpPr/>
      </xdr:nvCxnSpPr>
      <xdr:spPr>
        <a:xfrm flipV="1">
          <a:off x="9639300" y="9770155"/>
          <a:ext cx="83820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7" name="農林水産業費平均値テキスト"/>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155433</xdr:rowOff>
    </xdr:from>
    <xdr:to>
      <xdr:col>50</xdr:col>
      <xdr:colOff>114300</xdr:colOff>
      <xdr:row>57</xdr:row>
      <xdr:rowOff>4700</xdr:rowOff>
    </xdr:to>
    <xdr:cxnSp macro="">
      <xdr:nvCxnSpPr>
        <xdr:cNvPr id="339" name="直線コネクタ 338"/>
        <xdr:cNvCxnSpPr/>
      </xdr:nvCxnSpPr>
      <xdr:spPr>
        <a:xfrm>
          <a:off x="8750300" y="9756633"/>
          <a:ext cx="889000" cy="2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1" name="テキスト ボックス 340"/>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155433</xdr:rowOff>
    </xdr:from>
    <xdr:to>
      <xdr:col>45</xdr:col>
      <xdr:colOff>177800</xdr:colOff>
      <xdr:row>56</xdr:row>
      <xdr:rowOff>168155</xdr:rowOff>
    </xdr:to>
    <xdr:cxnSp macro="">
      <xdr:nvCxnSpPr>
        <xdr:cNvPr id="342" name="直線コネクタ 341"/>
        <xdr:cNvCxnSpPr/>
      </xdr:nvCxnSpPr>
      <xdr:spPr>
        <a:xfrm flipV="1">
          <a:off x="7861300" y="9756633"/>
          <a:ext cx="889000" cy="1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4" name="テキスト ボックス 343"/>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160817</xdr:rowOff>
    </xdr:from>
    <xdr:to>
      <xdr:col>41</xdr:col>
      <xdr:colOff>50800</xdr:colOff>
      <xdr:row>56</xdr:row>
      <xdr:rowOff>168155</xdr:rowOff>
    </xdr:to>
    <xdr:cxnSp macro="">
      <xdr:nvCxnSpPr>
        <xdr:cNvPr id="345" name="直線コネクタ 344"/>
        <xdr:cNvCxnSpPr/>
      </xdr:nvCxnSpPr>
      <xdr:spPr>
        <a:xfrm>
          <a:off x="6972300" y="9762017"/>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54022</xdr:rowOff>
    </xdr:from>
    <xdr:to>
      <xdr:col>41</xdr:col>
      <xdr:colOff>101600</xdr:colOff>
      <xdr:row>57</xdr:row>
      <xdr:rowOff>155622</xdr:rowOff>
    </xdr:to>
    <xdr:sp macro="" textlink="">
      <xdr:nvSpPr>
        <xdr:cNvPr id="346" name="フローチャート: 判断 345"/>
        <xdr:cNvSpPr/>
      </xdr:nvSpPr>
      <xdr:spPr>
        <a:xfrm>
          <a:off x="7810500" y="9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146749</xdr:rowOff>
    </xdr:from>
    <xdr:ext cx="534377" cy="259045"/>
    <xdr:sp macro="" textlink="">
      <xdr:nvSpPr>
        <xdr:cNvPr id="347" name="テキスト ボックス 346"/>
        <xdr:cNvSpPr txBox="1"/>
      </xdr:nvSpPr>
      <xdr:spPr>
        <a:xfrm>
          <a:off x="7594111" y="9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57948</xdr:rowOff>
    </xdr:from>
    <xdr:to>
      <xdr:col>36</xdr:col>
      <xdr:colOff>165100</xdr:colOff>
      <xdr:row>57</xdr:row>
      <xdr:rowOff>159548</xdr:rowOff>
    </xdr:to>
    <xdr:sp macro="" textlink="">
      <xdr:nvSpPr>
        <xdr:cNvPr id="348" name="フローチャート: 判断 347"/>
        <xdr:cNvSpPr/>
      </xdr:nvSpPr>
      <xdr:spPr>
        <a:xfrm>
          <a:off x="6921500" y="983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150675</xdr:rowOff>
    </xdr:from>
    <xdr:ext cx="534377" cy="259045"/>
    <xdr:sp macro="" textlink="">
      <xdr:nvSpPr>
        <xdr:cNvPr id="349" name="テキスト ボックス 348"/>
        <xdr:cNvSpPr txBox="1"/>
      </xdr:nvSpPr>
      <xdr:spPr>
        <a:xfrm>
          <a:off x="6705111" y="992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118155</xdr:rowOff>
    </xdr:from>
    <xdr:to>
      <xdr:col>55</xdr:col>
      <xdr:colOff>50800</xdr:colOff>
      <xdr:row>57</xdr:row>
      <xdr:rowOff>48305</xdr:rowOff>
    </xdr:to>
    <xdr:sp macro="" textlink="">
      <xdr:nvSpPr>
        <xdr:cNvPr id="355" name="楕円 354"/>
        <xdr:cNvSpPr/>
      </xdr:nvSpPr>
      <xdr:spPr>
        <a:xfrm>
          <a:off x="10426700" y="97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141032</xdr:rowOff>
    </xdr:from>
    <xdr:ext cx="534377" cy="259045"/>
    <xdr:sp macro="" textlink="">
      <xdr:nvSpPr>
        <xdr:cNvPr id="356" name="農林水産業費該当値テキスト"/>
        <xdr:cNvSpPr txBox="1"/>
      </xdr:nvSpPr>
      <xdr:spPr>
        <a:xfrm>
          <a:off x="10528300" y="95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125350</xdr:rowOff>
    </xdr:from>
    <xdr:to>
      <xdr:col>50</xdr:col>
      <xdr:colOff>165100</xdr:colOff>
      <xdr:row>57</xdr:row>
      <xdr:rowOff>55500</xdr:rowOff>
    </xdr:to>
    <xdr:sp macro="" textlink="">
      <xdr:nvSpPr>
        <xdr:cNvPr id="357" name="楕円 356"/>
        <xdr:cNvSpPr/>
      </xdr:nvSpPr>
      <xdr:spPr>
        <a:xfrm>
          <a:off x="9588500" y="972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72027</xdr:rowOff>
    </xdr:from>
    <xdr:ext cx="534377" cy="259045"/>
    <xdr:sp macro="" textlink="">
      <xdr:nvSpPr>
        <xdr:cNvPr id="358" name="テキスト ボックス 357"/>
        <xdr:cNvSpPr txBox="1"/>
      </xdr:nvSpPr>
      <xdr:spPr>
        <a:xfrm>
          <a:off x="9372111" y="950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104633</xdr:rowOff>
    </xdr:from>
    <xdr:to>
      <xdr:col>46</xdr:col>
      <xdr:colOff>38100</xdr:colOff>
      <xdr:row>57</xdr:row>
      <xdr:rowOff>34783</xdr:rowOff>
    </xdr:to>
    <xdr:sp macro="" textlink="">
      <xdr:nvSpPr>
        <xdr:cNvPr id="359" name="楕円 358"/>
        <xdr:cNvSpPr/>
      </xdr:nvSpPr>
      <xdr:spPr>
        <a:xfrm>
          <a:off x="8699500" y="970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51310</xdr:rowOff>
    </xdr:from>
    <xdr:ext cx="534377" cy="259045"/>
    <xdr:sp macro="" textlink="">
      <xdr:nvSpPr>
        <xdr:cNvPr id="360" name="テキスト ボックス 359"/>
        <xdr:cNvSpPr txBox="1"/>
      </xdr:nvSpPr>
      <xdr:spPr>
        <a:xfrm>
          <a:off x="8483111" y="94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117355</xdr:rowOff>
    </xdr:from>
    <xdr:to>
      <xdr:col>41</xdr:col>
      <xdr:colOff>101600</xdr:colOff>
      <xdr:row>57</xdr:row>
      <xdr:rowOff>47505</xdr:rowOff>
    </xdr:to>
    <xdr:sp macro="" textlink="">
      <xdr:nvSpPr>
        <xdr:cNvPr id="361" name="楕円 360"/>
        <xdr:cNvSpPr/>
      </xdr:nvSpPr>
      <xdr:spPr>
        <a:xfrm>
          <a:off x="7810500" y="97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64032</xdr:rowOff>
    </xdr:from>
    <xdr:ext cx="534377" cy="259045"/>
    <xdr:sp macro="" textlink="">
      <xdr:nvSpPr>
        <xdr:cNvPr id="362" name="テキスト ボックス 361"/>
        <xdr:cNvSpPr txBox="1"/>
      </xdr:nvSpPr>
      <xdr:spPr>
        <a:xfrm>
          <a:off x="7594111" y="94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110017</xdr:rowOff>
    </xdr:from>
    <xdr:to>
      <xdr:col>36</xdr:col>
      <xdr:colOff>165100</xdr:colOff>
      <xdr:row>57</xdr:row>
      <xdr:rowOff>40167</xdr:rowOff>
    </xdr:to>
    <xdr:sp macro="" textlink="">
      <xdr:nvSpPr>
        <xdr:cNvPr id="363" name="楕円 362"/>
        <xdr:cNvSpPr/>
      </xdr:nvSpPr>
      <xdr:spPr>
        <a:xfrm>
          <a:off x="6921500" y="971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56694</xdr:rowOff>
    </xdr:from>
    <xdr:ext cx="534377" cy="259045"/>
    <xdr:sp macro="" textlink="">
      <xdr:nvSpPr>
        <xdr:cNvPr id="364" name="テキスト ボックス 363"/>
        <xdr:cNvSpPr txBox="1"/>
      </xdr:nvSpPr>
      <xdr:spPr>
        <a:xfrm>
          <a:off x="6705111" y="948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102515</xdr:rowOff>
    </xdr:from>
    <xdr:to>
      <xdr:col>55</xdr:col>
      <xdr:colOff>0</xdr:colOff>
      <xdr:row>75</xdr:row>
      <xdr:rowOff>126498</xdr:rowOff>
    </xdr:to>
    <xdr:cxnSp macro="">
      <xdr:nvCxnSpPr>
        <xdr:cNvPr id="393" name="直線コネクタ 392"/>
        <xdr:cNvCxnSpPr/>
      </xdr:nvCxnSpPr>
      <xdr:spPr>
        <a:xfrm>
          <a:off x="9639300" y="12789815"/>
          <a:ext cx="838200" cy="19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4" name="商工費平均値テキスト"/>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102515</xdr:rowOff>
    </xdr:from>
    <xdr:to>
      <xdr:col>50</xdr:col>
      <xdr:colOff>114300</xdr:colOff>
      <xdr:row>74</xdr:row>
      <xdr:rowOff>167284</xdr:rowOff>
    </xdr:to>
    <xdr:cxnSp macro="">
      <xdr:nvCxnSpPr>
        <xdr:cNvPr id="396" name="直線コネクタ 395"/>
        <xdr:cNvCxnSpPr/>
      </xdr:nvCxnSpPr>
      <xdr:spPr>
        <a:xfrm flipV="1">
          <a:off x="8750300" y="12789815"/>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398" name="テキスト ボックス 397"/>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167284</xdr:rowOff>
    </xdr:from>
    <xdr:to>
      <xdr:col>45</xdr:col>
      <xdr:colOff>177800</xdr:colOff>
      <xdr:row>75</xdr:row>
      <xdr:rowOff>82093</xdr:rowOff>
    </xdr:to>
    <xdr:cxnSp macro="">
      <xdr:nvCxnSpPr>
        <xdr:cNvPr id="399" name="直線コネクタ 398"/>
        <xdr:cNvCxnSpPr/>
      </xdr:nvCxnSpPr>
      <xdr:spPr>
        <a:xfrm flipV="1">
          <a:off x="7861300" y="12854584"/>
          <a:ext cx="889000" cy="8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1" name="テキスト ボックス 400"/>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82093</xdr:rowOff>
    </xdr:from>
    <xdr:to>
      <xdr:col>41</xdr:col>
      <xdr:colOff>50800</xdr:colOff>
      <xdr:row>75</xdr:row>
      <xdr:rowOff>105601</xdr:rowOff>
    </xdr:to>
    <xdr:cxnSp macro="">
      <xdr:nvCxnSpPr>
        <xdr:cNvPr id="402" name="直線コネクタ 401"/>
        <xdr:cNvCxnSpPr/>
      </xdr:nvCxnSpPr>
      <xdr:spPr>
        <a:xfrm flipV="1">
          <a:off x="6972300" y="12940843"/>
          <a:ext cx="8890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126085</xdr:rowOff>
    </xdr:from>
    <xdr:to>
      <xdr:col>41</xdr:col>
      <xdr:colOff>101600</xdr:colOff>
      <xdr:row>78</xdr:row>
      <xdr:rowOff>56235</xdr:rowOff>
    </xdr:to>
    <xdr:sp macro="" textlink="">
      <xdr:nvSpPr>
        <xdr:cNvPr id="403" name="フローチャート: 判断 402"/>
        <xdr:cNvSpPr/>
      </xdr:nvSpPr>
      <xdr:spPr>
        <a:xfrm>
          <a:off x="7810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47362</xdr:rowOff>
    </xdr:from>
    <xdr:ext cx="534377" cy="259045"/>
    <xdr:sp macro="" textlink="">
      <xdr:nvSpPr>
        <xdr:cNvPr id="404" name="テキスト ボックス 403"/>
        <xdr:cNvSpPr txBox="1"/>
      </xdr:nvSpPr>
      <xdr:spPr>
        <a:xfrm>
          <a:off x="7594111" y="134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127115</xdr:rowOff>
    </xdr:from>
    <xdr:to>
      <xdr:col>36</xdr:col>
      <xdr:colOff>165100</xdr:colOff>
      <xdr:row>78</xdr:row>
      <xdr:rowOff>57265</xdr:rowOff>
    </xdr:to>
    <xdr:sp macro="" textlink="">
      <xdr:nvSpPr>
        <xdr:cNvPr id="405" name="フローチャート: 判断 404"/>
        <xdr:cNvSpPr/>
      </xdr:nvSpPr>
      <xdr:spPr>
        <a:xfrm>
          <a:off x="6921500" y="133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48392</xdr:rowOff>
    </xdr:from>
    <xdr:ext cx="534377" cy="259045"/>
    <xdr:sp macro="" textlink="">
      <xdr:nvSpPr>
        <xdr:cNvPr id="406" name="テキスト ボックス 405"/>
        <xdr:cNvSpPr txBox="1"/>
      </xdr:nvSpPr>
      <xdr:spPr>
        <a:xfrm>
          <a:off x="6705111" y="134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75698</xdr:rowOff>
    </xdr:from>
    <xdr:to>
      <xdr:col>55</xdr:col>
      <xdr:colOff>50800</xdr:colOff>
      <xdr:row>76</xdr:row>
      <xdr:rowOff>5848</xdr:rowOff>
    </xdr:to>
    <xdr:sp macro="" textlink="">
      <xdr:nvSpPr>
        <xdr:cNvPr id="412" name="楕円 411"/>
        <xdr:cNvSpPr/>
      </xdr:nvSpPr>
      <xdr:spPr>
        <a:xfrm>
          <a:off x="10426700" y="12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98575</xdr:rowOff>
    </xdr:from>
    <xdr:ext cx="534377" cy="259045"/>
    <xdr:sp macro="" textlink="">
      <xdr:nvSpPr>
        <xdr:cNvPr id="413" name="商工費該当値テキスト"/>
        <xdr:cNvSpPr txBox="1"/>
      </xdr:nvSpPr>
      <xdr:spPr>
        <a:xfrm>
          <a:off x="10528300" y="127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51715</xdr:rowOff>
    </xdr:from>
    <xdr:to>
      <xdr:col>50</xdr:col>
      <xdr:colOff>165100</xdr:colOff>
      <xdr:row>74</xdr:row>
      <xdr:rowOff>153315</xdr:rowOff>
    </xdr:to>
    <xdr:sp macro="" textlink="">
      <xdr:nvSpPr>
        <xdr:cNvPr id="414" name="楕円 413"/>
        <xdr:cNvSpPr/>
      </xdr:nvSpPr>
      <xdr:spPr>
        <a:xfrm>
          <a:off x="9588500" y="127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169842</xdr:rowOff>
    </xdr:from>
    <xdr:ext cx="534377" cy="259045"/>
    <xdr:sp macro="" textlink="">
      <xdr:nvSpPr>
        <xdr:cNvPr id="415" name="テキスト ボックス 414"/>
        <xdr:cNvSpPr txBox="1"/>
      </xdr:nvSpPr>
      <xdr:spPr>
        <a:xfrm>
          <a:off x="9372111" y="125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116484</xdr:rowOff>
    </xdr:from>
    <xdr:to>
      <xdr:col>46</xdr:col>
      <xdr:colOff>38100</xdr:colOff>
      <xdr:row>75</xdr:row>
      <xdr:rowOff>46634</xdr:rowOff>
    </xdr:to>
    <xdr:sp macro="" textlink="">
      <xdr:nvSpPr>
        <xdr:cNvPr id="416" name="楕円 415"/>
        <xdr:cNvSpPr/>
      </xdr:nvSpPr>
      <xdr:spPr>
        <a:xfrm>
          <a:off x="8699500" y="128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63161</xdr:rowOff>
    </xdr:from>
    <xdr:ext cx="534377" cy="259045"/>
    <xdr:sp macro="" textlink="">
      <xdr:nvSpPr>
        <xdr:cNvPr id="417" name="テキスト ボックス 416"/>
        <xdr:cNvSpPr txBox="1"/>
      </xdr:nvSpPr>
      <xdr:spPr>
        <a:xfrm>
          <a:off x="8483111" y="1257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31293</xdr:rowOff>
    </xdr:from>
    <xdr:to>
      <xdr:col>41</xdr:col>
      <xdr:colOff>101600</xdr:colOff>
      <xdr:row>75</xdr:row>
      <xdr:rowOff>132893</xdr:rowOff>
    </xdr:to>
    <xdr:sp macro="" textlink="">
      <xdr:nvSpPr>
        <xdr:cNvPr id="418" name="楕円 417"/>
        <xdr:cNvSpPr/>
      </xdr:nvSpPr>
      <xdr:spPr>
        <a:xfrm>
          <a:off x="7810500" y="128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149420</xdr:rowOff>
    </xdr:from>
    <xdr:ext cx="534377" cy="259045"/>
    <xdr:sp macro="" textlink="">
      <xdr:nvSpPr>
        <xdr:cNvPr id="419" name="テキスト ボックス 418"/>
        <xdr:cNvSpPr txBox="1"/>
      </xdr:nvSpPr>
      <xdr:spPr>
        <a:xfrm>
          <a:off x="7594111" y="1266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54801</xdr:rowOff>
    </xdr:from>
    <xdr:to>
      <xdr:col>36</xdr:col>
      <xdr:colOff>165100</xdr:colOff>
      <xdr:row>75</xdr:row>
      <xdr:rowOff>156400</xdr:rowOff>
    </xdr:to>
    <xdr:sp macro="" textlink="">
      <xdr:nvSpPr>
        <xdr:cNvPr id="420" name="楕円 419"/>
        <xdr:cNvSpPr/>
      </xdr:nvSpPr>
      <xdr:spPr>
        <a:xfrm>
          <a:off x="6921500" y="129135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1478</xdr:rowOff>
    </xdr:from>
    <xdr:ext cx="534377" cy="259045"/>
    <xdr:sp macro="" textlink="">
      <xdr:nvSpPr>
        <xdr:cNvPr id="421" name="テキスト ボックス 420"/>
        <xdr:cNvSpPr txBox="1"/>
      </xdr:nvSpPr>
      <xdr:spPr>
        <a:xfrm>
          <a:off x="6705111" y="126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109885</xdr:rowOff>
    </xdr:from>
    <xdr:to>
      <xdr:col>55</xdr:col>
      <xdr:colOff>0</xdr:colOff>
      <xdr:row>97</xdr:row>
      <xdr:rowOff>111063</xdr:rowOff>
    </xdr:to>
    <xdr:cxnSp macro="">
      <xdr:nvCxnSpPr>
        <xdr:cNvPr id="452" name="直線コネクタ 451"/>
        <xdr:cNvCxnSpPr/>
      </xdr:nvCxnSpPr>
      <xdr:spPr>
        <a:xfrm flipV="1">
          <a:off x="9639300" y="16740535"/>
          <a:ext cx="838200" cy="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111063</xdr:rowOff>
    </xdr:from>
    <xdr:to>
      <xdr:col>50</xdr:col>
      <xdr:colOff>114300</xdr:colOff>
      <xdr:row>97</xdr:row>
      <xdr:rowOff>135775</xdr:rowOff>
    </xdr:to>
    <xdr:cxnSp macro="">
      <xdr:nvCxnSpPr>
        <xdr:cNvPr id="455" name="直線コネクタ 454"/>
        <xdr:cNvCxnSpPr/>
      </xdr:nvCxnSpPr>
      <xdr:spPr>
        <a:xfrm flipV="1">
          <a:off x="8750300" y="16741713"/>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122892</xdr:rowOff>
    </xdr:from>
    <xdr:to>
      <xdr:col>45</xdr:col>
      <xdr:colOff>177800</xdr:colOff>
      <xdr:row>97</xdr:row>
      <xdr:rowOff>135775</xdr:rowOff>
    </xdr:to>
    <xdr:cxnSp macro="">
      <xdr:nvCxnSpPr>
        <xdr:cNvPr id="458" name="直線コネクタ 457"/>
        <xdr:cNvCxnSpPr/>
      </xdr:nvCxnSpPr>
      <xdr:spPr>
        <a:xfrm>
          <a:off x="7861300" y="16753542"/>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96034</xdr:rowOff>
    </xdr:from>
    <xdr:to>
      <xdr:col>41</xdr:col>
      <xdr:colOff>50800</xdr:colOff>
      <xdr:row>97</xdr:row>
      <xdr:rowOff>122892</xdr:rowOff>
    </xdr:to>
    <xdr:cxnSp macro="">
      <xdr:nvCxnSpPr>
        <xdr:cNvPr id="461" name="直線コネクタ 460"/>
        <xdr:cNvCxnSpPr/>
      </xdr:nvCxnSpPr>
      <xdr:spPr>
        <a:xfrm>
          <a:off x="6972300" y="16726684"/>
          <a:ext cx="889000" cy="2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65549</xdr:rowOff>
    </xdr:from>
    <xdr:to>
      <xdr:col>41</xdr:col>
      <xdr:colOff>101600</xdr:colOff>
      <xdr:row>98</xdr:row>
      <xdr:rowOff>167149</xdr:rowOff>
    </xdr:to>
    <xdr:sp macro="" textlink="">
      <xdr:nvSpPr>
        <xdr:cNvPr id="462" name="フローチャート: 判断 461"/>
        <xdr:cNvSpPr/>
      </xdr:nvSpPr>
      <xdr:spPr>
        <a:xfrm>
          <a:off x="7810500" y="1686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158276</xdr:rowOff>
    </xdr:from>
    <xdr:ext cx="534377" cy="259045"/>
    <xdr:sp macro="" textlink="">
      <xdr:nvSpPr>
        <xdr:cNvPr id="463" name="テキスト ボックス 462"/>
        <xdr:cNvSpPr txBox="1"/>
      </xdr:nvSpPr>
      <xdr:spPr>
        <a:xfrm>
          <a:off x="7594111" y="169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65207</xdr:rowOff>
    </xdr:from>
    <xdr:to>
      <xdr:col>36</xdr:col>
      <xdr:colOff>165100</xdr:colOff>
      <xdr:row>98</xdr:row>
      <xdr:rowOff>166807</xdr:rowOff>
    </xdr:to>
    <xdr:sp macro="" textlink="">
      <xdr:nvSpPr>
        <xdr:cNvPr id="464" name="フローチャート: 判断 463"/>
        <xdr:cNvSpPr/>
      </xdr:nvSpPr>
      <xdr:spPr>
        <a:xfrm>
          <a:off x="6921500" y="168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157934</xdr:rowOff>
    </xdr:from>
    <xdr:ext cx="534377" cy="259045"/>
    <xdr:sp macro="" textlink="">
      <xdr:nvSpPr>
        <xdr:cNvPr id="465" name="テキスト ボックス 464"/>
        <xdr:cNvSpPr txBox="1"/>
      </xdr:nvSpPr>
      <xdr:spPr>
        <a:xfrm>
          <a:off x="6705111" y="1696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59085</xdr:rowOff>
    </xdr:from>
    <xdr:to>
      <xdr:col>55</xdr:col>
      <xdr:colOff>50800</xdr:colOff>
      <xdr:row>97</xdr:row>
      <xdr:rowOff>160685</xdr:rowOff>
    </xdr:to>
    <xdr:sp macro="" textlink="">
      <xdr:nvSpPr>
        <xdr:cNvPr id="471" name="楕円 470"/>
        <xdr:cNvSpPr/>
      </xdr:nvSpPr>
      <xdr:spPr>
        <a:xfrm>
          <a:off x="10426700" y="1668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81962</xdr:rowOff>
    </xdr:from>
    <xdr:ext cx="599010" cy="259045"/>
    <xdr:sp macro="" textlink="">
      <xdr:nvSpPr>
        <xdr:cNvPr id="472" name="土木費該当値テキスト"/>
        <xdr:cNvSpPr txBox="1"/>
      </xdr:nvSpPr>
      <xdr:spPr>
        <a:xfrm>
          <a:off x="10528300" y="1654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60263</xdr:rowOff>
    </xdr:from>
    <xdr:to>
      <xdr:col>50</xdr:col>
      <xdr:colOff>165100</xdr:colOff>
      <xdr:row>97</xdr:row>
      <xdr:rowOff>161863</xdr:rowOff>
    </xdr:to>
    <xdr:sp macro="" textlink="">
      <xdr:nvSpPr>
        <xdr:cNvPr id="473" name="楕円 472"/>
        <xdr:cNvSpPr/>
      </xdr:nvSpPr>
      <xdr:spPr>
        <a:xfrm>
          <a:off x="9588500" y="166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6940</xdr:rowOff>
    </xdr:from>
    <xdr:ext cx="599010" cy="259045"/>
    <xdr:sp macro="" textlink="">
      <xdr:nvSpPr>
        <xdr:cNvPr id="474" name="テキスト ボックス 473"/>
        <xdr:cNvSpPr txBox="1"/>
      </xdr:nvSpPr>
      <xdr:spPr>
        <a:xfrm>
          <a:off x="9339795" y="1646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84975</xdr:rowOff>
    </xdr:from>
    <xdr:to>
      <xdr:col>46</xdr:col>
      <xdr:colOff>38100</xdr:colOff>
      <xdr:row>98</xdr:row>
      <xdr:rowOff>15125</xdr:rowOff>
    </xdr:to>
    <xdr:sp macro="" textlink="">
      <xdr:nvSpPr>
        <xdr:cNvPr id="475" name="楕円 474"/>
        <xdr:cNvSpPr/>
      </xdr:nvSpPr>
      <xdr:spPr>
        <a:xfrm>
          <a:off x="8699500" y="1671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31652</xdr:rowOff>
    </xdr:from>
    <xdr:ext cx="534377" cy="259045"/>
    <xdr:sp macro="" textlink="">
      <xdr:nvSpPr>
        <xdr:cNvPr id="476" name="テキスト ボックス 475"/>
        <xdr:cNvSpPr txBox="1"/>
      </xdr:nvSpPr>
      <xdr:spPr>
        <a:xfrm>
          <a:off x="8483111" y="164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72092</xdr:rowOff>
    </xdr:from>
    <xdr:to>
      <xdr:col>41</xdr:col>
      <xdr:colOff>101600</xdr:colOff>
      <xdr:row>98</xdr:row>
      <xdr:rowOff>2242</xdr:rowOff>
    </xdr:to>
    <xdr:sp macro="" textlink="">
      <xdr:nvSpPr>
        <xdr:cNvPr id="477" name="楕円 476"/>
        <xdr:cNvSpPr/>
      </xdr:nvSpPr>
      <xdr:spPr>
        <a:xfrm>
          <a:off x="7810500" y="167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18769</xdr:rowOff>
    </xdr:from>
    <xdr:ext cx="534377" cy="259045"/>
    <xdr:sp macro="" textlink="">
      <xdr:nvSpPr>
        <xdr:cNvPr id="478" name="テキスト ボックス 477"/>
        <xdr:cNvSpPr txBox="1"/>
      </xdr:nvSpPr>
      <xdr:spPr>
        <a:xfrm>
          <a:off x="7594111" y="1647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45234</xdr:rowOff>
    </xdr:from>
    <xdr:to>
      <xdr:col>36</xdr:col>
      <xdr:colOff>165100</xdr:colOff>
      <xdr:row>97</xdr:row>
      <xdr:rowOff>146834</xdr:rowOff>
    </xdr:to>
    <xdr:sp macro="" textlink="">
      <xdr:nvSpPr>
        <xdr:cNvPr id="479" name="楕円 478"/>
        <xdr:cNvSpPr/>
      </xdr:nvSpPr>
      <xdr:spPr>
        <a:xfrm>
          <a:off x="6921500" y="16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163361</xdr:rowOff>
    </xdr:from>
    <xdr:ext cx="599010" cy="259045"/>
    <xdr:sp macro="" textlink="">
      <xdr:nvSpPr>
        <xdr:cNvPr id="480" name="テキスト ボックス 479"/>
        <xdr:cNvSpPr txBox="1"/>
      </xdr:nvSpPr>
      <xdr:spPr>
        <a:xfrm>
          <a:off x="6672795" y="1645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127173</xdr:rowOff>
    </xdr:from>
    <xdr:to>
      <xdr:col>85</xdr:col>
      <xdr:colOff>127000</xdr:colOff>
      <xdr:row>34</xdr:row>
      <xdr:rowOff>143037</xdr:rowOff>
    </xdr:to>
    <xdr:cxnSp macro="">
      <xdr:nvCxnSpPr>
        <xdr:cNvPr id="508" name="直線コネクタ 507"/>
        <xdr:cNvCxnSpPr/>
      </xdr:nvCxnSpPr>
      <xdr:spPr>
        <a:xfrm>
          <a:off x="15481300" y="5956473"/>
          <a:ext cx="838200"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102850</xdr:rowOff>
    </xdr:from>
    <xdr:to>
      <xdr:col>81</xdr:col>
      <xdr:colOff>50800</xdr:colOff>
      <xdr:row>34</xdr:row>
      <xdr:rowOff>127173</xdr:rowOff>
    </xdr:to>
    <xdr:cxnSp macro="">
      <xdr:nvCxnSpPr>
        <xdr:cNvPr id="511" name="直線コネクタ 510"/>
        <xdr:cNvCxnSpPr/>
      </xdr:nvCxnSpPr>
      <xdr:spPr>
        <a:xfrm>
          <a:off x="14592300" y="5932150"/>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20554</xdr:rowOff>
    </xdr:from>
    <xdr:to>
      <xdr:col>76</xdr:col>
      <xdr:colOff>114300</xdr:colOff>
      <xdr:row>34</xdr:row>
      <xdr:rowOff>102850</xdr:rowOff>
    </xdr:to>
    <xdr:cxnSp macro="">
      <xdr:nvCxnSpPr>
        <xdr:cNvPr id="514" name="直線コネクタ 513"/>
        <xdr:cNvCxnSpPr/>
      </xdr:nvCxnSpPr>
      <xdr:spPr>
        <a:xfrm>
          <a:off x="13703300" y="5335504"/>
          <a:ext cx="889000" cy="59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6" name="テキスト ボックス 515"/>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20554</xdr:rowOff>
    </xdr:from>
    <xdr:to>
      <xdr:col>71</xdr:col>
      <xdr:colOff>177800</xdr:colOff>
      <xdr:row>34</xdr:row>
      <xdr:rowOff>138328</xdr:rowOff>
    </xdr:to>
    <xdr:cxnSp macro="">
      <xdr:nvCxnSpPr>
        <xdr:cNvPr id="517" name="直線コネクタ 516"/>
        <xdr:cNvCxnSpPr/>
      </xdr:nvCxnSpPr>
      <xdr:spPr>
        <a:xfrm flipV="1">
          <a:off x="12814300" y="5335504"/>
          <a:ext cx="889000" cy="63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151719</xdr:rowOff>
    </xdr:from>
    <xdr:to>
      <xdr:col>72</xdr:col>
      <xdr:colOff>38100</xdr:colOff>
      <xdr:row>36</xdr:row>
      <xdr:rowOff>81869</xdr:rowOff>
    </xdr:to>
    <xdr:sp macro="" textlink="">
      <xdr:nvSpPr>
        <xdr:cNvPr id="518" name="フローチャート: 判断 517"/>
        <xdr:cNvSpPr/>
      </xdr:nvSpPr>
      <xdr:spPr>
        <a:xfrm>
          <a:off x="13652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72996</xdr:rowOff>
    </xdr:from>
    <xdr:ext cx="534377" cy="259045"/>
    <xdr:sp macro="" textlink="">
      <xdr:nvSpPr>
        <xdr:cNvPr id="519" name="テキスト ボックス 518"/>
        <xdr:cNvSpPr txBox="1"/>
      </xdr:nvSpPr>
      <xdr:spPr>
        <a:xfrm>
          <a:off x="13436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61697</xdr:rowOff>
    </xdr:from>
    <xdr:to>
      <xdr:col>67</xdr:col>
      <xdr:colOff>101600</xdr:colOff>
      <xdr:row>36</xdr:row>
      <xdr:rowOff>163297</xdr:rowOff>
    </xdr:to>
    <xdr:sp macro="" textlink="">
      <xdr:nvSpPr>
        <xdr:cNvPr id="520" name="フローチャート: 判断 519"/>
        <xdr:cNvSpPr/>
      </xdr:nvSpPr>
      <xdr:spPr>
        <a:xfrm>
          <a:off x="12763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154424</xdr:rowOff>
    </xdr:from>
    <xdr:ext cx="534377" cy="259045"/>
    <xdr:sp macro="" textlink="">
      <xdr:nvSpPr>
        <xdr:cNvPr id="521" name="テキスト ボックス 520"/>
        <xdr:cNvSpPr txBox="1"/>
      </xdr:nvSpPr>
      <xdr:spPr>
        <a:xfrm>
          <a:off x="12547111" y="6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92237</xdr:rowOff>
    </xdr:from>
    <xdr:to>
      <xdr:col>85</xdr:col>
      <xdr:colOff>177800</xdr:colOff>
      <xdr:row>35</xdr:row>
      <xdr:rowOff>22387</xdr:rowOff>
    </xdr:to>
    <xdr:sp macro="" textlink="">
      <xdr:nvSpPr>
        <xdr:cNvPr id="527" name="楕円 526"/>
        <xdr:cNvSpPr/>
      </xdr:nvSpPr>
      <xdr:spPr>
        <a:xfrm>
          <a:off x="16268700" y="59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115114</xdr:rowOff>
    </xdr:from>
    <xdr:ext cx="534377" cy="259045"/>
    <xdr:sp macro="" textlink="">
      <xdr:nvSpPr>
        <xdr:cNvPr id="528" name="消防費該当値テキスト"/>
        <xdr:cNvSpPr txBox="1"/>
      </xdr:nvSpPr>
      <xdr:spPr>
        <a:xfrm>
          <a:off x="16370300" y="577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76373</xdr:rowOff>
    </xdr:from>
    <xdr:to>
      <xdr:col>81</xdr:col>
      <xdr:colOff>101600</xdr:colOff>
      <xdr:row>35</xdr:row>
      <xdr:rowOff>6523</xdr:rowOff>
    </xdr:to>
    <xdr:sp macro="" textlink="">
      <xdr:nvSpPr>
        <xdr:cNvPr id="529" name="楕円 528"/>
        <xdr:cNvSpPr/>
      </xdr:nvSpPr>
      <xdr:spPr>
        <a:xfrm>
          <a:off x="15430500" y="590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23050</xdr:rowOff>
    </xdr:from>
    <xdr:ext cx="534377" cy="259045"/>
    <xdr:sp macro="" textlink="">
      <xdr:nvSpPr>
        <xdr:cNvPr id="530" name="テキスト ボックス 529"/>
        <xdr:cNvSpPr txBox="1"/>
      </xdr:nvSpPr>
      <xdr:spPr>
        <a:xfrm>
          <a:off x="15214111" y="568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52050</xdr:rowOff>
    </xdr:from>
    <xdr:to>
      <xdr:col>76</xdr:col>
      <xdr:colOff>165100</xdr:colOff>
      <xdr:row>34</xdr:row>
      <xdr:rowOff>153650</xdr:rowOff>
    </xdr:to>
    <xdr:sp macro="" textlink="">
      <xdr:nvSpPr>
        <xdr:cNvPr id="531" name="楕円 530"/>
        <xdr:cNvSpPr/>
      </xdr:nvSpPr>
      <xdr:spPr>
        <a:xfrm>
          <a:off x="14541500" y="58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170177</xdr:rowOff>
    </xdr:from>
    <xdr:ext cx="534377" cy="259045"/>
    <xdr:sp macro="" textlink="">
      <xdr:nvSpPr>
        <xdr:cNvPr id="532" name="テキスト ボックス 531"/>
        <xdr:cNvSpPr txBox="1"/>
      </xdr:nvSpPr>
      <xdr:spPr>
        <a:xfrm>
          <a:off x="14325111" y="565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141204</xdr:rowOff>
    </xdr:from>
    <xdr:to>
      <xdr:col>72</xdr:col>
      <xdr:colOff>38100</xdr:colOff>
      <xdr:row>31</xdr:row>
      <xdr:rowOff>71354</xdr:rowOff>
    </xdr:to>
    <xdr:sp macro="" textlink="">
      <xdr:nvSpPr>
        <xdr:cNvPr id="533" name="楕円 532"/>
        <xdr:cNvSpPr/>
      </xdr:nvSpPr>
      <xdr:spPr>
        <a:xfrm>
          <a:off x="13652500" y="52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87881</xdr:rowOff>
    </xdr:from>
    <xdr:ext cx="534377" cy="259045"/>
    <xdr:sp macro="" textlink="">
      <xdr:nvSpPr>
        <xdr:cNvPr id="534" name="テキスト ボックス 533"/>
        <xdr:cNvSpPr txBox="1"/>
      </xdr:nvSpPr>
      <xdr:spPr>
        <a:xfrm>
          <a:off x="13436111" y="50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87528</xdr:rowOff>
    </xdr:from>
    <xdr:to>
      <xdr:col>67</xdr:col>
      <xdr:colOff>101600</xdr:colOff>
      <xdr:row>35</xdr:row>
      <xdr:rowOff>17678</xdr:rowOff>
    </xdr:to>
    <xdr:sp macro="" textlink="">
      <xdr:nvSpPr>
        <xdr:cNvPr id="535" name="楕円 534"/>
        <xdr:cNvSpPr/>
      </xdr:nvSpPr>
      <xdr:spPr>
        <a:xfrm>
          <a:off x="12763500" y="59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34205</xdr:rowOff>
    </xdr:from>
    <xdr:ext cx="534377" cy="259045"/>
    <xdr:sp macro="" textlink="">
      <xdr:nvSpPr>
        <xdr:cNvPr id="536" name="テキスト ボックス 535"/>
        <xdr:cNvSpPr txBox="1"/>
      </xdr:nvSpPr>
      <xdr:spPr>
        <a:xfrm>
          <a:off x="12547111" y="569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2705</xdr:rowOff>
    </xdr:from>
    <xdr:to>
      <xdr:col>85</xdr:col>
      <xdr:colOff>127000</xdr:colOff>
      <xdr:row>55</xdr:row>
      <xdr:rowOff>95262</xdr:rowOff>
    </xdr:to>
    <xdr:cxnSp macro="">
      <xdr:nvCxnSpPr>
        <xdr:cNvPr id="566" name="直線コネクタ 565"/>
        <xdr:cNvCxnSpPr/>
      </xdr:nvCxnSpPr>
      <xdr:spPr>
        <a:xfrm>
          <a:off x="15481300" y="9432455"/>
          <a:ext cx="838200" cy="9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2705</xdr:rowOff>
    </xdr:from>
    <xdr:to>
      <xdr:col>81</xdr:col>
      <xdr:colOff>50800</xdr:colOff>
      <xdr:row>56</xdr:row>
      <xdr:rowOff>89636</xdr:rowOff>
    </xdr:to>
    <xdr:cxnSp macro="">
      <xdr:nvCxnSpPr>
        <xdr:cNvPr id="569" name="直線コネクタ 568"/>
        <xdr:cNvCxnSpPr/>
      </xdr:nvCxnSpPr>
      <xdr:spPr>
        <a:xfrm flipV="1">
          <a:off x="14592300" y="9432455"/>
          <a:ext cx="889000" cy="25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6617</xdr:rowOff>
    </xdr:from>
    <xdr:to>
      <xdr:col>76</xdr:col>
      <xdr:colOff>114300</xdr:colOff>
      <xdr:row>56</xdr:row>
      <xdr:rowOff>89636</xdr:rowOff>
    </xdr:to>
    <xdr:cxnSp macro="">
      <xdr:nvCxnSpPr>
        <xdr:cNvPr id="572" name="直線コネクタ 571"/>
        <xdr:cNvCxnSpPr/>
      </xdr:nvCxnSpPr>
      <xdr:spPr>
        <a:xfrm>
          <a:off x="13703300" y="9436367"/>
          <a:ext cx="889000" cy="25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26518</xdr:rowOff>
    </xdr:from>
    <xdr:to>
      <xdr:col>71</xdr:col>
      <xdr:colOff>177800</xdr:colOff>
      <xdr:row>55</xdr:row>
      <xdr:rowOff>6617</xdr:rowOff>
    </xdr:to>
    <xdr:cxnSp macro="">
      <xdr:nvCxnSpPr>
        <xdr:cNvPr id="575" name="直線コネクタ 574"/>
        <xdr:cNvCxnSpPr/>
      </xdr:nvCxnSpPr>
      <xdr:spPr>
        <a:xfrm>
          <a:off x="12814300" y="9284818"/>
          <a:ext cx="889000" cy="1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39904</xdr:rowOff>
    </xdr:from>
    <xdr:to>
      <xdr:col>72</xdr:col>
      <xdr:colOff>38100</xdr:colOff>
      <xdr:row>57</xdr:row>
      <xdr:rowOff>141504</xdr:rowOff>
    </xdr:to>
    <xdr:sp macro="" textlink="">
      <xdr:nvSpPr>
        <xdr:cNvPr id="576" name="フローチャート: 判断 575"/>
        <xdr:cNvSpPr/>
      </xdr:nvSpPr>
      <xdr:spPr>
        <a:xfrm>
          <a:off x="13652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132631</xdr:rowOff>
    </xdr:from>
    <xdr:ext cx="534377" cy="259045"/>
    <xdr:sp macro="" textlink="">
      <xdr:nvSpPr>
        <xdr:cNvPr id="577" name="テキスト ボックス 576"/>
        <xdr:cNvSpPr txBox="1"/>
      </xdr:nvSpPr>
      <xdr:spPr>
        <a:xfrm>
          <a:off x="13436111" y="99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38926</xdr:rowOff>
    </xdr:from>
    <xdr:to>
      <xdr:col>67</xdr:col>
      <xdr:colOff>101600</xdr:colOff>
      <xdr:row>57</xdr:row>
      <xdr:rowOff>140526</xdr:rowOff>
    </xdr:to>
    <xdr:sp macro="" textlink="">
      <xdr:nvSpPr>
        <xdr:cNvPr id="578" name="フローチャート: 判断 577"/>
        <xdr:cNvSpPr/>
      </xdr:nvSpPr>
      <xdr:spPr>
        <a:xfrm>
          <a:off x="12763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131653</xdr:rowOff>
    </xdr:from>
    <xdr:ext cx="534377" cy="259045"/>
    <xdr:sp macro="" textlink="">
      <xdr:nvSpPr>
        <xdr:cNvPr id="579" name="テキスト ボックス 578"/>
        <xdr:cNvSpPr txBox="1"/>
      </xdr:nvSpPr>
      <xdr:spPr>
        <a:xfrm>
          <a:off x="12547111" y="99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44462</xdr:rowOff>
    </xdr:from>
    <xdr:to>
      <xdr:col>85</xdr:col>
      <xdr:colOff>177800</xdr:colOff>
      <xdr:row>55</xdr:row>
      <xdr:rowOff>146062</xdr:rowOff>
    </xdr:to>
    <xdr:sp macro="" textlink="">
      <xdr:nvSpPr>
        <xdr:cNvPr id="585" name="楕円 584"/>
        <xdr:cNvSpPr/>
      </xdr:nvSpPr>
      <xdr:spPr>
        <a:xfrm>
          <a:off x="16268700" y="94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67339</xdr:rowOff>
    </xdr:from>
    <xdr:ext cx="534377" cy="259045"/>
    <xdr:sp macro="" textlink="">
      <xdr:nvSpPr>
        <xdr:cNvPr id="586" name="教育費該当値テキスト"/>
        <xdr:cNvSpPr txBox="1"/>
      </xdr:nvSpPr>
      <xdr:spPr>
        <a:xfrm>
          <a:off x="16370300" y="932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123355</xdr:rowOff>
    </xdr:from>
    <xdr:to>
      <xdr:col>81</xdr:col>
      <xdr:colOff>101600</xdr:colOff>
      <xdr:row>55</xdr:row>
      <xdr:rowOff>53505</xdr:rowOff>
    </xdr:to>
    <xdr:sp macro="" textlink="">
      <xdr:nvSpPr>
        <xdr:cNvPr id="587" name="楕円 586"/>
        <xdr:cNvSpPr/>
      </xdr:nvSpPr>
      <xdr:spPr>
        <a:xfrm>
          <a:off x="15430500" y="938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70032</xdr:rowOff>
    </xdr:from>
    <xdr:ext cx="534377" cy="259045"/>
    <xdr:sp macro="" textlink="">
      <xdr:nvSpPr>
        <xdr:cNvPr id="588" name="テキスト ボックス 587"/>
        <xdr:cNvSpPr txBox="1"/>
      </xdr:nvSpPr>
      <xdr:spPr>
        <a:xfrm>
          <a:off x="15214111" y="91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38836</xdr:rowOff>
    </xdr:from>
    <xdr:to>
      <xdr:col>76</xdr:col>
      <xdr:colOff>165100</xdr:colOff>
      <xdr:row>56</xdr:row>
      <xdr:rowOff>140436</xdr:rowOff>
    </xdr:to>
    <xdr:sp macro="" textlink="">
      <xdr:nvSpPr>
        <xdr:cNvPr id="589" name="楕円 588"/>
        <xdr:cNvSpPr/>
      </xdr:nvSpPr>
      <xdr:spPr>
        <a:xfrm>
          <a:off x="14541500" y="96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156963</xdr:rowOff>
    </xdr:from>
    <xdr:ext cx="534377" cy="259045"/>
    <xdr:sp macro="" textlink="">
      <xdr:nvSpPr>
        <xdr:cNvPr id="590" name="テキスト ボックス 589"/>
        <xdr:cNvSpPr txBox="1"/>
      </xdr:nvSpPr>
      <xdr:spPr>
        <a:xfrm>
          <a:off x="14325111" y="94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127267</xdr:rowOff>
    </xdr:from>
    <xdr:to>
      <xdr:col>72</xdr:col>
      <xdr:colOff>38100</xdr:colOff>
      <xdr:row>55</xdr:row>
      <xdr:rowOff>57417</xdr:rowOff>
    </xdr:to>
    <xdr:sp macro="" textlink="">
      <xdr:nvSpPr>
        <xdr:cNvPr id="591" name="楕円 590"/>
        <xdr:cNvSpPr/>
      </xdr:nvSpPr>
      <xdr:spPr>
        <a:xfrm>
          <a:off x="13652500" y="938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73944</xdr:rowOff>
    </xdr:from>
    <xdr:ext cx="534377" cy="259045"/>
    <xdr:sp macro="" textlink="">
      <xdr:nvSpPr>
        <xdr:cNvPr id="592" name="テキスト ボックス 591"/>
        <xdr:cNvSpPr txBox="1"/>
      </xdr:nvSpPr>
      <xdr:spPr>
        <a:xfrm>
          <a:off x="13436111" y="916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147168</xdr:rowOff>
    </xdr:from>
    <xdr:to>
      <xdr:col>67</xdr:col>
      <xdr:colOff>101600</xdr:colOff>
      <xdr:row>54</xdr:row>
      <xdr:rowOff>77318</xdr:rowOff>
    </xdr:to>
    <xdr:sp macro="" textlink="">
      <xdr:nvSpPr>
        <xdr:cNvPr id="593" name="楕円 592"/>
        <xdr:cNvSpPr/>
      </xdr:nvSpPr>
      <xdr:spPr>
        <a:xfrm>
          <a:off x="12763500" y="923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93845</xdr:rowOff>
    </xdr:from>
    <xdr:ext cx="534377" cy="259045"/>
    <xdr:sp macro="" textlink="">
      <xdr:nvSpPr>
        <xdr:cNvPr id="594" name="テキスト ボックス 593"/>
        <xdr:cNvSpPr txBox="1"/>
      </xdr:nvSpPr>
      <xdr:spPr>
        <a:xfrm>
          <a:off x="12547111" y="900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147701</xdr:rowOff>
    </xdr:from>
    <xdr:to>
      <xdr:col>85</xdr:col>
      <xdr:colOff>127000</xdr:colOff>
      <xdr:row>79</xdr:row>
      <xdr:rowOff>32119</xdr:rowOff>
    </xdr:to>
    <xdr:cxnSp macro="">
      <xdr:nvCxnSpPr>
        <xdr:cNvPr id="623" name="直線コネクタ 622"/>
        <xdr:cNvCxnSpPr/>
      </xdr:nvCxnSpPr>
      <xdr:spPr>
        <a:xfrm flipV="1">
          <a:off x="15481300" y="13520801"/>
          <a:ext cx="838200" cy="5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4" name="災害復旧費平均値テキスト"/>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32119</xdr:rowOff>
    </xdr:from>
    <xdr:to>
      <xdr:col>81</xdr:col>
      <xdr:colOff>50800</xdr:colOff>
      <xdr:row>79</xdr:row>
      <xdr:rowOff>34683</xdr:rowOff>
    </xdr:to>
    <xdr:cxnSp macro="">
      <xdr:nvCxnSpPr>
        <xdr:cNvPr id="626" name="直線コネクタ 625"/>
        <xdr:cNvCxnSpPr/>
      </xdr:nvCxnSpPr>
      <xdr:spPr>
        <a:xfrm flipV="1">
          <a:off x="14592300" y="13576669"/>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116497</xdr:rowOff>
    </xdr:from>
    <xdr:to>
      <xdr:col>76</xdr:col>
      <xdr:colOff>114300</xdr:colOff>
      <xdr:row>79</xdr:row>
      <xdr:rowOff>34683</xdr:rowOff>
    </xdr:to>
    <xdr:cxnSp macro="">
      <xdr:nvCxnSpPr>
        <xdr:cNvPr id="629" name="直線コネクタ 628"/>
        <xdr:cNvCxnSpPr/>
      </xdr:nvCxnSpPr>
      <xdr:spPr>
        <a:xfrm>
          <a:off x="13703300" y="13489597"/>
          <a:ext cx="889000" cy="8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116497</xdr:rowOff>
    </xdr:from>
    <xdr:to>
      <xdr:col>71</xdr:col>
      <xdr:colOff>177800</xdr:colOff>
      <xdr:row>79</xdr:row>
      <xdr:rowOff>1588</xdr:rowOff>
    </xdr:to>
    <xdr:cxnSp macro="">
      <xdr:nvCxnSpPr>
        <xdr:cNvPr id="632" name="直線コネクタ 631"/>
        <xdr:cNvCxnSpPr/>
      </xdr:nvCxnSpPr>
      <xdr:spPr>
        <a:xfrm flipV="1">
          <a:off x="12814300" y="13489597"/>
          <a:ext cx="889000" cy="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33" name="フローチャート: 判断 632"/>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31996</xdr:rowOff>
    </xdr:from>
    <xdr:ext cx="469744" cy="259045"/>
    <xdr:sp macro="" textlink="">
      <xdr:nvSpPr>
        <xdr:cNvPr id="634" name="テキスト ボックス 633"/>
        <xdr:cNvSpPr txBox="1"/>
      </xdr:nvSpPr>
      <xdr:spPr>
        <a:xfrm>
          <a:off x="13468428" y="135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35" name="フローチャート: 判断 634"/>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36" name="テキスト ボックス 635"/>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96901</xdr:rowOff>
    </xdr:from>
    <xdr:to>
      <xdr:col>85</xdr:col>
      <xdr:colOff>177800</xdr:colOff>
      <xdr:row>79</xdr:row>
      <xdr:rowOff>27051</xdr:rowOff>
    </xdr:to>
    <xdr:sp macro="" textlink="">
      <xdr:nvSpPr>
        <xdr:cNvPr id="642" name="楕円 641"/>
        <xdr:cNvSpPr/>
      </xdr:nvSpPr>
      <xdr:spPr>
        <a:xfrm>
          <a:off x="16268700" y="1347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56278</xdr:rowOff>
    </xdr:from>
    <xdr:ext cx="469744" cy="259045"/>
    <xdr:sp macro="" textlink="">
      <xdr:nvSpPr>
        <xdr:cNvPr id="643" name="災害復旧費該当値テキスト"/>
        <xdr:cNvSpPr txBox="1"/>
      </xdr:nvSpPr>
      <xdr:spPr>
        <a:xfrm>
          <a:off x="16370300" y="1325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152769</xdr:rowOff>
    </xdr:from>
    <xdr:to>
      <xdr:col>81</xdr:col>
      <xdr:colOff>101600</xdr:colOff>
      <xdr:row>79</xdr:row>
      <xdr:rowOff>82919</xdr:rowOff>
    </xdr:to>
    <xdr:sp macro="" textlink="">
      <xdr:nvSpPr>
        <xdr:cNvPr id="644" name="楕円 643"/>
        <xdr:cNvSpPr/>
      </xdr:nvSpPr>
      <xdr:spPr>
        <a:xfrm>
          <a:off x="15430500" y="135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74046</xdr:rowOff>
    </xdr:from>
    <xdr:ext cx="378565" cy="259045"/>
    <xdr:sp macro="" textlink="">
      <xdr:nvSpPr>
        <xdr:cNvPr id="645" name="テキスト ボックス 644"/>
        <xdr:cNvSpPr txBox="1"/>
      </xdr:nvSpPr>
      <xdr:spPr>
        <a:xfrm>
          <a:off x="15292017" y="13618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155333</xdr:rowOff>
    </xdr:from>
    <xdr:to>
      <xdr:col>76</xdr:col>
      <xdr:colOff>165100</xdr:colOff>
      <xdr:row>79</xdr:row>
      <xdr:rowOff>85483</xdr:rowOff>
    </xdr:to>
    <xdr:sp macro="" textlink="">
      <xdr:nvSpPr>
        <xdr:cNvPr id="646" name="楕円 645"/>
        <xdr:cNvSpPr/>
      </xdr:nvSpPr>
      <xdr:spPr>
        <a:xfrm>
          <a:off x="14541500" y="1352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76610</xdr:rowOff>
    </xdr:from>
    <xdr:ext cx="378565" cy="259045"/>
    <xdr:sp macro="" textlink="">
      <xdr:nvSpPr>
        <xdr:cNvPr id="647" name="テキスト ボックス 646"/>
        <xdr:cNvSpPr txBox="1"/>
      </xdr:nvSpPr>
      <xdr:spPr>
        <a:xfrm>
          <a:off x="14403017" y="13621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65697</xdr:rowOff>
    </xdr:from>
    <xdr:to>
      <xdr:col>72</xdr:col>
      <xdr:colOff>38100</xdr:colOff>
      <xdr:row>78</xdr:row>
      <xdr:rowOff>167297</xdr:rowOff>
    </xdr:to>
    <xdr:sp macro="" textlink="">
      <xdr:nvSpPr>
        <xdr:cNvPr id="648" name="楕円 647"/>
        <xdr:cNvSpPr/>
      </xdr:nvSpPr>
      <xdr:spPr>
        <a:xfrm>
          <a:off x="13652500" y="134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12374</xdr:rowOff>
    </xdr:from>
    <xdr:ext cx="469744" cy="259045"/>
    <xdr:sp macro="" textlink="">
      <xdr:nvSpPr>
        <xdr:cNvPr id="649" name="テキスト ボックス 648"/>
        <xdr:cNvSpPr txBox="1"/>
      </xdr:nvSpPr>
      <xdr:spPr>
        <a:xfrm>
          <a:off x="13468428" y="1321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122238</xdr:rowOff>
    </xdr:from>
    <xdr:to>
      <xdr:col>67</xdr:col>
      <xdr:colOff>101600</xdr:colOff>
      <xdr:row>79</xdr:row>
      <xdr:rowOff>52388</xdr:rowOff>
    </xdr:to>
    <xdr:sp macro="" textlink="">
      <xdr:nvSpPr>
        <xdr:cNvPr id="650" name="楕円 649"/>
        <xdr:cNvSpPr/>
      </xdr:nvSpPr>
      <xdr:spPr>
        <a:xfrm>
          <a:off x="12763500" y="13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43515</xdr:rowOff>
    </xdr:from>
    <xdr:ext cx="469744" cy="259045"/>
    <xdr:sp macro="" textlink="">
      <xdr:nvSpPr>
        <xdr:cNvPr id="651" name="テキスト ボックス 650"/>
        <xdr:cNvSpPr txBox="1"/>
      </xdr:nvSpPr>
      <xdr:spPr>
        <a:xfrm>
          <a:off x="12579428" y="1358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115888</xdr:rowOff>
    </xdr:from>
    <xdr:to>
      <xdr:col>85</xdr:col>
      <xdr:colOff>127000</xdr:colOff>
      <xdr:row>91</xdr:row>
      <xdr:rowOff>133286</xdr:rowOff>
    </xdr:to>
    <xdr:cxnSp macro="">
      <xdr:nvCxnSpPr>
        <xdr:cNvPr id="680" name="直線コネクタ 679"/>
        <xdr:cNvCxnSpPr/>
      </xdr:nvCxnSpPr>
      <xdr:spPr>
        <a:xfrm flipV="1">
          <a:off x="15481300" y="15546388"/>
          <a:ext cx="838200" cy="18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123850</xdr:rowOff>
    </xdr:from>
    <xdr:to>
      <xdr:col>81</xdr:col>
      <xdr:colOff>50800</xdr:colOff>
      <xdr:row>91</xdr:row>
      <xdr:rowOff>133286</xdr:rowOff>
    </xdr:to>
    <xdr:cxnSp macro="">
      <xdr:nvCxnSpPr>
        <xdr:cNvPr id="683" name="直線コネクタ 682"/>
        <xdr:cNvCxnSpPr/>
      </xdr:nvCxnSpPr>
      <xdr:spPr>
        <a:xfrm>
          <a:off x="14592300" y="15725800"/>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70613</xdr:rowOff>
    </xdr:from>
    <xdr:to>
      <xdr:col>76</xdr:col>
      <xdr:colOff>114300</xdr:colOff>
      <xdr:row>91</xdr:row>
      <xdr:rowOff>123850</xdr:rowOff>
    </xdr:to>
    <xdr:cxnSp macro="">
      <xdr:nvCxnSpPr>
        <xdr:cNvPr id="686" name="直線コネクタ 685"/>
        <xdr:cNvCxnSpPr/>
      </xdr:nvCxnSpPr>
      <xdr:spPr>
        <a:xfrm>
          <a:off x="13703300" y="15672563"/>
          <a:ext cx="889000" cy="5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61113</xdr:rowOff>
    </xdr:from>
    <xdr:to>
      <xdr:col>71</xdr:col>
      <xdr:colOff>177800</xdr:colOff>
      <xdr:row>91</xdr:row>
      <xdr:rowOff>70613</xdr:rowOff>
    </xdr:to>
    <xdr:cxnSp macro="">
      <xdr:nvCxnSpPr>
        <xdr:cNvPr id="689" name="直線コネクタ 688"/>
        <xdr:cNvCxnSpPr/>
      </xdr:nvCxnSpPr>
      <xdr:spPr>
        <a:xfrm>
          <a:off x="12814300" y="15663063"/>
          <a:ext cx="889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93638</xdr:rowOff>
    </xdr:from>
    <xdr:to>
      <xdr:col>72</xdr:col>
      <xdr:colOff>38100</xdr:colOff>
      <xdr:row>96</xdr:row>
      <xdr:rowOff>23788</xdr:rowOff>
    </xdr:to>
    <xdr:sp macro="" textlink="">
      <xdr:nvSpPr>
        <xdr:cNvPr id="690" name="フローチャート: 判断 689"/>
        <xdr:cNvSpPr/>
      </xdr:nvSpPr>
      <xdr:spPr>
        <a:xfrm>
          <a:off x="13652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14915</xdr:rowOff>
    </xdr:from>
    <xdr:ext cx="534377" cy="259045"/>
    <xdr:sp macro="" textlink="">
      <xdr:nvSpPr>
        <xdr:cNvPr id="691" name="テキスト ボックス 690"/>
        <xdr:cNvSpPr txBox="1"/>
      </xdr:nvSpPr>
      <xdr:spPr>
        <a:xfrm>
          <a:off x="13436111" y="164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692" name="フローチャート: 判断 691"/>
        <xdr:cNvSpPr/>
      </xdr:nvSpPr>
      <xdr:spPr>
        <a:xfrm>
          <a:off x="12763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6787</xdr:rowOff>
    </xdr:from>
    <xdr:ext cx="534377" cy="259045"/>
    <xdr:sp macro="" textlink="">
      <xdr:nvSpPr>
        <xdr:cNvPr id="693" name="テキスト ボックス 692"/>
        <xdr:cNvSpPr txBox="1"/>
      </xdr:nvSpPr>
      <xdr:spPr>
        <a:xfrm>
          <a:off x="12547111" y="164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65088</xdr:rowOff>
    </xdr:from>
    <xdr:to>
      <xdr:col>85</xdr:col>
      <xdr:colOff>177800</xdr:colOff>
      <xdr:row>90</xdr:row>
      <xdr:rowOff>166688</xdr:rowOff>
    </xdr:to>
    <xdr:sp macro="" textlink="">
      <xdr:nvSpPr>
        <xdr:cNvPr id="699" name="楕円 698"/>
        <xdr:cNvSpPr/>
      </xdr:nvSpPr>
      <xdr:spPr>
        <a:xfrm>
          <a:off x="16268700" y="1549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18115</xdr:rowOff>
    </xdr:from>
    <xdr:ext cx="599010" cy="259045"/>
    <xdr:sp macro="" textlink="">
      <xdr:nvSpPr>
        <xdr:cNvPr id="700" name="公債費該当値テキスト"/>
        <xdr:cNvSpPr txBox="1"/>
      </xdr:nvSpPr>
      <xdr:spPr>
        <a:xfrm>
          <a:off x="16370300" y="1544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82486</xdr:rowOff>
    </xdr:from>
    <xdr:to>
      <xdr:col>81</xdr:col>
      <xdr:colOff>101600</xdr:colOff>
      <xdr:row>92</xdr:row>
      <xdr:rowOff>12636</xdr:rowOff>
    </xdr:to>
    <xdr:sp macro="" textlink="">
      <xdr:nvSpPr>
        <xdr:cNvPr id="701" name="楕円 700"/>
        <xdr:cNvSpPr/>
      </xdr:nvSpPr>
      <xdr:spPr>
        <a:xfrm>
          <a:off x="15430500" y="1568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29163</xdr:rowOff>
    </xdr:from>
    <xdr:ext cx="599010" cy="259045"/>
    <xdr:sp macro="" textlink="">
      <xdr:nvSpPr>
        <xdr:cNvPr id="702" name="テキスト ボックス 701"/>
        <xdr:cNvSpPr txBox="1"/>
      </xdr:nvSpPr>
      <xdr:spPr>
        <a:xfrm>
          <a:off x="15181795" y="1545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73050</xdr:rowOff>
    </xdr:from>
    <xdr:to>
      <xdr:col>76</xdr:col>
      <xdr:colOff>165100</xdr:colOff>
      <xdr:row>92</xdr:row>
      <xdr:rowOff>3200</xdr:rowOff>
    </xdr:to>
    <xdr:sp macro="" textlink="">
      <xdr:nvSpPr>
        <xdr:cNvPr id="703" name="楕円 702"/>
        <xdr:cNvSpPr/>
      </xdr:nvSpPr>
      <xdr:spPr>
        <a:xfrm>
          <a:off x="14541500" y="156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19727</xdr:rowOff>
    </xdr:from>
    <xdr:ext cx="599010" cy="259045"/>
    <xdr:sp macro="" textlink="">
      <xdr:nvSpPr>
        <xdr:cNvPr id="704" name="テキスト ボックス 703"/>
        <xdr:cNvSpPr txBox="1"/>
      </xdr:nvSpPr>
      <xdr:spPr>
        <a:xfrm>
          <a:off x="14292795" y="1545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19813</xdr:rowOff>
    </xdr:from>
    <xdr:to>
      <xdr:col>72</xdr:col>
      <xdr:colOff>38100</xdr:colOff>
      <xdr:row>91</xdr:row>
      <xdr:rowOff>121413</xdr:rowOff>
    </xdr:to>
    <xdr:sp macro="" textlink="">
      <xdr:nvSpPr>
        <xdr:cNvPr id="705" name="楕円 704"/>
        <xdr:cNvSpPr/>
      </xdr:nvSpPr>
      <xdr:spPr>
        <a:xfrm>
          <a:off x="13652500" y="15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137940</xdr:rowOff>
    </xdr:from>
    <xdr:ext cx="599010" cy="259045"/>
    <xdr:sp macro="" textlink="">
      <xdr:nvSpPr>
        <xdr:cNvPr id="706" name="テキスト ボックス 705"/>
        <xdr:cNvSpPr txBox="1"/>
      </xdr:nvSpPr>
      <xdr:spPr>
        <a:xfrm>
          <a:off x="13403795" y="1539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10313</xdr:rowOff>
    </xdr:from>
    <xdr:to>
      <xdr:col>67</xdr:col>
      <xdr:colOff>101600</xdr:colOff>
      <xdr:row>91</xdr:row>
      <xdr:rowOff>111913</xdr:rowOff>
    </xdr:to>
    <xdr:sp macro="" textlink="">
      <xdr:nvSpPr>
        <xdr:cNvPr id="707" name="楕円 706"/>
        <xdr:cNvSpPr/>
      </xdr:nvSpPr>
      <xdr:spPr>
        <a:xfrm>
          <a:off x="12763500" y="156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128440</xdr:rowOff>
    </xdr:from>
    <xdr:ext cx="599010" cy="259045"/>
    <xdr:sp macro="" textlink="">
      <xdr:nvSpPr>
        <xdr:cNvPr id="708" name="テキスト ボックス 707"/>
        <xdr:cNvSpPr txBox="1"/>
      </xdr:nvSpPr>
      <xdr:spPr>
        <a:xfrm>
          <a:off x="12514795" y="1538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159385</xdr:rowOff>
    </xdr:from>
    <xdr:to>
      <xdr:col>102</xdr:col>
      <xdr:colOff>165100</xdr:colOff>
      <xdr:row>39</xdr:row>
      <xdr:rowOff>89535</xdr:rowOff>
    </xdr:to>
    <xdr:sp macro="" textlink="">
      <xdr:nvSpPr>
        <xdr:cNvPr id="747" name="フローチャート: 判断 746"/>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106062</xdr:rowOff>
    </xdr:from>
    <xdr:ext cx="313932" cy="259045"/>
    <xdr:sp macro="" textlink="">
      <xdr:nvSpPr>
        <xdr:cNvPr id="748" name="テキスト ボックス 747"/>
        <xdr:cNvSpPr txBox="1"/>
      </xdr:nvSpPr>
      <xdr:spPr>
        <a:xfrm>
          <a:off x="19388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9" name="フローチャート: 判断 748"/>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96537</xdr:rowOff>
    </xdr:from>
    <xdr:ext cx="313932" cy="259045"/>
    <xdr:sp macro="" textlink="">
      <xdr:nvSpPr>
        <xdr:cNvPr id="750" name="テキスト ボックス 749"/>
        <xdr:cNvSpPr txBox="1"/>
      </xdr:nvSpPr>
      <xdr:spPr>
        <a:xfrm>
          <a:off x="18499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ysClr val="windowText" lastClr="000000"/>
              </a:solidFill>
              <a:effectLst/>
              <a:latin typeface="+mn-lt"/>
              <a:ea typeface="+mn-ea"/>
              <a:cs typeface="+mn-cs"/>
            </a:rPr>
            <a:t>総務費</a:t>
          </a:r>
          <a:r>
            <a:rPr kumimoji="1" lang="ja-JP" altLang="en-US" sz="800">
              <a:solidFill>
                <a:sysClr val="windowText" lastClr="000000"/>
              </a:solidFill>
              <a:effectLst/>
              <a:latin typeface="+mn-lt"/>
              <a:ea typeface="+mn-ea"/>
              <a:cs typeface="+mn-cs"/>
            </a:rPr>
            <a:t>　１１３，９６２</a:t>
          </a:r>
          <a:r>
            <a:rPr kumimoji="1" lang="ja-JP" altLang="ja-JP" sz="800">
              <a:solidFill>
                <a:sysClr val="windowText" lastClr="000000"/>
              </a:solidFill>
              <a:effectLst/>
              <a:latin typeface="+mn-lt"/>
              <a:ea typeface="+mn-ea"/>
              <a:cs typeface="+mn-cs"/>
            </a:rPr>
            <a:t>（前年比</a:t>
          </a:r>
          <a:r>
            <a:rPr kumimoji="1" lang="ja-JP" altLang="en-US" sz="800">
              <a:solidFill>
                <a:sysClr val="windowText" lastClr="000000"/>
              </a:solidFill>
              <a:effectLst/>
              <a:latin typeface="+mn-lt"/>
              <a:ea typeface="+mn-ea"/>
              <a:cs typeface="+mn-cs"/>
            </a:rPr>
            <a:t>＋２３，９８６</a:t>
          </a:r>
          <a:r>
            <a:rPr kumimoji="1" lang="ja-JP" altLang="ja-JP" sz="8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公共施設再編基金積立金及び施設等整備基金積立金の増額による。</a:t>
          </a:r>
          <a:r>
            <a:rPr kumimoji="1" lang="ja-JP" altLang="ja-JP" sz="800">
              <a:solidFill>
                <a:schemeClr val="dk1"/>
              </a:solidFill>
              <a:effectLst/>
              <a:latin typeface="+mn-lt"/>
              <a:ea typeface="+mn-ea"/>
              <a:cs typeface="+mn-cs"/>
            </a:rPr>
            <a:t>類似団体比</a:t>
          </a:r>
          <a:r>
            <a:rPr kumimoji="1" lang="ja-JP" altLang="en-US" sz="800">
              <a:solidFill>
                <a:schemeClr val="dk1"/>
              </a:solidFill>
              <a:effectLst/>
              <a:latin typeface="+mn-lt"/>
              <a:ea typeface="+mn-ea"/>
              <a:cs typeface="+mn-cs"/>
            </a:rPr>
            <a:t>１０９．１％</a:t>
          </a:r>
          <a:endParaRPr lang="ja-JP" altLang="ja-JP" sz="800">
            <a:solidFill>
              <a:sysClr val="windowText" lastClr="000000"/>
            </a:solidFill>
            <a:effectLst/>
          </a:endParaRPr>
        </a:p>
        <a:p>
          <a:r>
            <a:rPr kumimoji="1" lang="ja-JP" altLang="ja-JP" sz="800">
              <a:solidFill>
                <a:sysClr val="windowText" lastClr="000000"/>
              </a:solidFill>
              <a:effectLst/>
              <a:latin typeface="+mn-lt"/>
              <a:ea typeface="+mn-ea"/>
              <a:cs typeface="+mn-cs"/>
            </a:rPr>
            <a:t>民生費</a:t>
          </a:r>
          <a:r>
            <a:rPr kumimoji="1" lang="ja-JP" altLang="en-US" sz="800">
              <a:solidFill>
                <a:sysClr val="windowText" lastClr="000000"/>
              </a:solidFill>
              <a:effectLst/>
              <a:latin typeface="+mn-lt"/>
              <a:ea typeface="+mn-ea"/>
              <a:cs typeface="+mn-cs"/>
            </a:rPr>
            <a:t>　１７５，０８５</a:t>
          </a:r>
          <a:r>
            <a:rPr kumimoji="1" lang="ja-JP" altLang="ja-JP" sz="800">
              <a:solidFill>
                <a:sysClr val="windowText" lastClr="000000"/>
              </a:solidFill>
              <a:effectLst/>
              <a:latin typeface="+mn-lt"/>
              <a:ea typeface="+mn-ea"/>
              <a:cs typeface="+mn-cs"/>
            </a:rPr>
            <a:t>（前年比</a:t>
          </a:r>
          <a:r>
            <a:rPr kumimoji="1" lang="ja-JP" altLang="en-US" sz="800">
              <a:solidFill>
                <a:sysClr val="windowText" lastClr="000000"/>
              </a:solidFill>
              <a:effectLst/>
              <a:latin typeface="+mn-lt"/>
              <a:ea typeface="+mn-ea"/>
              <a:cs typeface="+mn-cs"/>
            </a:rPr>
            <a:t>＋６，６０１</a:t>
          </a:r>
          <a:r>
            <a:rPr kumimoji="1" lang="ja-JP" altLang="ja-JP" sz="800">
              <a:solidFill>
                <a:sysClr val="windowText" lastClr="000000"/>
              </a:solidFill>
              <a:effectLst/>
              <a:latin typeface="+mn-lt"/>
              <a:ea typeface="+mn-ea"/>
              <a:cs typeface="+mn-cs"/>
            </a:rPr>
            <a:t>）・・・</a:t>
          </a:r>
          <a:r>
            <a:rPr kumimoji="1" lang="ja-JP" altLang="ja-JP" sz="800">
              <a:solidFill>
                <a:schemeClr val="dk1"/>
              </a:solidFill>
              <a:effectLst/>
              <a:latin typeface="+mn-lt"/>
              <a:ea typeface="+mn-ea"/>
              <a:cs typeface="+mn-cs"/>
            </a:rPr>
            <a:t>類似団体比</a:t>
          </a:r>
          <a:r>
            <a:rPr kumimoji="1" lang="ja-JP" altLang="en-US" sz="800">
              <a:solidFill>
                <a:schemeClr val="dk1"/>
              </a:solidFill>
              <a:effectLst/>
              <a:latin typeface="+mn-lt"/>
              <a:ea typeface="+mn-ea"/>
              <a:cs typeface="+mn-cs"/>
            </a:rPr>
            <a:t>　</a:t>
          </a:r>
          <a:r>
            <a:rPr kumimoji="1" lang="ja-JP" altLang="ja-JP" sz="800">
              <a:solidFill>
                <a:sysClr val="windowText" lastClr="000000"/>
              </a:solidFill>
              <a:effectLst/>
              <a:latin typeface="+mn-lt"/>
              <a:ea typeface="+mn-ea"/>
              <a:cs typeface="+mn-cs"/>
            </a:rPr>
            <a:t>普通建設事業費の</a:t>
          </a:r>
          <a:r>
            <a:rPr kumimoji="1" lang="ja-JP" altLang="en-US" sz="800">
              <a:solidFill>
                <a:sysClr val="windowText" lastClr="000000"/>
              </a:solidFill>
              <a:effectLst/>
              <a:latin typeface="+mn-lt"/>
              <a:ea typeface="+mn-ea"/>
              <a:cs typeface="+mn-cs"/>
            </a:rPr>
            <a:t>１３４．６</a:t>
          </a:r>
          <a:r>
            <a:rPr kumimoji="1" lang="ja-JP" altLang="ja-JP" sz="8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児童発達支援センター負担金及び私立幼稚園整備補助金</a:t>
          </a:r>
          <a:r>
            <a:rPr kumimoji="1" lang="ja-JP" altLang="ja-JP" sz="800">
              <a:solidFill>
                <a:sysClr val="windowText" lastClr="000000"/>
              </a:solidFill>
              <a:effectLst/>
              <a:latin typeface="+mn-lt"/>
              <a:ea typeface="+mn-ea"/>
              <a:cs typeface="+mn-cs"/>
            </a:rPr>
            <a:t>）</a:t>
          </a:r>
          <a:endParaRPr lang="ja-JP" altLang="ja-JP" sz="8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衛生費</a:t>
          </a:r>
          <a:r>
            <a:rPr kumimoji="1" lang="ja-JP" altLang="en-US" sz="800">
              <a:solidFill>
                <a:sysClr val="windowText" lastClr="000000"/>
              </a:solidFill>
              <a:effectLst/>
              <a:latin typeface="+mn-lt"/>
              <a:ea typeface="+mn-ea"/>
              <a:cs typeface="+mn-cs"/>
            </a:rPr>
            <a:t>　　５０，７３０</a:t>
          </a:r>
          <a:r>
            <a:rPr kumimoji="1" lang="ja-JP" altLang="ja-JP" sz="800">
              <a:solidFill>
                <a:sysClr val="windowText" lastClr="000000"/>
              </a:solidFill>
              <a:effectLst/>
              <a:latin typeface="+mn-lt"/>
              <a:ea typeface="+mn-ea"/>
              <a:cs typeface="+mn-cs"/>
            </a:rPr>
            <a:t>（前年比▲</a:t>
          </a:r>
          <a:r>
            <a:rPr kumimoji="1" lang="ja-JP" altLang="en-US" sz="800">
              <a:solidFill>
                <a:sysClr val="windowText" lastClr="000000"/>
              </a:solidFill>
              <a:effectLst/>
              <a:latin typeface="+mn-lt"/>
              <a:ea typeface="+mn-ea"/>
              <a:cs typeface="+mn-cs"/>
            </a:rPr>
            <a:t>９３８</a:t>
          </a:r>
          <a:r>
            <a:rPr kumimoji="1" lang="ja-JP" altLang="ja-JP" sz="800">
              <a:solidFill>
                <a:sysClr val="windowText" lastClr="000000"/>
              </a:solidFill>
              <a:effectLst/>
              <a:latin typeface="+mn-lt"/>
              <a:ea typeface="+mn-ea"/>
              <a:cs typeface="+mn-cs"/>
            </a:rPr>
            <a:t>）・・・衛生費のうち約５割弱が病院事業会計への繰出金である。二つの市立病院を設置しており、経営合理化、診療報酬増に向けた施策を実施し、繰入金の縮減に努める必要がある。</a:t>
          </a:r>
          <a:r>
            <a:rPr kumimoji="1" lang="ja-JP" altLang="en-US" sz="800">
              <a:solidFill>
                <a:sysClr val="windowText" lastClr="000000"/>
              </a:solidFill>
              <a:effectLst/>
              <a:latin typeface="+mn-lt"/>
              <a:ea typeface="+mn-ea"/>
              <a:cs typeface="+mn-cs"/>
            </a:rPr>
            <a:t>類似団体比４２．５％</a:t>
          </a:r>
          <a:endParaRPr kumimoji="1" lang="en-US" altLang="ja-JP" sz="8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農林水産費</a:t>
          </a:r>
          <a:r>
            <a:rPr kumimoji="1" lang="ja-JP" altLang="en-US" sz="800">
              <a:solidFill>
                <a:sysClr val="windowText" lastClr="000000"/>
              </a:solidFill>
              <a:effectLst/>
              <a:latin typeface="+mn-lt"/>
              <a:ea typeface="+mn-ea"/>
              <a:cs typeface="+mn-cs"/>
            </a:rPr>
            <a:t>　３４，８８１</a:t>
          </a:r>
          <a:r>
            <a:rPr kumimoji="1" lang="ja-JP" altLang="ja-JP" sz="800">
              <a:solidFill>
                <a:sysClr val="windowText" lastClr="000000"/>
              </a:solidFill>
              <a:effectLst/>
              <a:latin typeface="+mn-lt"/>
              <a:ea typeface="+mn-ea"/>
              <a:cs typeface="+mn-cs"/>
            </a:rPr>
            <a:t>（前年比</a:t>
          </a:r>
          <a:r>
            <a:rPr kumimoji="1" lang="ja-JP" altLang="en-US" sz="800">
              <a:solidFill>
                <a:sysClr val="windowText" lastClr="000000"/>
              </a:solidFill>
              <a:effectLst/>
              <a:latin typeface="+mn-lt"/>
              <a:ea typeface="+mn-ea"/>
              <a:cs typeface="+mn-cs"/>
            </a:rPr>
            <a:t>＋１，２５９</a:t>
          </a:r>
          <a:r>
            <a:rPr kumimoji="1" lang="ja-JP" altLang="ja-JP" sz="800">
              <a:solidFill>
                <a:sysClr val="windowText" lastClr="000000"/>
              </a:solidFill>
              <a:effectLst/>
              <a:latin typeface="+mn-lt"/>
              <a:ea typeface="+mn-ea"/>
              <a:cs typeface="+mn-cs"/>
            </a:rPr>
            <a:t>）・・・</a:t>
          </a:r>
          <a:r>
            <a:rPr kumimoji="1" lang="ja-JP" altLang="ja-JP" sz="800">
              <a:solidFill>
                <a:schemeClr val="dk1"/>
              </a:solidFill>
              <a:effectLst/>
              <a:latin typeface="+mn-lt"/>
              <a:ea typeface="+mn-ea"/>
              <a:cs typeface="+mn-cs"/>
            </a:rPr>
            <a:t>人口１人当たり類似団体比</a:t>
          </a:r>
          <a:r>
            <a:rPr kumimoji="1" lang="ja-JP" altLang="en-US" sz="800">
              <a:solidFill>
                <a:schemeClr val="dk1"/>
              </a:solidFill>
              <a:effectLst/>
              <a:latin typeface="+mn-lt"/>
              <a:ea typeface="+mn-ea"/>
              <a:cs typeface="+mn-cs"/>
            </a:rPr>
            <a:t>　</a:t>
          </a:r>
          <a:r>
            <a:rPr kumimoji="1" lang="ja-JP" altLang="ja-JP" sz="800">
              <a:solidFill>
                <a:sysClr val="windowText" lastClr="000000"/>
              </a:solidFill>
              <a:effectLst/>
              <a:latin typeface="+mn-lt"/>
              <a:ea typeface="+mn-ea"/>
              <a:cs typeface="+mn-cs"/>
            </a:rPr>
            <a:t>維持補修費</a:t>
          </a:r>
          <a:r>
            <a:rPr kumimoji="1" lang="ja-JP" altLang="en-US" sz="800">
              <a:solidFill>
                <a:sysClr val="windowText" lastClr="000000"/>
              </a:solidFill>
              <a:effectLst/>
              <a:latin typeface="+mn-lt"/>
              <a:ea typeface="+mn-ea"/>
              <a:cs typeface="+mn-cs"/>
            </a:rPr>
            <a:t>５４５．６</a:t>
          </a:r>
          <a:r>
            <a:rPr kumimoji="1" lang="ja-JP" altLang="ja-JP" sz="800">
              <a:solidFill>
                <a:sysClr val="windowText" lastClr="000000"/>
              </a:solidFill>
              <a:effectLst/>
              <a:latin typeface="+mn-lt"/>
              <a:ea typeface="+mn-ea"/>
              <a:cs typeface="+mn-cs"/>
            </a:rPr>
            <a:t>％（林道維持費）、普通建設事業費</a:t>
          </a:r>
          <a:r>
            <a:rPr kumimoji="1" lang="ja-JP" altLang="en-US" sz="800">
              <a:solidFill>
                <a:sysClr val="windowText" lastClr="000000"/>
              </a:solidFill>
              <a:effectLst/>
              <a:latin typeface="+mn-lt"/>
              <a:ea typeface="+mn-ea"/>
              <a:cs typeface="+mn-cs"/>
            </a:rPr>
            <a:t>１６８．６</a:t>
          </a:r>
          <a:r>
            <a:rPr kumimoji="1" lang="ja-JP" altLang="ja-JP" sz="800">
              <a:solidFill>
                <a:sysClr val="windowText" lastClr="000000"/>
              </a:solidFill>
              <a:effectLst/>
              <a:latin typeface="+mn-lt"/>
              <a:ea typeface="+mn-ea"/>
              <a:cs typeface="+mn-cs"/>
            </a:rPr>
            <a:t>％（県営林道整備負担金、団体営林道整備）</a:t>
          </a:r>
          <a:endParaRPr lang="ja-JP" altLang="ja-JP" sz="8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商工費</a:t>
          </a:r>
          <a:r>
            <a:rPr kumimoji="1" lang="ja-JP" altLang="en-US" sz="800">
              <a:solidFill>
                <a:sysClr val="windowText" lastClr="000000"/>
              </a:solidFill>
              <a:effectLst/>
              <a:latin typeface="+mn-lt"/>
              <a:ea typeface="+mn-ea"/>
              <a:cs typeface="+mn-cs"/>
            </a:rPr>
            <a:t>　３１，６９３</a:t>
          </a:r>
          <a:r>
            <a:rPr kumimoji="1" lang="ja-JP" altLang="ja-JP" sz="800">
              <a:solidFill>
                <a:sysClr val="windowText" lastClr="000000"/>
              </a:solidFill>
              <a:effectLst/>
              <a:latin typeface="+mn-lt"/>
              <a:ea typeface="+mn-ea"/>
              <a:cs typeface="+mn-cs"/>
            </a:rPr>
            <a:t>（前年比</a:t>
          </a:r>
          <a:r>
            <a:rPr kumimoji="1" lang="ja-JP" altLang="en-US" sz="800">
              <a:solidFill>
                <a:sysClr val="windowText" lastClr="000000"/>
              </a:solidFill>
              <a:effectLst/>
              <a:latin typeface="+mn-lt"/>
              <a:ea typeface="+mn-ea"/>
              <a:cs typeface="+mn-cs"/>
            </a:rPr>
            <a:t>▲１０，２５９</a:t>
          </a:r>
          <a:r>
            <a:rPr kumimoji="1" lang="ja-JP" altLang="ja-JP" sz="8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クリエイタープラザ整備事業完了による減額による。</a:t>
          </a:r>
          <a:r>
            <a:rPr kumimoji="1" lang="ja-JP" altLang="ja-JP" sz="800">
              <a:solidFill>
                <a:sysClr val="windowText" lastClr="000000"/>
              </a:solidFill>
              <a:effectLst/>
              <a:latin typeface="+mn-lt"/>
              <a:ea typeface="+mn-ea"/>
              <a:cs typeface="+mn-cs"/>
            </a:rPr>
            <a:t>３つのスキー場をはじめ、商工観光施設の維持管理費に多大な経費を要する</a:t>
          </a:r>
          <a:r>
            <a:rPr kumimoji="1" lang="ja-JP" altLang="en-US" sz="800">
              <a:solidFill>
                <a:sysClr val="windowText" lastClr="000000"/>
              </a:solidFill>
              <a:effectLst/>
              <a:latin typeface="+mn-lt"/>
              <a:ea typeface="+mn-ea"/>
              <a:cs typeface="+mn-cs"/>
            </a:rPr>
            <a:t>ため、</a:t>
          </a:r>
          <a:r>
            <a:rPr kumimoji="1" lang="ja-JP" altLang="ja-JP" sz="800">
              <a:solidFill>
                <a:sysClr val="windowText" lastClr="000000"/>
              </a:solidFill>
              <a:effectLst/>
              <a:latin typeface="+mn-lt"/>
              <a:ea typeface="+mn-ea"/>
              <a:cs typeface="+mn-cs"/>
            </a:rPr>
            <a:t>施設の民間譲渡、統廃合が課題。</a:t>
          </a:r>
          <a:r>
            <a:rPr kumimoji="1" lang="ja-JP" altLang="en-US" sz="800">
              <a:solidFill>
                <a:sysClr val="windowText" lastClr="000000"/>
              </a:solidFill>
              <a:effectLst/>
              <a:latin typeface="+mn-lt"/>
              <a:ea typeface="+mn-ea"/>
              <a:cs typeface="+mn-cs"/>
            </a:rPr>
            <a:t>り</a:t>
          </a:r>
          <a:r>
            <a:rPr kumimoji="1" lang="ja-JP" altLang="ja-JP" sz="800">
              <a:solidFill>
                <a:schemeClr val="dk1"/>
              </a:solidFill>
              <a:effectLst/>
              <a:latin typeface="+mn-lt"/>
              <a:ea typeface="+mn-ea"/>
              <a:cs typeface="+mn-cs"/>
            </a:rPr>
            <a:t>類似団体</a:t>
          </a:r>
          <a:r>
            <a:rPr kumimoji="1" lang="ja-JP" altLang="en-US" sz="800">
              <a:solidFill>
                <a:schemeClr val="dk1"/>
              </a:solidFill>
              <a:effectLst/>
              <a:latin typeface="+mn-lt"/>
              <a:ea typeface="+mn-ea"/>
              <a:cs typeface="+mn-cs"/>
            </a:rPr>
            <a:t>　物件費５２３．６％</a:t>
          </a:r>
          <a:endParaRPr lang="ja-JP" altLang="ja-JP" sz="800">
            <a:solidFill>
              <a:sysClr val="windowText" lastClr="000000"/>
            </a:solidFill>
            <a:effectLst/>
          </a:endParaRPr>
        </a:p>
        <a:p>
          <a:r>
            <a:rPr kumimoji="1" lang="ja-JP" altLang="ja-JP" sz="800">
              <a:solidFill>
                <a:sysClr val="windowText" lastClr="000000"/>
              </a:solidFill>
              <a:effectLst/>
              <a:latin typeface="+mn-lt"/>
              <a:ea typeface="+mn-ea"/>
              <a:cs typeface="+mn-cs"/>
            </a:rPr>
            <a:t>土木費</a:t>
          </a:r>
          <a:r>
            <a:rPr kumimoji="1" lang="ja-JP" altLang="en-US" sz="800">
              <a:solidFill>
                <a:sysClr val="windowText" lastClr="000000"/>
              </a:solidFill>
              <a:effectLst/>
              <a:latin typeface="+mn-lt"/>
              <a:ea typeface="+mn-ea"/>
              <a:cs typeface="+mn-cs"/>
            </a:rPr>
            <a:t>　</a:t>
          </a:r>
          <a:r>
            <a:rPr kumimoji="1" lang="ja-JP" altLang="ja-JP" sz="800">
              <a:solidFill>
                <a:sysClr val="windowText" lastClr="000000"/>
              </a:solidFill>
              <a:effectLst/>
              <a:latin typeface="+mn-lt"/>
              <a:ea typeface="+mn-ea"/>
              <a:cs typeface="+mn-cs"/>
            </a:rPr>
            <a:t>１０１，</a:t>
          </a:r>
          <a:r>
            <a:rPr kumimoji="1" lang="ja-JP" altLang="en-US" sz="800">
              <a:solidFill>
                <a:sysClr val="windowText" lastClr="000000"/>
              </a:solidFill>
              <a:effectLst/>
              <a:latin typeface="+mn-lt"/>
              <a:ea typeface="+mn-ea"/>
              <a:cs typeface="+mn-cs"/>
            </a:rPr>
            <a:t>６３０</a:t>
          </a:r>
          <a:r>
            <a:rPr kumimoji="1" lang="ja-JP" altLang="ja-JP" sz="800">
              <a:solidFill>
                <a:sysClr val="windowText" lastClr="000000"/>
              </a:solidFill>
              <a:effectLst/>
              <a:latin typeface="+mn-lt"/>
              <a:ea typeface="+mn-ea"/>
              <a:cs typeface="+mn-cs"/>
            </a:rPr>
            <a:t>（前年比＋</a:t>
          </a:r>
          <a:r>
            <a:rPr kumimoji="1" lang="ja-JP" altLang="en-US" sz="800">
              <a:solidFill>
                <a:sysClr val="windowText" lastClr="000000"/>
              </a:solidFill>
              <a:effectLst/>
              <a:latin typeface="+mn-lt"/>
              <a:ea typeface="+mn-ea"/>
              <a:cs typeface="+mn-cs"/>
            </a:rPr>
            <a:t>３６１</a:t>
          </a:r>
          <a:r>
            <a:rPr kumimoji="1" lang="ja-JP" altLang="ja-JP" sz="800">
              <a:solidFill>
                <a:sysClr val="windowText" lastClr="000000"/>
              </a:solidFill>
              <a:effectLst/>
              <a:latin typeface="+mn-lt"/>
              <a:ea typeface="+mn-ea"/>
              <a:cs typeface="+mn-cs"/>
            </a:rPr>
            <a:t>）・・・類似団体比　維持補修費</a:t>
          </a:r>
          <a:r>
            <a:rPr kumimoji="1" lang="ja-JP" altLang="en-US" sz="800">
              <a:solidFill>
                <a:sysClr val="windowText" lastClr="000000"/>
              </a:solidFill>
              <a:effectLst/>
              <a:latin typeface="+mn-lt"/>
              <a:ea typeface="+mn-ea"/>
              <a:cs typeface="+mn-cs"/>
            </a:rPr>
            <a:t>４２８．２％（</a:t>
          </a:r>
          <a:r>
            <a:rPr kumimoji="1" lang="ja-JP" altLang="ja-JP" sz="800">
              <a:solidFill>
                <a:sysClr val="windowText" lastClr="000000"/>
              </a:solidFill>
              <a:effectLst/>
              <a:latin typeface="+mn-lt"/>
              <a:ea typeface="+mn-ea"/>
              <a:cs typeface="+mn-cs"/>
            </a:rPr>
            <a:t>大雪による除雪経費及び消融雪装置の維持管理費の増嵩</a:t>
          </a:r>
          <a:r>
            <a:rPr kumimoji="1" lang="ja-JP" altLang="en-US" sz="800">
              <a:solidFill>
                <a:sysClr val="windowText" lastClr="000000"/>
              </a:solidFill>
              <a:effectLst/>
              <a:latin typeface="+mn-lt"/>
              <a:ea typeface="+mn-ea"/>
              <a:cs typeface="+mn-cs"/>
            </a:rPr>
            <a:t>）、普通建設事業費１０７．７％（</a:t>
          </a:r>
          <a:r>
            <a:rPr kumimoji="1" lang="ja-JP" altLang="ja-JP" sz="800">
              <a:solidFill>
                <a:sysClr val="windowText" lastClr="000000"/>
              </a:solidFill>
              <a:effectLst/>
              <a:latin typeface="+mn-lt"/>
              <a:ea typeface="+mn-ea"/>
              <a:cs typeface="+mn-cs"/>
            </a:rPr>
            <a:t>都市計画公園再整備工事及び道路改良の推進</a:t>
          </a:r>
          <a:r>
            <a:rPr kumimoji="1" lang="ja-JP" altLang="en-US" sz="800">
              <a:solidFill>
                <a:sysClr val="windowText" lastClr="000000"/>
              </a:solidFill>
              <a:effectLst/>
              <a:latin typeface="+mn-lt"/>
              <a:ea typeface="+mn-ea"/>
              <a:cs typeface="+mn-cs"/>
            </a:rPr>
            <a:t>）今後は</a:t>
          </a:r>
          <a:r>
            <a:rPr kumimoji="1" lang="ja-JP" altLang="ja-JP" sz="800">
              <a:solidFill>
                <a:sysClr val="windowText" lastClr="000000"/>
              </a:solidFill>
              <a:effectLst/>
              <a:latin typeface="+mn-lt"/>
              <a:ea typeface="+mn-ea"/>
              <a:cs typeface="+mn-cs"/>
            </a:rPr>
            <a:t>合併特例債の発行終了に伴う事業費の段階的な縮減が課題</a:t>
          </a:r>
          <a:endParaRPr lang="ja-JP" altLang="ja-JP" sz="800">
            <a:solidFill>
              <a:sysClr val="windowText" lastClr="000000"/>
            </a:solidFill>
            <a:effectLst/>
          </a:endParaRPr>
        </a:p>
        <a:p>
          <a:r>
            <a:rPr kumimoji="1" lang="ja-JP" altLang="ja-JP" sz="800">
              <a:solidFill>
                <a:sysClr val="windowText" lastClr="000000"/>
              </a:solidFill>
              <a:effectLst/>
              <a:latin typeface="+mn-lt"/>
              <a:ea typeface="+mn-ea"/>
              <a:cs typeface="+mn-cs"/>
            </a:rPr>
            <a:t>消防費</a:t>
          </a:r>
          <a:r>
            <a:rPr kumimoji="1" lang="ja-JP" altLang="en-US" sz="800">
              <a:solidFill>
                <a:sysClr val="windowText" lastClr="000000"/>
              </a:solidFill>
              <a:effectLst/>
              <a:latin typeface="+mn-lt"/>
              <a:ea typeface="+mn-ea"/>
              <a:cs typeface="+mn-cs"/>
            </a:rPr>
            <a:t>　２４，９２７</a:t>
          </a:r>
          <a:r>
            <a:rPr kumimoji="1" lang="ja-JP" altLang="ja-JP" sz="800">
              <a:solidFill>
                <a:sysClr val="windowText" lastClr="000000"/>
              </a:solidFill>
              <a:effectLst/>
              <a:latin typeface="+mn-lt"/>
              <a:ea typeface="+mn-ea"/>
              <a:cs typeface="+mn-cs"/>
            </a:rPr>
            <a:t>（前年比▲</a:t>
          </a:r>
          <a:r>
            <a:rPr kumimoji="1" lang="ja-JP" altLang="en-US" sz="800">
              <a:solidFill>
                <a:sysClr val="windowText" lastClr="000000"/>
              </a:solidFill>
              <a:effectLst/>
              <a:latin typeface="+mn-lt"/>
              <a:ea typeface="+mn-ea"/>
              <a:cs typeface="+mn-cs"/>
            </a:rPr>
            <a:t>３４７</a:t>
          </a:r>
          <a:r>
            <a:rPr kumimoji="1" lang="ja-JP" altLang="ja-JP" sz="8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類似団体比　</a:t>
          </a:r>
          <a:r>
            <a:rPr kumimoji="1" lang="ja-JP" altLang="ja-JP" sz="800">
              <a:solidFill>
                <a:sysClr val="windowText" lastClr="000000"/>
              </a:solidFill>
              <a:effectLst/>
              <a:latin typeface="+mn-lt"/>
              <a:ea typeface="+mn-ea"/>
              <a:cs typeface="+mn-cs"/>
            </a:rPr>
            <a:t>普通建設事業費</a:t>
          </a:r>
          <a:r>
            <a:rPr kumimoji="1" lang="ja-JP" altLang="en-US" sz="800">
              <a:solidFill>
                <a:sysClr val="windowText" lastClr="000000"/>
              </a:solidFill>
              <a:effectLst/>
              <a:latin typeface="+mn-lt"/>
              <a:ea typeface="+mn-ea"/>
              <a:cs typeface="+mn-cs"/>
            </a:rPr>
            <a:t>１１６．４</a:t>
          </a:r>
          <a:r>
            <a:rPr kumimoji="1" lang="ja-JP" altLang="ja-JP" sz="8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城端分団消防屯所新築工事</a:t>
          </a:r>
          <a:r>
            <a:rPr kumimoji="1" lang="ja-JP" altLang="ja-JP" sz="800">
              <a:solidFill>
                <a:sysClr val="windowText" lastClr="000000"/>
              </a:solidFill>
              <a:effectLst/>
              <a:latin typeface="+mn-lt"/>
              <a:ea typeface="+mn-ea"/>
              <a:cs typeface="+mn-cs"/>
            </a:rPr>
            <a:t>等）</a:t>
          </a:r>
          <a:endParaRPr lang="ja-JP" altLang="ja-JP" sz="800">
            <a:solidFill>
              <a:sysClr val="windowText" lastClr="000000"/>
            </a:solidFill>
            <a:effectLst/>
          </a:endParaRPr>
        </a:p>
        <a:p>
          <a:r>
            <a:rPr kumimoji="1" lang="ja-JP" altLang="ja-JP" sz="800">
              <a:solidFill>
                <a:sysClr val="windowText" lastClr="000000"/>
              </a:solidFill>
              <a:effectLst/>
              <a:latin typeface="+mn-lt"/>
              <a:ea typeface="+mn-ea"/>
              <a:cs typeface="+mn-cs"/>
            </a:rPr>
            <a:t>教育費</a:t>
          </a:r>
          <a:r>
            <a:rPr kumimoji="1" lang="ja-JP" altLang="en-US" sz="800">
              <a:solidFill>
                <a:sysClr val="windowText" lastClr="000000"/>
              </a:solidFill>
              <a:effectLst/>
              <a:latin typeface="+mn-lt"/>
              <a:ea typeface="+mn-ea"/>
              <a:cs typeface="+mn-cs"/>
            </a:rPr>
            <a:t>　７９，９９９</a:t>
          </a:r>
          <a:r>
            <a:rPr kumimoji="1" lang="ja-JP" altLang="ja-JP" sz="800">
              <a:solidFill>
                <a:sysClr val="windowText" lastClr="000000"/>
              </a:solidFill>
              <a:effectLst/>
              <a:latin typeface="+mn-lt"/>
              <a:ea typeface="+mn-ea"/>
              <a:cs typeface="+mn-cs"/>
            </a:rPr>
            <a:t>（前年比</a:t>
          </a:r>
          <a:r>
            <a:rPr kumimoji="1" lang="ja-JP" altLang="en-US" sz="800">
              <a:solidFill>
                <a:sysClr val="windowText" lastClr="000000"/>
              </a:solidFill>
              <a:effectLst/>
              <a:latin typeface="+mn-lt"/>
              <a:ea typeface="+mn-ea"/>
              <a:cs typeface="+mn-cs"/>
            </a:rPr>
            <a:t>▲７，２８８</a:t>
          </a:r>
          <a:r>
            <a:rPr kumimoji="1" lang="ja-JP" altLang="ja-JP" sz="8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類似団体比　普通建設事業費１７１．９％（井波小学校大規模改修工事及び井波中学校長寿命化改修工事）</a:t>
          </a:r>
          <a:endParaRPr kumimoji="1" lang="en-US" altLang="ja-JP" sz="8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公債費　１１５，８７５（前年比＋１４，８７０）・・・類似団体比　１８４．１％（繰上償還による増額による。）今後は事業の厳選による借入額の抑制、積極的な繰上償還の実施などにより適正な借入金残高の維持に努める。</a:t>
          </a:r>
          <a:endParaRPr kumimoji="1" lang="en-US" altLang="ja-JP" sz="8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議会費　　４，５３５（前年比▲１４２）・・・類似団体比　議員報酬３０．６％</a:t>
          </a:r>
          <a:r>
            <a:rPr kumimoji="1" lang="ja-JP" altLang="en-US" sz="800">
              <a:solidFill>
                <a:schemeClr val="dk1"/>
              </a:solidFill>
              <a:effectLst/>
              <a:latin typeface="+mn-lt"/>
              <a:ea typeface="+mn-ea"/>
              <a:cs typeface="+mn-cs"/>
            </a:rPr>
            <a:t>　、</a:t>
          </a:r>
          <a:r>
            <a:rPr kumimoji="1" lang="ja-JP" altLang="ja-JP" sz="800">
              <a:solidFill>
                <a:sysClr val="windowText" lastClr="000000"/>
              </a:solidFill>
              <a:effectLst/>
              <a:latin typeface="+mn-lt"/>
              <a:ea typeface="+mn-ea"/>
              <a:cs typeface="+mn-cs"/>
            </a:rPr>
            <a:t>災害復旧費</a:t>
          </a:r>
          <a:r>
            <a:rPr kumimoji="1" lang="ja-JP" altLang="en-US" sz="800">
              <a:solidFill>
                <a:sysClr val="windowText" lastClr="000000"/>
              </a:solidFill>
              <a:effectLst/>
              <a:latin typeface="+mn-lt"/>
              <a:ea typeface="+mn-ea"/>
              <a:cs typeface="+mn-cs"/>
            </a:rPr>
            <a:t>　５，３７０</a:t>
          </a:r>
          <a:r>
            <a:rPr kumimoji="1" lang="ja-JP" altLang="ja-JP" sz="800">
              <a:solidFill>
                <a:sysClr val="windowText" lastClr="000000"/>
              </a:solidFill>
              <a:effectLst/>
              <a:latin typeface="+mn-lt"/>
              <a:ea typeface="+mn-ea"/>
              <a:cs typeface="+mn-cs"/>
            </a:rPr>
            <a:t>（前年比＋</a:t>
          </a:r>
          <a:r>
            <a:rPr kumimoji="1" lang="ja-JP" altLang="en-US" sz="800">
              <a:solidFill>
                <a:sysClr val="windowText" lastClr="000000"/>
              </a:solidFill>
              <a:effectLst/>
              <a:latin typeface="+mn-lt"/>
              <a:ea typeface="+mn-ea"/>
              <a:cs typeface="+mn-cs"/>
            </a:rPr>
            <a:t>４，３９９</a:t>
          </a:r>
          <a:r>
            <a:rPr kumimoji="1" lang="ja-JP" altLang="ja-JP" sz="8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類似団体比　３１０．６％平成２９年７，８月豪雨及び台風２１号による増額により類似団体平均を上回った。</a:t>
          </a:r>
          <a:endParaRPr lang="ja-JP" altLang="ja-JP" sz="8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２９</a:t>
          </a:r>
          <a:r>
            <a:rPr kumimoji="1" lang="ja-JP" altLang="ja-JP" sz="1100">
              <a:solidFill>
                <a:sysClr val="windowText" lastClr="000000"/>
              </a:solidFill>
              <a:effectLst/>
              <a:latin typeface="+mn-lt"/>
              <a:ea typeface="+mn-ea"/>
              <a:cs typeface="+mn-cs"/>
            </a:rPr>
            <a:t>年度については</a:t>
          </a:r>
          <a:r>
            <a:rPr kumimoji="1" lang="ja-JP" altLang="en-US" sz="1100">
              <a:solidFill>
                <a:sysClr val="windowText" lastClr="000000"/>
              </a:solidFill>
              <a:effectLst/>
              <a:latin typeface="+mn-lt"/>
              <a:ea typeface="+mn-ea"/>
              <a:cs typeface="+mn-cs"/>
            </a:rPr>
            <a:t>、財政調整基金の取り崩し額が２，８７３百万円（前年度比＋２７５９百万円）となったことが要因し、</a:t>
          </a:r>
          <a:r>
            <a:rPr kumimoji="1" lang="ja-JP" altLang="ja-JP" sz="1100">
              <a:solidFill>
                <a:sysClr val="windowText" lastClr="000000"/>
              </a:solidFill>
              <a:effectLst/>
              <a:latin typeface="+mn-lt"/>
              <a:ea typeface="+mn-ea"/>
              <a:cs typeface="+mn-cs"/>
            </a:rPr>
            <a:t>実質単年度収支は</a:t>
          </a:r>
          <a:r>
            <a:rPr kumimoji="1" lang="ja-JP" altLang="en-US" sz="1100">
              <a:solidFill>
                <a:sysClr val="windowText" lastClr="000000"/>
              </a:solidFill>
              <a:effectLst/>
              <a:latin typeface="+mn-lt"/>
              <a:ea typeface="+mn-ea"/>
              <a:cs typeface="+mn-cs"/>
            </a:rPr>
            <a:t>マイナス</a:t>
          </a:r>
          <a:r>
            <a:rPr kumimoji="1" lang="ja-JP" altLang="ja-JP" sz="1100">
              <a:solidFill>
                <a:sysClr val="windowText" lastClr="000000"/>
              </a:solidFill>
              <a:effectLst/>
              <a:latin typeface="+mn-lt"/>
              <a:ea typeface="+mn-ea"/>
              <a:cs typeface="+mn-cs"/>
            </a:rPr>
            <a:t>となっている。</a:t>
          </a:r>
          <a:endParaRPr kumimoji="1" lang="en-US" altLang="ja-JP" sz="11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年度末の財政調整基金残高については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公共施設再編基金積立金の</a:t>
          </a:r>
          <a:r>
            <a:rPr kumimoji="1" lang="ja-JP" altLang="en-US" sz="1100">
              <a:solidFill>
                <a:schemeClr val="dk1"/>
              </a:solidFill>
              <a:effectLst/>
              <a:latin typeface="+mn-lt"/>
              <a:ea typeface="+mn-ea"/>
              <a:cs typeface="+mn-cs"/>
            </a:rPr>
            <a:t>への積立金１，５６０百万円及び補正予算財源として１，３１３</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の取り崩しを行ったことで、</a:t>
          </a:r>
          <a:r>
            <a:rPr kumimoji="1" lang="ja-JP" altLang="ja-JP" sz="1100">
              <a:solidFill>
                <a:schemeClr val="dk1"/>
              </a:solidFill>
              <a:effectLst/>
              <a:latin typeface="+mn-lt"/>
              <a:ea typeface="+mn-ea"/>
              <a:cs typeface="+mn-cs"/>
            </a:rPr>
            <a:t>前年度比で</a:t>
          </a:r>
          <a:r>
            <a:rPr kumimoji="1" lang="ja-JP" altLang="en-US" sz="1100">
              <a:solidFill>
                <a:schemeClr val="dk1"/>
              </a:solidFill>
              <a:effectLst/>
              <a:latin typeface="+mn-lt"/>
              <a:ea typeface="+mn-ea"/>
              <a:cs typeface="+mn-cs"/>
            </a:rPr>
            <a:t>▲２，８５６</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ysClr val="windowText" lastClr="000000"/>
              </a:solidFill>
              <a:effectLst/>
              <a:latin typeface="+mn-lt"/>
              <a:ea typeface="+mn-ea"/>
              <a:cs typeface="+mn-cs"/>
            </a:rPr>
            <a:t>一般会計においては前年に比べて降雪量が多く、除雪対策により歳出総額が増加したことから、実質黒字額は減少している。</a:t>
          </a:r>
          <a:endParaRPr lang="ja-JP" altLang="ja-JP" sz="1400">
            <a:solidFill>
              <a:sysClr val="windowText" lastClr="000000"/>
            </a:solidFill>
            <a:effectLst/>
          </a:endParaRPr>
        </a:p>
        <a:p>
          <a:endParaRPr lang="en-US" altLang="ja-JP" sz="1100" baseline="0">
            <a:solidFill>
              <a:srgbClr val="FF0000"/>
            </a:solidFill>
            <a:effectLst/>
            <a:latin typeface="+mn-lt"/>
            <a:ea typeface="+mn-ea"/>
            <a:cs typeface="+mn-cs"/>
          </a:endParaRPr>
        </a:p>
        <a:p>
          <a:r>
            <a:rPr lang="ja-JP" altLang="en-US" sz="1100" baseline="0">
              <a:solidFill>
                <a:sysClr val="windowText" lastClr="000000"/>
              </a:solidFill>
              <a:effectLst/>
              <a:latin typeface="+mn-lt"/>
              <a:ea typeface="+mn-ea"/>
              <a:cs typeface="+mn-cs"/>
            </a:rPr>
            <a:t>病院事業会計において、</a:t>
          </a:r>
          <a:r>
            <a:rPr lang="ja-JP" altLang="ja-JP" sz="1100" baseline="0">
              <a:solidFill>
                <a:sysClr val="windowText" lastClr="000000"/>
              </a:solidFill>
              <a:effectLst/>
              <a:latin typeface="+mn-lt"/>
              <a:ea typeface="+mn-ea"/>
              <a:cs typeface="+mn-cs"/>
            </a:rPr>
            <a:t>平成２８年度からスタートした新南砺市立病院改革プラン（平成３２年度まで）に基づく取り組みおよび一般会計からの支援の継続等により経常収支の黒字を増加</a:t>
          </a:r>
          <a:r>
            <a:rPr lang="ja-JP" altLang="en-US" sz="1100" baseline="0">
              <a:solidFill>
                <a:sysClr val="windowText" lastClr="000000"/>
              </a:solidFill>
              <a:effectLst/>
              <a:latin typeface="+mn-lt"/>
              <a:ea typeface="+mn-ea"/>
              <a:cs typeface="+mn-cs"/>
            </a:rPr>
            <a:t>させている</a:t>
          </a:r>
          <a:r>
            <a:rPr lang="ja-JP" altLang="ja-JP" sz="1100" baseline="0">
              <a:solidFill>
                <a:sysClr val="windowText" lastClr="000000"/>
              </a:solidFill>
              <a:effectLst/>
              <a:latin typeface="+mn-lt"/>
              <a:ea typeface="+mn-ea"/>
              <a:cs typeface="+mn-cs"/>
            </a:rPr>
            <a:t>。引き続き、病院組織の経営統合を目指し、病院機能の集約・分担化を進め、経営の健全化を図ること</a:t>
          </a:r>
          <a:r>
            <a:rPr lang="ja-JP" altLang="en-US" sz="1100" baseline="0">
              <a:solidFill>
                <a:sysClr val="windowText" lastClr="000000"/>
              </a:solidFill>
              <a:effectLst/>
              <a:latin typeface="+mn-lt"/>
              <a:ea typeface="+mn-ea"/>
              <a:cs typeface="+mn-cs"/>
            </a:rPr>
            <a:t>に努める</a:t>
          </a:r>
          <a:r>
            <a:rPr lang="ja-JP" altLang="ja-JP" sz="1100" baseline="0">
              <a:solidFill>
                <a:sysClr val="windowText" lastClr="000000"/>
              </a:solidFill>
              <a:effectLst/>
              <a:latin typeface="+mn-lt"/>
              <a:ea typeface="+mn-ea"/>
              <a:cs typeface="+mn-cs"/>
            </a:rPr>
            <a:t>。</a:t>
          </a:r>
          <a:endParaRPr lang="en-US" altLang="ja-JP" sz="1100" baseline="0">
            <a:solidFill>
              <a:sysClr val="windowText" lastClr="000000"/>
            </a:solidFill>
            <a:effectLst/>
            <a:latin typeface="+mn-lt"/>
            <a:ea typeface="+mn-ea"/>
            <a:cs typeface="+mn-cs"/>
          </a:endParaRPr>
        </a:p>
        <a:p>
          <a:endParaRPr lang="en-US" altLang="ja-JP" sz="1100" baseline="0">
            <a:solidFill>
              <a:srgbClr val="FF0000"/>
            </a:solidFill>
            <a:effectLst/>
            <a:latin typeface="+mn-lt"/>
            <a:ea typeface="+mn-ea"/>
            <a:cs typeface="+mn-cs"/>
          </a:endParaRPr>
        </a:p>
        <a:p>
          <a:r>
            <a:rPr lang="ja-JP" altLang="en-US" sz="1100" baseline="0">
              <a:solidFill>
                <a:sysClr val="windowText" lastClr="000000"/>
              </a:solidFill>
              <a:effectLst/>
              <a:latin typeface="+mn-lt"/>
              <a:ea typeface="+mn-ea"/>
              <a:cs typeface="+mn-cs"/>
            </a:rPr>
            <a:t>下水道事業会計において、使用料収入の減少や基準内繰入金の減少により、余剰資金が減少傾向にある。</a:t>
          </a:r>
          <a:endParaRPr lang="en-US" altLang="ja-JP" sz="1100" baseline="0">
            <a:solidFill>
              <a:sysClr val="windowText" lastClr="000000"/>
            </a:solidFill>
            <a:effectLst/>
            <a:latin typeface="+mn-lt"/>
            <a:ea typeface="+mn-ea"/>
            <a:cs typeface="+mn-cs"/>
          </a:endParaRPr>
        </a:p>
        <a:p>
          <a:r>
            <a:rPr lang="ja-JP" altLang="en-US" sz="1100" baseline="0">
              <a:solidFill>
                <a:sysClr val="windowText" lastClr="000000"/>
              </a:solidFill>
              <a:effectLst/>
              <a:latin typeface="+mn-lt"/>
              <a:ea typeface="+mn-ea"/>
              <a:cs typeface="+mn-cs"/>
            </a:rPr>
            <a:t>水道事業、下水道事業ともに平成２９年３月に経営戦略を策定し、将来の人口減少による使用料収入の減や老朽施設の更新を視野に入れ、漏水や不明水対策等により有収率を高めるとともに、料金改定・その他財源の確保を検討することにより、経営の健全化に取り組んでいる。</a:t>
          </a:r>
          <a:endParaRPr lang="en-US" altLang="ja-JP" sz="1100" baseline="0">
            <a:solidFill>
              <a:sysClr val="windowText" lastClr="000000"/>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191015%20&#24179;&#25104;29&#24180;&#24230;&#36001;&#25919;&#29366;&#27841;&#36039;&#26009;&#38598;&#12398;&#20316;&#25104;&#12395;&#12388;&#12356;&#12390;&#65288;2&#22238;&#30446;&#65289;/03%20&#24066;&#30010;&#26449;&#12363;&#12425;&#22238;&#31572;/&#12304;&#36001;&#25919;&#29366;&#27841;&#36039;&#26009;&#38598;&#12305;_162108_&#21335;&#30778;&#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59.4</v>
          </cell>
          <cell r="CN53">
            <v>59.3</v>
          </cell>
          <cell r="CV53">
            <v>60.4</v>
          </cell>
        </row>
        <row r="55">
          <cell r="AN55" t="str">
            <v>類似団体内平均値</v>
          </cell>
          <cell r="CF55">
            <v>37.299999999999997</v>
          </cell>
          <cell r="CN55">
            <v>33.1</v>
          </cell>
          <cell r="CV55">
            <v>31.3</v>
          </cell>
        </row>
        <row r="57">
          <cell r="CF57">
            <v>55.2</v>
          </cell>
          <cell r="CN57">
            <v>57.2</v>
          </cell>
          <cell r="CV57">
            <v>58.5</v>
          </cell>
        </row>
        <row r="72">
          <cell r="BP72" t="str">
            <v>H25</v>
          </cell>
          <cell r="BX72" t="str">
            <v>H26</v>
          </cell>
          <cell r="CF72" t="str">
            <v>H27</v>
          </cell>
          <cell r="CN72" t="str">
            <v>H28</v>
          </cell>
          <cell r="CV72" t="str">
            <v>H29</v>
          </cell>
        </row>
        <row r="73">
          <cell r="AN73" t="str">
            <v>当該団体値</v>
          </cell>
        </row>
        <row r="75">
          <cell r="BP75">
            <v>8.1</v>
          </cell>
          <cell r="BX75">
            <v>7.2</v>
          </cell>
          <cell r="CF75">
            <v>6.1</v>
          </cell>
          <cell r="CN75">
            <v>4.7</v>
          </cell>
          <cell r="CV75">
            <v>3.9</v>
          </cell>
        </row>
        <row r="77">
          <cell r="AN77" t="str">
            <v>類似団体内平均値</v>
          </cell>
          <cell r="BP77">
            <v>41.3</v>
          </cell>
          <cell r="BX77">
            <v>33</v>
          </cell>
          <cell r="CF77">
            <v>37.299999999999997</v>
          </cell>
          <cell r="CN77">
            <v>33.1</v>
          </cell>
          <cell r="CV77">
            <v>31.3</v>
          </cell>
        </row>
        <row r="79">
          <cell r="BP79">
            <v>9.6</v>
          </cell>
          <cell r="BX79">
            <v>8.5</v>
          </cell>
          <cell r="CF79">
            <v>7.8</v>
          </cell>
          <cell r="CN79">
            <v>7.5</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40059561</v>
      </c>
      <c r="BO4" s="403"/>
      <c r="BP4" s="403"/>
      <c r="BQ4" s="403"/>
      <c r="BR4" s="403"/>
      <c r="BS4" s="403"/>
      <c r="BT4" s="403"/>
      <c r="BU4" s="404"/>
      <c r="BV4" s="402">
        <v>39218080</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7.2</v>
      </c>
      <c r="CU4" s="584"/>
      <c r="CV4" s="584"/>
      <c r="CW4" s="584"/>
      <c r="CX4" s="584"/>
      <c r="CY4" s="584"/>
      <c r="CZ4" s="584"/>
      <c r="DA4" s="585"/>
      <c r="DB4" s="583">
        <v>7.3</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38319395</v>
      </c>
      <c r="BO5" s="408"/>
      <c r="BP5" s="408"/>
      <c r="BQ5" s="408"/>
      <c r="BR5" s="408"/>
      <c r="BS5" s="408"/>
      <c r="BT5" s="408"/>
      <c r="BU5" s="409"/>
      <c r="BV5" s="407">
        <v>37101739</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87.9</v>
      </c>
      <c r="CU5" s="378"/>
      <c r="CV5" s="378"/>
      <c r="CW5" s="378"/>
      <c r="CX5" s="378"/>
      <c r="CY5" s="378"/>
      <c r="CZ5" s="378"/>
      <c r="DA5" s="379"/>
      <c r="DB5" s="377">
        <v>83</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1740166</v>
      </c>
      <c r="BO6" s="408"/>
      <c r="BP6" s="408"/>
      <c r="BQ6" s="408"/>
      <c r="BR6" s="408"/>
      <c r="BS6" s="408"/>
      <c r="BT6" s="408"/>
      <c r="BU6" s="409"/>
      <c r="BV6" s="407">
        <v>2116341</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92.1</v>
      </c>
      <c r="CU6" s="558"/>
      <c r="CV6" s="558"/>
      <c r="CW6" s="558"/>
      <c r="CX6" s="558"/>
      <c r="CY6" s="558"/>
      <c r="CZ6" s="558"/>
      <c r="DA6" s="559"/>
      <c r="DB6" s="557">
        <v>86.9</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88</v>
      </c>
      <c r="AV7" s="465"/>
      <c r="AW7" s="465"/>
      <c r="AX7" s="465"/>
      <c r="AY7" s="387" t="s">
        <v>99</v>
      </c>
      <c r="AZ7" s="388"/>
      <c r="BA7" s="388"/>
      <c r="BB7" s="388"/>
      <c r="BC7" s="388"/>
      <c r="BD7" s="388"/>
      <c r="BE7" s="388"/>
      <c r="BF7" s="388"/>
      <c r="BG7" s="388"/>
      <c r="BH7" s="388"/>
      <c r="BI7" s="388"/>
      <c r="BJ7" s="388"/>
      <c r="BK7" s="388"/>
      <c r="BL7" s="388"/>
      <c r="BM7" s="389"/>
      <c r="BN7" s="407">
        <v>197646</v>
      </c>
      <c r="BO7" s="408"/>
      <c r="BP7" s="408"/>
      <c r="BQ7" s="408"/>
      <c r="BR7" s="408"/>
      <c r="BS7" s="408"/>
      <c r="BT7" s="408"/>
      <c r="BU7" s="409"/>
      <c r="BV7" s="407">
        <v>523144</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21308693</v>
      </c>
      <c r="CU7" s="408"/>
      <c r="CV7" s="408"/>
      <c r="CW7" s="408"/>
      <c r="CX7" s="408"/>
      <c r="CY7" s="408"/>
      <c r="CZ7" s="408"/>
      <c r="DA7" s="409"/>
      <c r="DB7" s="407">
        <v>21765942</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88</v>
      </c>
      <c r="AV8" s="465"/>
      <c r="AW8" s="465"/>
      <c r="AX8" s="465"/>
      <c r="AY8" s="387" t="s">
        <v>102</v>
      </c>
      <c r="AZ8" s="388"/>
      <c r="BA8" s="388"/>
      <c r="BB8" s="388"/>
      <c r="BC8" s="388"/>
      <c r="BD8" s="388"/>
      <c r="BE8" s="388"/>
      <c r="BF8" s="388"/>
      <c r="BG8" s="388"/>
      <c r="BH8" s="388"/>
      <c r="BI8" s="388"/>
      <c r="BJ8" s="388"/>
      <c r="BK8" s="388"/>
      <c r="BL8" s="388"/>
      <c r="BM8" s="389"/>
      <c r="BN8" s="407">
        <v>1542520</v>
      </c>
      <c r="BO8" s="408"/>
      <c r="BP8" s="408"/>
      <c r="BQ8" s="408"/>
      <c r="BR8" s="408"/>
      <c r="BS8" s="408"/>
      <c r="BT8" s="408"/>
      <c r="BU8" s="409"/>
      <c r="BV8" s="407">
        <v>1593197</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0.36</v>
      </c>
      <c r="CU8" s="521"/>
      <c r="CV8" s="521"/>
      <c r="CW8" s="521"/>
      <c r="CX8" s="521"/>
      <c r="CY8" s="521"/>
      <c r="CZ8" s="521"/>
      <c r="DA8" s="522"/>
      <c r="DB8" s="520">
        <v>0.36</v>
      </c>
      <c r="DC8" s="521"/>
      <c r="DD8" s="521"/>
      <c r="DE8" s="521"/>
      <c r="DF8" s="521"/>
      <c r="DG8" s="521"/>
      <c r="DH8" s="521"/>
      <c r="DI8" s="522"/>
      <c r="DJ8" s="165"/>
      <c r="DK8" s="165"/>
      <c r="DL8" s="165"/>
      <c r="DM8" s="165"/>
      <c r="DN8" s="165"/>
      <c r="DO8" s="165"/>
    </row>
    <row r="9" spans="1:119" ht="18.75" customHeight="1" thickBot="1" x14ac:dyDescent="0.2">
      <c r="A9" s="166"/>
      <c r="B9" s="546" t="s">
        <v>104</v>
      </c>
      <c r="C9" s="547"/>
      <c r="D9" s="547"/>
      <c r="E9" s="547"/>
      <c r="F9" s="547"/>
      <c r="G9" s="547"/>
      <c r="H9" s="547"/>
      <c r="I9" s="547"/>
      <c r="J9" s="547"/>
      <c r="K9" s="470"/>
      <c r="L9" s="548" t="s">
        <v>105</v>
      </c>
      <c r="M9" s="549"/>
      <c r="N9" s="549"/>
      <c r="O9" s="549"/>
      <c r="P9" s="549"/>
      <c r="Q9" s="550"/>
      <c r="R9" s="551">
        <v>51327</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108</v>
      </c>
      <c r="AV9" s="465"/>
      <c r="AW9" s="465"/>
      <c r="AX9" s="465"/>
      <c r="AY9" s="387" t="s">
        <v>109</v>
      </c>
      <c r="AZ9" s="388"/>
      <c r="BA9" s="388"/>
      <c r="BB9" s="388"/>
      <c r="BC9" s="388"/>
      <c r="BD9" s="388"/>
      <c r="BE9" s="388"/>
      <c r="BF9" s="388"/>
      <c r="BG9" s="388"/>
      <c r="BH9" s="388"/>
      <c r="BI9" s="388"/>
      <c r="BJ9" s="388"/>
      <c r="BK9" s="388"/>
      <c r="BL9" s="388"/>
      <c r="BM9" s="389"/>
      <c r="BN9" s="407">
        <v>-50677</v>
      </c>
      <c r="BO9" s="408"/>
      <c r="BP9" s="408"/>
      <c r="BQ9" s="408"/>
      <c r="BR9" s="408"/>
      <c r="BS9" s="408"/>
      <c r="BT9" s="408"/>
      <c r="BU9" s="409"/>
      <c r="BV9" s="407">
        <v>-471477</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20</v>
      </c>
      <c r="CU9" s="378"/>
      <c r="CV9" s="378"/>
      <c r="CW9" s="378"/>
      <c r="CX9" s="378"/>
      <c r="CY9" s="378"/>
      <c r="CZ9" s="378"/>
      <c r="DA9" s="379"/>
      <c r="DB9" s="377">
        <v>19.3</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54724</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16756</v>
      </c>
      <c r="BO10" s="408"/>
      <c r="BP10" s="408"/>
      <c r="BQ10" s="408"/>
      <c r="BR10" s="408"/>
      <c r="BS10" s="408"/>
      <c r="BT10" s="408"/>
      <c r="BU10" s="409"/>
      <c r="BV10" s="407">
        <v>32299</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108</v>
      </c>
      <c r="AV11" s="465"/>
      <c r="AW11" s="465"/>
      <c r="AX11" s="465"/>
      <c r="AY11" s="387" t="s">
        <v>119</v>
      </c>
      <c r="AZ11" s="388"/>
      <c r="BA11" s="388"/>
      <c r="BB11" s="388"/>
      <c r="BC11" s="388"/>
      <c r="BD11" s="388"/>
      <c r="BE11" s="388"/>
      <c r="BF11" s="388"/>
      <c r="BG11" s="388"/>
      <c r="BH11" s="388"/>
      <c r="BI11" s="388"/>
      <c r="BJ11" s="388"/>
      <c r="BK11" s="388"/>
      <c r="BL11" s="388"/>
      <c r="BM11" s="389"/>
      <c r="BN11" s="407">
        <v>1779442</v>
      </c>
      <c r="BO11" s="408"/>
      <c r="BP11" s="408"/>
      <c r="BQ11" s="408"/>
      <c r="BR11" s="408"/>
      <c r="BS11" s="408"/>
      <c r="BT11" s="408"/>
      <c r="BU11" s="409"/>
      <c r="BV11" s="407">
        <v>1096766</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x14ac:dyDescent="0.15">
      <c r="A12" s="166"/>
      <c r="B12" s="523" t="s">
        <v>123</v>
      </c>
      <c r="C12" s="524"/>
      <c r="D12" s="524"/>
      <c r="E12" s="524"/>
      <c r="F12" s="524"/>
      <c r="G12" s="524"/>
      <c r="H12" s="524"/>
      <c r="I12" s="524"/>
      <c r="J12" s="524"/>
      <c r="K12" s="525"/>
      <c r="L12" s="532" t="s">
        <v>124</v>
      </c>
      <c r="M12" s="533"/>
      <c r="N12" s="533"/>
      <c r="O12" s="533"/>
      <c r="P12" s="533"/>
      <c r="Q12" s="534"/>
      <c r="R12" s="535">
        <v>51813</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128</v>
      </c>
      <c r="AV12" s="465"/>
      <c r="AW12" s="465"/>
      <c r="AX12" s="465"/>
      <c r="AY12" s="387" t="s">
        <v>129</v>
      </c>
      <c r="AZ12" s="388"/>
      <c r="BA12" s="388"/>
      <c r="BB12" s="388"/>
      <c r="BC12" s="388"/>
      <c r="BD12" s="388"/>
      <c r="BE12" s="388"/>
      <c r="BF12" s="388"/>
      <c r="BG12" s="388"/>
      <c r="BH12" s="388"/>
      <c r="BI12" s="388"/>
      <c r="BJ12" s="388"/>
      <c r="BK12" s="388"/>
      <c r="BL12" s="388"/>
      <c r="BM12" s="389"/>
      <c r="BN12" s="407">
        <v>2872900</v>
      </c>
      <c r="BO12" s="408"/>
      <c r="BP12" s="408"/>
      <c r="BQ12" s="408"/>
      <c r="BR12" s="408"/>
      <c r="BS12" s="408"/>
      <c r="BT12" s="408"/>
      <c r="BU12" s="409"/>
      <c r="BV12" s="407">
        <v>113682</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131</v>
      </c>
      <c r="CU12" s="521"/>
      <c r="CV12" s="521"/>
      <c r="CW12" s="521"/>
      <c r="CX12" s="521"/>
      <c r="CY12" s="521"/>
      <c r="CZ12" s="521"/>
      <c r="DA12" s="522"/>
      <c r="DB12" s="520" t="s">
        <v>122</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132</v>
      </c>
      <c r="N13" s="508"/>
      <c r="O13" s="508"/>
      <c r="P13" s="508"/>
      <c r="Q13" s="509"/>
      <c r="R13" s="510">
        <v>51049</v>
      </c>
      <c r="S13" s="511"/>
      <c r="T13" s="511"/>
      <c r="U13" s="511"/>
      <c r="V13" s="512"/>
      <c r="W13" s="498" t="s">
        <v>133</v>
      </c>
      <c r="X13" s="420"/>
      <c r="Y13" s="420"/>
      <c r="Z13" s="420"/>
      <c r="AA13" s="420"/>
      <c r="AB13" s="421"/>
      <c r="AC13" s="383">
        <v>1883</v>
      </c>
      <c r="AD13" s="384"/>
      <c r="AE13" s="384"/>
      <c r="AF13" s="384"/>
      <c r="AG13" s="385"/>
      <c r="AH13" s="383">
        <v>1867</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-1127379</v>
      </c>
      <c r="BO13" s="408"/>
      <c r="BP13" s="408"/>
      <c r="BQ13" s="408"/>
      <c r="BR13" s="408"/>
      <c r="BS13" s="408"/>
      <c r="BT13" s="408"/>
      <c r="BU13" s="409"/>
      <c r="BV13" s="407">
        <v>543906</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3.9</v>
      </c>
      <c r="CU13" s="378"/>
      <c r="CV13" s="378"/>
      <c r="CW13" s="378"/>
      <c r="CX13" s="378"/>
      <c r="CY13" s="378"/>
      <c r="CZ13" s="378"/>
      <c r="DA13" s="379"/>
      <c r="DB13" s="377">
        <v>4.7</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138</v>
      </c>
      <c r="M14" s="541"/>
      <c r="N14" s="541"/>
      <c r="O14" s="541"/>
      <c r="P14" s="541"/>
      <c r="Q14" s="542"/>
      <c r="R14" s="510">
        <v>52472</v>
      </c>
      <c r="S14" s="511"/>
      <c r="T14" s="511"/>
      <c r="U14" s="511"/>
      <c r="V14" s="512"/>
      <c r="W14" s="513"/>
      <c r="X14" s="423"/>
      <c r="Y14" s="423"/>
      <c r="Z14" s="423"/>
      <c r="AA14" s="423"/>
      <c r="AB14" s="424"/>
      <c r="AC14" s="503">
        <v>7</v>
      </c>
      <c r="AD14" s="504"/>
      <c r="AE14" s="504"/>
      <c r="AF14" s="504"/>
      <c r="AG14" s="505"/>
      <c r="AH14" s="503">
        <v>6.7</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t="s">
        <v>131</v>
      </c>
      <c r="CU14" s="515"/>
      <c r="CV14" s="515"/>
      <c r="CW14" s="515"/>
      <c r="CX14" s="515"/>
      <c r="CY14" s="515"/>
      <c r="CZ14" s="515"/>
      <c r="DA14" s="516"/>
      <c r="DB14" s="514" t="s">
        <v>131</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140</v>
      </c>
      <c r="N15" s="508"/>
      <c r="O15" s="508"/>
      <c r="P15" s="508"/>
      <c r="Q15" s="509"/>
      <c r="R15" s="510">
        <v>51753</v>
      </c>
      <c r="S15" s="511"/>
      <c r="T15" s="511"/>
      <c r="U15" s="511"/>
      <c r="V15" s="512"/>
      <c r="W15" s="498" t="s">
        <v>141</v>
      </c>
      <c r="X15" s="420"/>
      <c r="Y15" s="420"/>
      <c r="Z15" s="420"/>
      <c r="AA15" s="420"/>
      <c r="AB15" s="421"/>
      <c r="AC15" s="383">
        <v>10014</v>
      </c>
      <c r="AD15" s="384"/>
      <c r="AE15" s="384"/>
      <c r="AF15" s="384"/>
      <c r="AG15" s="385"/>
      <c r="AH15" s="383">
        <v>10830</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6422050</v>
      </c>
      <c r="BO15" s="403"/>
      <c r="BP15" s="403"/>
      <c r="BQ15" s="403"/>
      <c r="BR15" s="403"/>
      <c r="BS15" s="403"/>
      <c r="BT15" s="403"/>
      <c r="BU15" s="404"/>
      <c r="BV15" s="402">
        <v>6503311</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37.200000000000003</v>
      </c>
      <c r="AD16" s="504"/>
      <c r="AE16" s="504"/>
      <c r="AF16" s="504"/>
      <c r="AG16" s="505"/>
      <c r="AH16" s="503">
        <v>38.700000000000003</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17849837</v>
      </c>
      <c r="BO16" s="408"/>
      <c r="BP16" s="408"/>
      <c r="BQ16" s="408"/>
      <c r="BR16" s="408"/>
      <c r="BS16" s="408"/>
      <c r="BT16" s="408"/>
      <c r="BU16" s="409"/>
      <c r="BV16" s="407">
        <v>17806979</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15030</v>
      </c>
      <c r="AD17" s="384"/>
      <c r="AE17" s="384"/>
      <c r="AF17" s="384"/>
      <c r="AG17" s="385"/>
      <c r="AH17" s="383">
        <v>15307</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8099378</v>
      </c>
      <c r="BO17" s="408"/>
      <c r="BP17" s="408"/>
      <c r="BQ17" s="408"/>
      <c r="BR17" s="408"/>
      <c r="BS17" s="408"/>
      <c r="BT17" s="408"/>
      <c r="BU17" s="409"/>
      <c r="BV17" s="407">
        <v>8184651</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151</v>
      </c>
      <c r="C18" s="470"/>
      <c r="D18" s="470"/>
      <c r="E18" s="471"/>
      <c r="F18" s="471"/>
      <c r="G18" s="471"/>
      <c r="H18" s="471"/>
      <c r="I18" s="471"/>
      <c r="J18" s="471"/>
      <c r="K18" s="471"/>
      <c r="L18" s="472">
        <v>668.64</v>
      </c>
      <c r="M18" s="472"/>
      <c r="N18" s="472"/>
      <c r="O18" s="472"/>
      <c r="P18" s="472"/>
      <c r="Q18" s="472"/>
      <c r="R18" s="473"/>
      <c r="S18" s="473"/>
      <c r="T18" s="473"/>
      <c r="U18" s="473"/>
      <c r="V18" s="474"/>
      <c r="W18" s="488"/>
      <c r="X18" s="489"/>
      <c r="Y18" s="489"/>
      <c r="Z18" s="489"/>
      <c r="AA18" s="489"/>
      <c r="AB18" s="499"/>
      <c r="AC18" s="371">
        <v>55.8</v>
      </c>
      <c r="AD18" s="372"/>
      <c r="AE18" s="372"/>
      <c r="AF18" s="372"/>
      <c r="AG18" s="475"/>
      <c r="AH18" s="371">
        <v>54.7</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19094013</v>
      </c>
      <c r="BO18" s="408"/>
      <c r="BP18" s="408"/>
      <c r="BQ18" s="408"/>
      <c r="BR18" s="408"/>
      <c r="BS18" s="408"/>
      <c r="BT18" s="408"/>
      <c r="BU18" s="409"/>
      <c r="BV18" s="407">
        <v>18218921</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153</v>
      </c>
      <c r="C19" s="470"/>
      <c r="D19" s="470"/>
      <c r="E19" s="471"/>
      <c r="F19" s="471"/>
      <c r="G19" s="471"/>
      <c r="H19" s="471"/>
      <c r="I19" s="471"/>
      <c r="J19" s="471"/>
      <c r="K19" s="471"/>
      <c r="L19" s="477">
        <v>77</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29104202</v>
      </c>
      <c r="BO19" s="408"/>
      <c r="BP19" s="408"/>
      <c r="BQ19" s="408"/>
      <c r="BR19" s="408"/>
      <c r="BS19" s="408"/>
      <c r="BT19" s="408"/>
      <c r="BU19" s="409"/>
      <c r="BV19" s="407">
        <v>26532659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155</v>
      </c>
      <c r="C20" s="470"/>
      <c r="D20" s="470"/>
      <c r="E20" s="471"/>
      <c r="F20" s="471"/>
      <c r="G20" s="471"/>
      <c r="H20" s="471"/>
      <c r="I20" s="471"/>
      <c r="J20" s="471"/>
      <c r="K20" s="471"/>
      <c r="L20" s="477">
        <v>16594</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44758230</v>
      </c>
      <c r="BO23" s="408"/>
      <c r="BP23" s="408"/>
      <c r="BQ23" s="408"/>
      <c r="BR23" s="408"/>
      <c r="BS23" s="408"/>
      <c r="BT23" s="408"/>
      <c r="BU23" s="409"/>
      <c r="BV23" s="407">
        <v>46400139</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164</v>
      </c>
      <c r="F24" s="381"/>
      <c r="G24" s="381"/>
      <c r="H24" s="381"/>
      <c r="I24" s="381"/>
      <c r="J24" s="381"/>
      <c r="K24" s="382"/>
      <c r="L24" s="383">
        <v>1</v>
      </c>
      <c r="M24" s="384"/>
      <c r="N24" s="384"/>
      <c r="O24" s="384"/>
      <c r="P24" s="385"/>
      <c r="Q24" s="383">
        <v>8900</v>
      </c>
      <c r="R24" s="384"/>
      <c r="S24" s="384"/>
      <c r="T24" s="384"/>
      <c r="U24" s="384"/>
      <c r="V24" s="385"/>
      <c r="W24" s="449"/>
      <c r="X24" s="440"/>
      <c r="Y24" s="441"/>
      <c r="Z24" s="380" t="s">
        <v>165</v>
      </c>
      <c r="AA24" s="381"/>
      <c r="AB24" s="381"/>
      <c r="AC24" s="381"/>
      <c r="AD24" s="381"/>
      <c r="AE24" s="381"/>
      <c r="AF24" s="381"/>
      <c r="AG24" s="382"/>
      <c r="AH24" s="383">
        <v>551</v>
      </c>
      <c r="AI24" s="384"/>
      <c r="AJ24" s="384"/>
      <c r="AK24" s="384"/>
      <c r="AL24" s="385"/>
      <c r="AM24" s="383">
        <v>1669530</v>
      </c>
      <c r="AN24" s="384"/>
      <c r="AO24" s="384"/>
      <c r="AP24" s="384"/>
      <c r="AQ24" s="384"/>
      <c r="AR24" s="385"/>
      <c r="AS24" s="383">
        <v>3030</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31150740</v>
      </c>
      <c r="BO24" s="408"/>
      <c r="BP24" s="408"/>
      <c r="BQ24" s="408"/>
      <c r="BR24" s="408"/>
      <c r="BS24" s="408"/>
      <c r="BT24" s="408"/>
      <c r="BU24" s="409"/>
      <c r="BV24" s="407">
        <v>31342862</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167</v>
      </c>
      <c r="F25" s="381"/>
      <c r="G25" s="381"/>
      <c r="H25" s="381"/>
      <c r="I25" s="381"/>
      <c r="J25" s="381"/>
      <c r="K25" s="382"/>
      <c r="L25" s="383">
        <v>1</v>
      </c>
      <c r="M25" s="384"/>
      <c r="N25" s="384"/>
      <c r="O25" s="384"/>
      <c r="P25" s="385"/>
      <c r="Q25" s="383">
        <v>7200</v>
      </c>
      <c r="R25" s="384"/>
      <c r="S25" s="384"/>
      <c r="T25" s="384"/>
      <c r="U25" s="384"/>
      <c r="V25" s="385"/>
      <c r="W25" s="449"/>
      <c r="X25" s="440"/>
      <c r="Y25" s="441"/>
      <c r="Z25" s="380" t="s">
        <v>168</v>
      </c>
      <c r="AA25" s="381"/>
      <c r="AB25" s="381"/>
      <c r="AC25" s="381"/>
      <c r="AD25" s="381"/>
      <c r="AE25" s="381"/>
      <c r="AF25" s="381"/>
      <c r="AG25" s="382"/>
      <c r="AH25" s="383" t="s">
        <v>131</v>
      </c>
      <c r="AI25" s="384"/>
      <c r="AJ25" s="384"/>
      <c r="AK25" s="384"/>
      <c r="AL25" s="385"/>
      <c r="AM25" s="383" t="s">
        <v>131</v>
      </c>
      <c r="AN25" s="384"/>
      <c r="AO25" s="384"/>
      <c r="AP25" s="384"/>
      <c r="AQ25" s="384"/>
      <c r="AR25" s="385"/>
      <c r="AS25" s="383" t="s">
        <v>131</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2947232</v>
      </c>
      <c r="BO25" s="403"/>
      <c r="BP25" s="403"/>
      <c r="BQ25" s="403"/>
      <c r="BR25" s="403"/>
      <c r="BS25" s="403"/>
      <c r="BT25" s="403"/>
      <c r="BU25" s="404"/>
      <c r="BV25" s="402">
        <v>1284882</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170</v>
      </c>
      <c r="F26" s="381"/>
      <c r="G26" s="381"/>
      <c r="H26" s="381"/>
      <c r="I26" s="381"/>
      <c r="J26" s="381"/>
      <c r="K26" s="382"/>
      <c r="L26" s="383">
        <v>1</v>
      </c>
      <c r="M26" s="384"/>
      <c r="N26" s="384"/>
      <c r="O26" s="384"/>
      <c r="P26" s="385"/>
      <c r="Q26" s="383">
        <v>6200</v>
      </c>
      <c r="R26" s="384"/>
      <c r="S26" s="384"/>
      <c r="T26" s="384"/>
      <c r="U26" s="384"/>
      <c r="V26" s="385"/>
      <c r="W26" s="449"/>
      <c r="X26" s="440"/>
      <c r="Y26" s="441"/>
      <c r="Z26" s="380" t="s">
        <v>171</v>
      </c>
      <c r="AA26" s="462"/>
      <c r="AB26" s="462"/>
      <c r="AC26" s="462"/>
      <c r="AD26" s="462"/>
      <c r="AE26" s="462"/>
      <c r="AF26" s="462"/>
      <c r="AG26" s="463"/>
      <c r="AH26" s="383">
        <v>62</v>
      </c>
      <c r="AI26" s="384"/>
      <c r="AJ26" s="384"/>
      <c r="AK26" s="384"/>
      <c r="AL26" s="385"/>
      <c r="AM26" s="383">
        <v>179552</v>
      </c>
      <c r="AN26" s="384"/>
      <c r="AO26" s="384"/>
      <c r="AP26" s="384"/>
      <c r="AQ26" s="384"/>
      <c r="AR26" s="385"/>
      <c r="AS26" s="383">
        <v>2896</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131</v>
      </c>
      <c r="BO26" s="408"/>
      <c r="BP26" s="408"/>
      <c r="BQ26" s="408"/>
      <c r="BR26" s="408"/>
      <c r="BS26" s="408"/>
      <c r="BT26" s="408"/>
      <c r="BU26" s="409"/>
      <c r="BV26" s="407" t="s">
        <v>131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173</v>
      </c>
      <c r="F27" s="381"/>
      <c r="G27" s="381"/>
      <c r="H27" s="381"/>
      <c r="I27" s="381"/>
      <c r="J27" s="381"/>
      <c r="K27" s="382"/>
      <c r="L27" s="383">
        <v>1</v>
      </c>
      <c r="M27" s="384"/>
      <c r="N27" s="384"/>
      <c r="O27" s="384"/>
      <c r="P27" s="385"/>
      <c r="Q27" s="383">
        <v>4600</v>
      </c>
      <c r="R27" s="384"/>
      <c r="S27" s="384"/>
      <c r="T27" s="384"/>
      <c r="U27" s="384"/>
      <c r="V27" s="385"/>
      <c r="W27" s="449"/>
      <c r="X27" s="440"/>
      <c r="Y27" s="441"/>
      <c r="Z27" s="380" t="s">
        <v>174</v>
      </c>
      <c r="AA27" s="381"/>
      <c r="AB27" s="381"/>
      <c r="AC27" s="381"/>
      <c r="AD27" s="381"/>
      <c r="AE27" s="381"/>
      <c r="AF27" s="381"/>
      <c r="AG27" s="382"/>
      <c r="AH27" s="383">
        <v>1</v>
      </c>
      <c r="AI27" s="384"/>
      <c r="AJ27" s="384"/>
      <c r="AK27" s="384"/>
      <c r="AL27" s="385"/>
      <c r="AM27" s="383" t="s">
        <v>175</v>
      </c>
      <c r="AN27" s="384"/>
      <c r="AO27" s="384"/>
      <c r="AP27" s="384"/>
      <c r="AQ27" s="384"/>
      <c r="AR27" s="385"/>
      <c r="AS27" s="383" t="s">
        <v>175</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v>1390405</v>
      </c>
      <c r="BO27" s="411"/>
      <c r="BP27" s="411"/>
      <c r="BQ27" s="411"/>
      <c r="BR27" s="411"/>
      <c r="BS27" s="411"/>
      <c r="BT27" s="411"/>
      <c r="BU27" s="412"/>
      <c r="BV27" s="410">
        <v>1390054</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177</v>
      </c>
      <c r="F28" s="381"/>
      <c r="G28" s="381"/>
      <c r="H28" s="381"/>
      <c r="I28" s="381"/>
      <c r="J28" s="381"/>
      <c r="K28" s="382"/>
      <c r="L28" s="383">
        <v>1</v>
      </c>
      <c r="M28" s="384"/>
      <c r="N28" s="384"/>
      <c r="O28" s="384"/>
      <c r="P28" s="385"/>
      <c r="Q28" s="383">
        <v>4100</v>
      </c>
      <c r="R28" s="384"/>
      <c r="S28" s="384"/>
      <c r="T28" s="384"/>
      <c r="U28" s="384"/>
      <c r="V28" s="385"/>
      <c r="W28" s="449"/>
      <c r="X28" s="440"/>
      <c r="Y28" s="441"/>
      <c r="Z28" s="380" t="s">
        <v>178</v>
      </c>
      <c r="AA28" s="381"/>
      <c r="AB28" s="381"/>
      <c r="AC28" s="381"/>
      <c r="AD28" s="381"/>
      <c r="AE28" s="381"/>
      <c r="AF28" s="381"/>
      <c r="AG28" s="382"/>
      <c r="AH28" s="383" t="s">
        <v>131</v>
      </c>
      <c r="AI28" s="384"/>
      <c r="AJ28" s="384"/>
      <c r="AK28" s="384"/>
      <c r="AL28" s="385"/>
      <c r="AM28" s="383" t="s">
        <v>131</v>
      </c>
      <c r="AN28" s="384"/>
      <c r="AO28" s="384"/>
      <c r="AP28" s="384"/>
      <c r="AQ28" s="384"/>
      <c r="AR28" s="385"/>
      <c r="AS28" s="383" t="s">
        <v>131</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3081535</v>
      </c>
      <c r="BO28" s="403"/>
      <c r="BP28" s="403"/>
      <c r="BQ28" s="403"/>
      <c r="BR28" s="403"/>
      <c r="BS28" s="403"/>
      <c r="BT28" s="403"/>
      <c r="BU28" s="404"/>
      <c r="BV28" s="402">
        <v>5937679</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180</v>
      </c>
      <c r="F29" s="381"/>
      <c r="G29" s="381"/>
      <c r="H29" s="381"/>
      <c r="I29" s="381"/>
      <c r="J29" s="381"/>
      <c r="K29" s="382"/>
      <c r="L29" s="383">
        <v>18</v>
      </c>
      <c r="M29" s="384"/>
      <c r="N29" s="384"/>
      <c r="O29" s="384"/>
      <c r="P29" s="385"/>
      <c r="Q29" s="383">
        <v>3800</v>
      </c>
      <c r="R29" s="384"/>
      <c r="S29" s="384"/>
      <c r="T29" s="384"/>
      <c r="U29" s="384"/>
      <c r="V29" s="385"/>
      <c r="W29" s="450"/>
      <c r="X29" s="451"/>
      <c r="Y29" s="452"/>
      <c r="Z29" s="380" t="s">
        <v>181</v>
      </c>
      <c r="AA29" s="381"/>
      <c r="AB29" s="381"/>
      <c r="AC29" s="381"/>
      <c r="AD29" s="381"/>
      <c r="AE29" s="381"/>
      <c r="AF29" s="381"/>
      <c r="AG29" s="382"/>
      <c r="AH29" s="383">
        <v>552</v>
      </c>
      <c r="AI29" s="384"/>
      <c r="AJ29" s="384"/>
      <c r="AK29" s="384"/>
      <c r="AL29" s="385"/>
      <c r="AM29" s="383">
        <v>1673355</v>
      </c>
      <c r="AN29" s="384"/>
      <c r="AO29" s="384"/>
      <c r="AP29" s="384"/>
      <c r="AQ29" s="384"/>
      <c r="AR29" s="385"/>
      <c r="AS29" s="383">
        <v>3031</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6105146</v>
      </c>
      <c r="BO29" s="408"/>
      <c r="BP29" s="408"/>
      <c r="BQ29" s="408"/>
      <c r="BR29" s="408"/>
      <c r="BS29" s="408"/>
      <c r="BT29" s="408"/>
      <c r="BU29" s="409"/>
      <c r="BV29" s="407">
        <v>6576973</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95.2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13782816</v>
      </c>
      <c r="BO30" s="411"/>
      <c r="BP30" s="411"/>
      <c r="BQ30" s="411"/>
      <c r="BR30" s="411"/>
      <c r="BS30" s="411"/>
      <c r="BT30" s="411"/>
      <c r="BU30" s="412"/>
      <c r="BV30" s="410">
        <v>11315072</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190</v>
      </c>
      <c r="V33" s="370"/>
      <c r="W33" s="369" t="s">
        <v>192</v>
      </c>
      <c r="X33" s="369"/>
      <c r="Y33" s="369"/>
      <c r="Z33" s="369"/>
      <c r="AA33" s="369"/>
      <c r="AB33" s="369"/>
      <c r="AC33" s="369"/>
      <c r="AD33" s="369"/>
      <c r="AE33" s="369"/>
      <c r="AF33" s="369"/>
      <c r="AG33" s="369"/>
      <c r="AH33" s="369"/>
      <c r="AI33" s="369"/>
      <c r="AJ33" s="369"/>
      <c r="AK33" s="369"/>
      <c r="AL33" s="195"/>
      <c r="AM33" s="370" t="s">
        <v>190</v>
      </c>
      <c r="AN33" s="370"/>
      <c r="AO33" s="369" t="s">
        <v>193</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197</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8</v>
      </c>
      <c r="AN34" s="366"/>
      <c r="AO34" s="365" t="str">
        <f>IF('各会計、関係団体の財政状況及び健全化判断比率'!B33="","",'各会計、関係団体の財政状況及び健全化判断比率'!B33)</f>
        <v>病院事業会計</v>
      </c>
      <c r="AP34" s="365"/>
      <c r="AQ34" s="365"/>
      <c r="AR34" s="365"/>
      <c r="AS34" s="365"/>
      <c r="AT34" s="365"/>
      <c r="AU34" s="365"/>
      <c r="AV34" s="365"/>
      <c r="AW34" s="365"/>
      <c r="AX34" s="365"/>
      <c r="AY34" s="365"/>
      <c r="AZ34" s="365"/>
      <c r="BA34" s="365"/>
      <c r="BB34" s="365"/>
      <c r="BC34" s="365"/>
      <c r="BD34" s="193"/>
      <c r="BE34" s="366">
        <f>IF(BG34="","",MAX(C34:D43,U34:V43,AM34:AN43)+1)</f>
        <v>11</v>
      </c>
      <c r="BF34" s="366"/>
      <c r="BG34" s="365" t="str">
        <f>IF('各会計、関係団体の財政状況及び健全化判断比率'!B36="","",'各会計、関係団体の財政状況及び健全化判断比率'!B36)</f>
        <v>工業用地造成事業特別会計</v>
      </c>
      <c r="BH34" s="365"/>
      <c r="BI34" s="365"/>
      <c r="BJ34" s="365"/>
      <c r="BK34" s="365"/>
      <c r="BL34" s="365"/>
      <c r="BM34" s="365"/>
      <c r="BN34" s="365"/>
      <c r="BO34" s="365"/>
      <c r="BP34" s="365"/>
      <c r="BQ34" s="365"/>
      <c r="BR34" s="365"/>
      <c r="BS34" s="365"/>
      <c r="BT34" s="365"/>
      <c r="BU34" s="365"/>
      <c r="BV34" s="193"/>
      <c r="BW34" s="366">
        <f>IF(BY34="","",MAX(C34:D43,U34:V43,AM34:AN43,BE34:BF43)+1)</f>
        <v>12</v>
      </c>
      <c r="BX34" s="366"/>
      <c r="BY34" s="365" t="str">
        <f>IF('各会計、関係団体の財政状況及び健全化判断比率'!B68="","",'各会計、関係団体の財政状況及び健全化判断比率'!B68)</f>
        <v>砺波広域圏　一般会計</v>
      </c>
      <c r="BZ34" s="365"/>
      <c r="CA34" s="365"/>
      <c r="CB34" s="365"/>
      <c r="CC34" s="365"/>
      <c r="CD34" s="365"/>
      <c r="CE34" s="365"/>
      <c r="CF34" s="365"/>
      <c r="CG34" s="365"/>
      <c r="CH34" s="365"/>
      <c r="CI34" s="365"/>
      <c r="CJ34" s="365"/>
      <c r="CK34" s="365"/>
      <c r="CL34" s="365"/>
      <c r="CM34" s="365"/>
      <c r="CN34" s="193"/>
      <c r="CO34" s="366">
        <f>IF(CQ34="","",MAX(C34:D43,U34:V43,AM34:AN43,BE34:BF43,BW34:BX43)+1)</f>
        <v>22</v>
      </c>
      <c r="CP34" s="366"/>
      <c r="CQ34" s="365" t="str">
        <f>IF('各会計、関係団体の財政状況及び健全化判断比率'!BS7="","",'各会計、関係団体の財政状況及び健全化判断比率'!BS7)</f>
        <v>利賀ふるさと財団</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バス事業特別会計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国民健康保険診療所事業特別会計</v>
      </c>
      <c r="X35" s="365"/>
      <c r="Y35" s="365"/>
      <c r="Z35" s="365"/>
      <c r="AA35" s="365"/>
      <c r="AB35" s="365"/>
      <c r="AC35" s="365"/>
      <c r="AD35" s="365"/>
      <c r="AE35" s="365"/>
      <c r="AF35" s="365"/>
      <c r="AG35" s="365"/>
      <c r="AH35" s="365"/>
      <c r="AI35" s="365"/>
      <c r="AJ35" s="365"/>
      <c r="AK35" s="365"/>
      <c r="AL35" s="193"/>
      <c r="AM35" s="366">
        <f t="shared" ref="AM35:AM43" si="0">IF(AO35="","",AM34+1)</f>
        <v>9</v>
      </c>
      <c r="AN35" s="366"/>
      <c r="AO35" s="365" t="str">
        <f>IF('各会計、関係団体の財政状況及び健全化判断比率'!B34="","",'各会計、関係団体の財政状況及び健全化判断比率'!B34)</f>
        <v>水道事業会計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13</v>
      </c>
      <c r="BX35" s="366"/>
      <c r="BY35" s="365" t="str">
        <f>IF('各会計、関係団体の財政状況及び健全化判断比率'!B69="","",'各会計、関係団体の財政状況及び健全化判断比率'!B69)</f>
        <v>　同　水道事業特別会計</v>
      </c>
      <c r="BZ35" s="365"/>
      <c r="CA35" s="365"/>
      <c r="CB35" s="365"/>
      <c r="CC35" s="365"/>
      <c r="CD35" s="365"/>
      <c r="CE35" s="365"/>
      <c r="CF35" s="365"/>
      <c r="CG35" s="365"/>
      <c r="CH35" s="365"/>
      <c r="CI35" s="365"/>
      <c r="CJ35" s="365"/>
      <c r="CK35" s="365"/>
      <c r="CL35" s="365"/>
      <c r="CM35" s="365"/>
      <c r="CN35" s="193"/>
      <c r="CO35" s="366">
        <f t="shared" ref="CO35:CO43" si="3">IF(CQ35="","",CO34+1)</f>
        <v>23</v>
      </c>
      <c r="CP35" s="366"/>
      <c r="CQ35" s="365" t="str">
        <f>IF('各会計、関係団体の財政状況及び健全化判断比率'!BS8="","",'各会計、関係団体の財政状況及び健全化判断比率'!BS8)</f>
        <v>五箇山農業公社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後期高齢者医療事業特別会計</v>
      </c>
      <c r="X36" s="365"/>
      <c r="Y36" s="365"/>
      <c r="Z36" s="365"/>
      <c r="AA36" s="365"/>
      <c r="AB36" s="365"/>
      <c r="AC36" s="365"/>
      <c r="AD36" s="365"/>
      <c r="AE36" s="365"/>
      <c r="AF36" s="365"/>
      <c r="AG36" s="365"/>
      <c r="AH36" s="365"/>
      <c r="AI36" s="365"/>
      <c r="AJ36" s="365"/>
      <c r="AK36" s="365"/>
      <c r="AL36" s="193"/>
      <c r="AM36" s="366">
        <f t="shared" si="0"/>
        <v>10</v>
      </c>
      <c r="AN36" s="366"/>
      <c r="AO36" s="365" t="str">
        <f>IF('各会計、関係団体の財政状況及び健全化判断比率'!B35="","",'各会計、関係団体の財政状況及び健全化判断比率'!B35)</f>
        <v>下水道事業会計</v>
      </c>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14</v>
      </c>
      <c r="BX36" s="366"/>
      <c r="BY36" s="365" t="str">
        <f>IF('各会計、関係団体の財政状況及び健全化判断比率'!B70="","",'各会計、関係団体の財政状況及び健全化判断比率'!B70)</f>
        <v>砺波地方衛生施設組合　一般会計</v>
      </c>
      <c r="BZ36" s="365"/>
      <c r="CA36" s="365"/>
      <c r="CB36" s="365"/>
      <c r="CC36" s="365"/>
      <c r="CD36" s="365"/>
      <c r="CE36" s="365"/>
      <c r="CF36" s="365"/>
      <c r="CG36" s="365"/>
      <c r="CH36" s="365"/>
      <c r="CI36" s="365"/>
      <c r="CJ36" s="365"/>
      <c r="CK36" s="365"/>
      <c r="CL36" s="365"/>
      <c r="CM36" s="365"/>
      <c r="CN36" s="193"/>
      <c r="CO36" s="366">
        <f t="shared" si="3"/>
        <v>24</v>
      </c>
      <c r="CP36" s="366"/>
      <c r="CQ36" s="365" t="str">
        <f>IF('各会計、関係団体の財政状況及び健全化判断比率'!BS9="","",'各会計、関係団体の財政状況及び健全化判断比率'!BS9)</f>
        <v>五箇山和紙の里</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6</v>
      </c>
      <c r="V37" s="366"/>
      <c r="W37" s="365" t="str">
        <f>IF('各会計、関係団体の財政状況及び健全化判断比率'!B31="","",'各会計、関係団体の財政状況及び健全化判断比率'!B31)</f>
        <v>介護事業特別会計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15</v>
      </c>
      <c r="BX37" s="366"/>
      <c r="BY37" s="365" t="str">
        <f>IF('各会計、関係団体の財政状況及び健全化判断比率'!B71="","",'各会計、関係団体の財政状況及び健全化判断比率'!B71)</f>
        <v>砺波地方介護保険組合　一般会計</v>
      </c>
      <c r="BZ37" s="365"/>
      <c r="CA37" s="365"/>
      <c r="CB37" s="365"/>
      <c r="CC37" s="365"/>
      <c r="CD37" s="365"/>
      <c r="CE37" s="365"/>
      <c r="CF37" s="365"/>
      <c r="CG37" s="365"/>
      <c r="CH37" s="365"/>
      <c r="CI37" s="365"/>
      <c r="CJ37" s="365"/>
      <c r="CK37" s="365"/>
      <c r="CL37" s="365"/>
      <c r="CM37" s="365"/>
      <c r="CN37" s="193"/>
      <c r="CO37" s="366">
        <f t="shared" si="3"/>
        <v>25</v>
      </c>
      <c r="CP37" s="366"/>
      <c r="CQ37" s="365" t="str">
        <f>IF('各会計、関係団体の財政状況及び健全化判断比率'!BS10="","",'各会計、関係団体の財政状況及び健全化判断比率'!BS10)</f>
        <v>世界遺産相倉合掌造り集落保存財団</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f t="shared" si="4"/>
        <v>7</v>
      </c>
      <c r="V38" s="366"/>
      <c r="W38" s="365" t="str">
        <f>IF('各会計、関係団体の財政状況及び健全化判断比率'!B32="","",'各会計、関係団体の財政状況及び健全化判断比率'!B32)</f>
        <v>訪問看護事業特別会計</v>
      </c>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16</v>
      </c>
      <c r="BX38" s="366"/>
      <c r="BY38" s="365" t="str">
        <f>IF('各会計、関係団体の財政状況及び健全化判断比率'!B72="","",'各会計、関係団体の財政状況及び健全化判断比率'!B72)</f>
        <v>　同　介護保険事業特別会計</v>
      </c>
      <c r="BZ38" s="365"/>
      <c r="CA38" s="365"/>
      <c r="CB38" s="365"/>
      <c r="CC38" s="365"/>
      <c r="CD38" s="365"/>
      <c r="CE38" s="365"/>
      <c r="CF38" s="365"/>
      <c r="CG38" s="365"/>
      <c r="CH38" s="365"/>
      <c r="CI38" s="365"/>
      <c r="CJ38" s="365"/>
      <c r="CK38" s="365"/>
      <c r="CL38" s="365"/>
      <c r="CM38" s="365"/>
      <c r="CN38" s="193"/>
      <c r="CO38" s="366">
        <f t="shared" si="3"/>
        <v>26</v>
      </c>
      <c r="CP38" s="366"/>
      <c r="CQ38" s="365" t="str">
        <f>IF('各会計、関係団体の財政状況及び健全化判断比率'!BS11="","",'各会計、関係団体の財政状況及び健全化判断比率'!BS11)</f>
        <v>五箇山合掌の里</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17</v>
      </c>
      <c r="BX39" s="366"/>
      <c r="BY39" s="365" t="str">
        <f>IF('各会計、関係団体の財政状況及び健全化判断比率'!B73="","",'各会計、関係団体の財政状況及び健全化判断比率'!B73)</f>
        <v>　同　養護老人ホーム楽寿荘特別会計</v>
      </c>
      <c r="BZ39" s="365"/>
      <c r="CA39" s="365"/>
      <c r="CB39" s="365"/>
      <c r="CC39" s="365"/>
      <c r="CD39" s="365"/>
      <c r="CE39" s="365"/>
      <c r="CF39" s="365"/>
      <c r="CG39" s="365"/>
      <c r="CH39" s="365"/>
      <c r="CI39" s="365"/>
      <c r="CJ39" s="365"/>
      <c r="CK39" s="365"/>
      <c r="CL39" s="365"/>
      <c r="CM39" s="365"/>
      <c r="CN39" s="193"/>
      <c r="CO39" s="366">
        <f t="shared" si="3"/>
        <v>27</v>
      </c>
      <c r="CP39" s="366"/>
      <c r="CQ39" s="365" t="str">
        <f>IF('各会計、関係団体の財政状況及び健全化判断比率'!BS12="","",'各会計、関係団体の財政状況及び健全化判断比率'!BS12)</f>
        <v>ジェイウイング</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18</v>
      </c>
      <c r="BX40" s="366"/>
      <c r="BY40" s="365" t="str">
        <f>IF('各会計、関係団体の財政状況及び健全化判断比率'!B74="","",'各会計、関係団体の財政状況及び健全化判断比率'!B74)</f>
        <v>後期高齢者医療広域連合　一般会計</v>
      </c>
      <c r="BZ40" s="365"/>
      <c r="CA40" s="365"/>
      <c r="CB40" s="365"/>
      <c r="CC40" s="365"/>
      <c r="CD40" s="365"/>
      <c r="CE40" s="365"/>
      <c r="CF40" s="365"/>
      <c r="CG40" s="365"/>
      <c r="CH40" s="365"/>
      <c r="CI40" s="365"/>
      <c r="CJ40" s="365"/>
      <c r="CK40" s="365"/>
      <c r="CL40" s="365"/>
      <c r="CM40" s="365"/>
      <c r="CN40" s="193"/>
      <c r="CO40" s="366">
        <f t="shared" si="3"/>
        <v>28</v>
      </c>
      <c r="CP40" s="366"/>
      <c r="CQ40" s="365" t="str">
        <f>IF('各会計、関係団体の財政状況及び健全化判断比率'!BS13="","",'各会計、関係団体の財政状況及び健全化判断比率'!BS13)</f>
        <v>上平観光開発</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19</v>
      </c>
      <c r="BX41" s="366"/>
      <c r="BY41" s="365" t="str">
        <f>IF('各会計、関係団体の財政状況及び健全化判断比率'!B75="","",'各会計、関係団体の財政状況及び健全化判断比率'!B75)</f>
        <v>　同　後期高齢者医療事業特別会計</v>
      </c>
      <c r="BZ41" s="365"/>
      <c r="CA41" s="365"/>
      <c r="CB41" s="365"/>
      <c r="CC41" s="365"/>
      <c r="CD41" s="365"/>
      <c r="CE41" s="365"/>
      <c r="CF41" s="365"/>
      <c r="CG41" s="365"/>
      <c r="CH41" s="365"/>
      <c r="CI41" s="365"/>
      <c r="CJ41" s="365"/>
      <c r="CK41" s="365"/>
      <c r="CL41" s="365"/>
      <c r="CM41" s="365"/>
      <c r="CN41" s="193"/>
      <c r="CO41" s="366">
        <f t="shared" si="3"/>
        <v>29</v>
      </c>
      <c r="CP41" s="366"/>
      <c r="CQ41" s="365" t="str">
        <f>IF('各会計、関係団体の財政状況及び健全化判断比率'!BS14="","",'各会計、関係団体の財政状況及び健全化判断比率'!BS14)</f>
        <v>井波木彫りの里</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20</v>
      </c>
      <c r="BX42" s="366"/>
      <c r="BY42" s="365" t="str">
        <f>IF('各会計、関係団体の財政状況及び健全化判断比率'!B76="","",'各会計、関係団体の財政状況及び健全化判断比率'!B76)</f>
        <v>富山県市町村会館管理組合　一般会計</v>
      </c>
      <c r="BZ42" s="365"/>
      <c r="CA42" s="365"/>
      <c r="CB42" s="365"/>
      <c r="CC42" s="365"/>
      <c r="CD42" s="365"/>
      <c r="CE42" s="365"/>
      <c r="CF42" s="365"/>
      <c r="CG42" s="365"/>
      <c r="CH42" s="365"/>
      <c r="CI42" s="365"/>
      <c r="CJ42" s="365"/>
      <c r="CK42" s="365"/>
      <c r="CL42" s="365"/>
      <c r="CM42" s="365"/>
      <c r="CN42" s="193"/>
      <c r="CO42" s="366">
        <f t="shared" si="3"/>
        <v>30</v>
      </c>
      <c r="CP42" s="366"/>
      <c r="CQ42" s="365" t="str">
        <f>IF('各会計、関係団体の財政状況及び健全化判断比率'!BS15="","",'各会計、関係団体の財政状況及び健全化判断比率'!BS15)</f>
        <v>福野まちづくり</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21</v>
      </c>
      <c r="BX43" s="366"/>
      <c r="BY43" s="365" t="str">
        <f>IF('各会計、関係団体の財政状況及び健全化判断比率'!B77="","",'各会計、関係団体の財政状況及び健全化判断比率'!B77)</f>
        <v>富山県総合事務組合　一般会計</v>
      </c>
      <c r="BZ43" s="365"/>
      <c r="CA43" s="365"/>
      <c r="CB43" s="365"/>
      <c r="CC43" s="365"/>
      <c r="CD43" s="365"/>
      <c r="CE43" s="365"/>
      <c r="CF43" s="365"/>
      <c r="CG43" s="365"/>
      <c r="CH43" s="365"/>
      <c r="CI43" s="365"/>
      <c r="CJ43" s="365"/>
      <c r="CK43" s="365"/>
      <c r="CL43" s="365"/>
      <c r="CM43" s="365"/>
      <c r="CN43" s="193"/>
      <c r="CO43" s="366">
        <f t="shared" si="3"/>
        <v>31</v>
      </c>
      <c r="CP43" s="366"/>
      <c r="CQ43" s="365" t="str">
        <f>IF('各会計、関係団体の財政状況及び健全化判断比率'!BS16="","",'各会計、関係団体の財政状況及び健全化判断比率'!BS16)</f>
        <v>医王アローザ</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gmNrKOVChzLgbSAzXXt4gbgrboU1Qrs+1PCKkzxa7RaLgzjlSKT4wABN22EFto3+5K5ZNoD8ic/xOvEoeZeVg==" saltValue="wfJzMzBdLO1zwmZCtQU55A==" spinCount="100000" sheet="1" objects="1" scenarios="1"/>
  <customSheetViews>
    <customSheetView guid="{4E25E121-281A-492F-8BD3-566A36AC0C5C}"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9" t="s">
        <v>562</v>
      </c>
      <c r="D34" s="1189"/>
      <c r="E34" s="1190"/>
      <c r="F34" s="32">
        <v>6.92</v>
      </c>
      <c r="G34" s="33">
        <v>6.78</v>
      </c>
      <c r="H34" s="33">
        <v>7.89</v>
      </c>
      <c r="I34" s="33">
        <v>9.23</v>
      </c>
      <c r="J34" s="34">
        <v>9.61</v>
      </c>
      <c r="K34" s="22"/>
      <c r="L34" s="22"/>
      <c r="M34" s="22"/>
      <c r="N34" s="22"/>
      <c r="O34" s="22"/>
      <c r="P34" s="22"/>
    </row>
    <row r="35" spans="1:16" ht="39" customHeight="1" x14ac:dyDescent="0.15">
      <c r="A35" s="22"/>
      <c r="B35" s="35"/>
      <c r="C35" s="1183" t="s">
        <v>563</v>
      </c>
      <c r="D35" s="1184"/>
      <c r="E35" s="1185"/>
      <c r="F35" s="36">
        <v>4.72</v>
      </c>
      <c r="G35" s="37">
        <v>5.13</v>
      </c>
      <c r="H35" s="37">
        <v>5.73</v>
      </c>
      <c r="I35" s="37">
        <v>6.54</v>
      </c>
      <c r="J35" s="38">
        <v>7.5</v>
      </c>
      <c r="K35" s="22"/>
      <c r="L35" s="22"/>
      <c r="M35" s="22"/>
      <c r="N35" s="22"/>
      <c r="O35" s="22"/>
      <c r="P35" s="22"/>
    </row>
    <row r="36" spans="1:16" ht="39" customHeight="1" x14ac:dyDescent="0.15">
      <c r="A36" s="22"/>
      <c r="B36" s="35"/>
      <c r="C36" s="1183" t="s">
        <v>564</v>
      </c>
      <c r="D36" s="1184"/>
      <c r="E36" s="1185"/>
      <c r="F36" s="36">
        <v>6.89</v>
      </c>
      <c r="G36" s="37">
        <v>7.41</v>
      </c>
      <c r="H36" s="37">
        <v>9.11</v>
      </c>
      <c r="I36" s="37">
        <v>7.24</v>
      </c>
      <c r="J36" s="38">
        <v>7.14</v>
      </c>
      <c r="K36" s="22"/>
      <c r="L36" s="22"/>
      <c r="M36" s="22"/>
      <c r="N36" s="22"/>
      <c r="O36" s="22"/>
      <c r="P36" s="22"/>
    </row>
    <row r="37" spans="1:16" ht="39" customHeight="1" x14ac:dyDescent="0.15">
      <c r="A37" s="22"/>
      <c r="B37" s="35"/>
      <c r="C37" s="1183" t="s">
        <v>565</v>
      </c>
      <c r="D37" s="1184"/>
      <c r="E37" s="1185"/>
      <c r="F37" s="36">
        <v>3.84</v>
      </c>
      <c r="G37" s="37">
        <v>3.95</v>
      </c>
      <c r="H37" s="37">
        <v>4.1399999999999997</v>
      </c>
      <c r="I37" s="37">
        <v>3.17</v>
      </c>
      <c r="J37" s="38">
        <v>1.93</v>
      </c>
      <c r="K37" s="22"/>
      <c r="L37" s="22"/>
      <c r="M37" s="22"/>
      <c r="N37" s="22"/>
      <c r="O37" s="22"/>
      <c r="P37" s="22"/>
    </row>
    <row r="38" spans="1:16" ht="39" customHeight="1" x14ac:dyDescent="0.15">
      <c r="A38" s="22"/>
      <c r="B38" s="35"/>
      <c r="C38" s="1183" t="s">
        <v>566</v>
      </c>
      <c r="D38" s="1184"/>
      <c r="E38" s="1185"/>
      <c r="F38" s="36">
        <v>1.42</v>
      </c>
      <c r="G38" s="37">
        <v>1.8</v>
      </c>
      <c r="H38" s="37">
        <v>0.85</v>
      </c>
      <c r="I38" s="37">
        <v>1.23</v>
      </c>
      <c r="J38" s="38">
        <v>0.98</v>
      </c>
      <c r="K38" s="22"/>
      <c r="L38" s="22"/>
      <c r="M38" s="22"/>
      <c r="N38" s="22"/>
      <c r="O38" s="22"/>
      <c r="P38" s="22"/>
    </row>
    <row r="39" spans="1:16" ht="39" customHeight="1" x14ac:dyDescent="0.15">
      <c r="A39" s="22"/>
      <c r="B39" s="35"/>
      <c r="C39" s="1183" t="s">
        <v>567</v>
      </c>
      <c r="D39" s="1184"/>
      <c r="E39" s="1185"/>
      <c r="F39" s="36">
        <v>0.23</v>
      </c>
      <c r="G39" s="37">
        <v>0.13</v>
      </c>
      <c r="H39" s="37">
        <v>0.15</v>
      </c>
      <c r="I39" s="37">
        <v>0.16</v>
      </c>
      <c r="J39" s="38">
        <v>0.15</v>
      </c>
      <c r="K39" s="22"/>
      <c r="L39" s="22"/>
      <c r="M39" s="22"/>
      <c r="N39" s="22"/>
      <c r="O39" s="22"/>
      <c r="P39" s="22"/>
    </row>
    <row r="40" spans="1:16" ht="39" customHeight="1" x14ac:dyDescent="0.15">
      <c r="A40" s="22"/>
      <c r="B40" s="35"/>
      <c r="C40" s="1183" t="s">
        <v>568</v>
      </c>
      <c r="D40" s="1184"/>
      <c r="E40" s="1185"/>
      <c r="F40" s="36">
        <v>0.02</v>
      </c>
      <c r="G40" s="37">
        <v>0.04</v>
      </c>
      <c r="H40" s="37">
        <v>0.05</v>
      </c>
      <c r="I40" s="37">
        <v>7.0000000000000007E-2</v>
      </c>
      <c r="J40" s="38">
        <v>0.09</v>
      </c>
      <c r="K40" s="22"/>
      <c r="L40" s="22"/>
      <c r="M40" s="22"/>
      <c r="N40" s="22"/>
      <c r="O40" s="22"/>
      <c r="P40" s="22"/>
    </row>
    <row r="41" spans="1:16" ht="39" customHeight="1" x14ac:dyDescent="0.15">
      <c r="A41" s="22"/>
      <c r="B41" s="35"/>
      <c r="C41" s="1183" t="s">
        <v>569</v>
      </c>
      <c r="D41" s="1184"/>
      <c r="E41" s="1185"/>
      <c r="F41" s="36">
        <v>0.08</v>
      </c>
      <c r="G41" s="37">
        <v>7.0000000000000007E-2</v>
      </c>
      <c r="H41" s="37">
        <v>0.03</v>
      </c>
      <c r="I41" s="37">
        <v>7.0000000000000007E-2</v>
      </c>
      <c r="J41" s="38">
        <v>0.04</v>
      </c>
      <c r="K41" s="22"/>
      <c r="L41" s="22"/>
      <c r="M41" s="22"/>
      <c r="N41" s="22"/>
      <c r="O41" s="22"/>
      <c r="P41" s="22"/>
    </row>
    <row r="42" spans="1:16" ht="39" customHeight="1" x14ac:dyDescent="0.15">
      <c r="A42" s="22"/>
      <c r="B42" s="39"/>
      <c r="C42" s="1183" t="s">
        <v>570</v>
      </c>
      <c r="D42" s="1184"/>
      <c r="E42" s="1185"/>
      <c r="F42" s="36" t="s">
        <v>514</v>
      </c>
      <c r="G42" s="37" t="s">
        <v>514</v>
      </c>
      <c r="H42" s="37" t="s">
        <v>514</v>
      </c>
      <c r="I42" s="37" t="s">
        <v>514</v>
      </c>
      <c r="J42" s="38" t="s">
        <v>514</v>
      </c>
      <c r="K42" s="22"/>
      <c r="L42" s="22"/>
      <c r="M42" s="22"/>
      <c r="N42" s="22"/>
      <c r="O42" s="22"/>
      <c r="P42" s="22"/>
    </row>
    <row r="43" spans="1:16" ht="39" customHeight="1" thickBot="1" x14ac:dyDescent="0.2">
      <c r="A43" s="22"/>
      <c r="B43" s="40"/>
      <c r="C43" s="1186" t="s">
        <v>571</v>
      </c>
      <c r="D43" s="1187"/>
      <c r="E43" s="1188"/>
      <c r="F43" s="41">
        <v>0.05</v>
      </c>
      <c r="G43" s="42">
        <v>7.0000000000000007E-2</v>
      </c>
      <c r="H43" s="42">
        <v>0.05</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wT1UeEc9uWhpSuqk1lckZAQ6o4tGdigxaHC9Ttzg9hz7x3nEHxDvecekiCV3gssJTbjCuudV8AltAwOGGgt/w==" saltValue="7o/eoL4hHRC48MJ0ExX6aw==" spinCount="100000" sheet="1" objects="1" scenarios="1"/>
  <customSheetViews>
    <customSheetView guid="{4E25E121-281A-492F-8BD3-566A36AC0C5C}"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4680</v>
      </c>
      <c r="L45" s="60">
        <v>4678</v>
      </c>
      <c r="M45" s="60">
        <v>4266</v>
      </c>
      <c r="N45" s="60">
        <v>4203</v>
      </c>
      <c r="O45" s="61">
        <v>4215</v>
      </c>
      <c r="P45" s="48"/>
      <c r="Q45" s="48"/>
      <c r="R45" s="48"/>
      <c r="S45" s="48"/>
      <c r="T45" s="48"/>
      <c r="U45" s="48"/>
    </row>
    <row r="46" spans="1:21" ht="30.75" customHeight="1" x14ac:dyDescent="0.15">
      <c r="A46" s="48"/>
      <c r="B46" s="1201"/>
      <c r="C46" s="1202"/>
      <c r="D46" s="62"/>
      <c r="E46" s="1193" t="s">
        <v>13</v>
      </c>
      <c r="F46" s="1193"/>
      <c r="G46" s="1193"/>
      <c r="H46" s="1193"/>
      <c r="I46" s="1193"/>
      <c r="J46" s="1194"/>
      <c r="K46" s="63" t="s">
        <v>514</v>
      </c>
      <c r="L46" s="64" t="s">
        <v>514</v>
      </c>
      <c r="M46" s="64" t="s">
        <v>514</v>
      </c>
      <c r="N46" s="64" t="s">
        <v>514</v>
      </c>
      <c r="O46" s="65" t="s">
        <v>514</v>
      </c>
      <c r="P46" s="48"/>
      <c r="Q46" s="48"/>
      <c r="R46" s="48"/>
      <c r="S46" s="48"/>
      <c r="T46" s="48"/>
      <c r="U46" s="48"/>
    </row>
    <row r="47" spans="1:21" ht="30.75" customHeight="1" x14ac:dyDescent="0.15">
      <c r="A47" s="48"/>
      <c r="B47" s="1201"/>
      <c r="C47" s="1202"/>
      <c r="D47" s="62"/>
      <c r="E47" s="1193" t="s">
        <v>14</v>
      </c>
      <c r="F47" s="1193"/>
      <c r="G47" s="1193"/>
      <c r="H47" s="1193"/>
      <c r="I47" s="1193"/>
      <c r="J47" s="1194"/>
      <c r="K47" s="63" t="s">
        <v>514</v>
      </c>
      <c r="L47" s="64" t="s">
        <v>514</v>
      </c>
      <c r="M47" s="64" t="s">
        <v>514</v>
      </c>
      <c r="N47" s="64" t="s">
        <v>514</v>
      </c>
      <c r="O47" s="65" t="s">
        <v>514</v>
      </c>
      <c r="P47" s="48"/>
      <c r="Q47" s="48"/>
      <c r="R47" s="48"/>
      <c r="S47" s="48"/>
      <c r="T47" s="48"/>
      <c r="U47" s="48"/>
    </row>
    <row r="48" spans="1:21" ht="30.75" customHeight="1" x14ac:dyDescent="0.15">
      <c r="A48" s="48"/>
      <c r="B48" s="1201"/>
      <c r="C48" s="1202"/>
      <c r="D48" s="62"/>
      <c r="E48" s="1193" t="s">
        <v>15</v>
      </c>
      <c r="F48" s="1193"/>
      <c r="G48" s="1193"/>
      <c r="H48" s="1193"/>
      <c r="I48" s="1193"/>
      <c r="J48" s="1194"/>
      <c r="K48" s="63">
        <v>2304</v>
      </c>
      <c r="L48" s="64">
        <v>2340</v>
      </c>
      <c r="M48" s="64">
        <v>2364</v>
      </c>
      <c r="N48" s="64">
        <v>2073</v>
      </c>
      <c r="O48" s="65">
        <v>2166</v>
      </c>
      <c r="P48" s="48"/>
      <c r="Q48" s="48"/>
      <c r="R48" s="48"/>
      <c r="S48" s="48"/>
      <c r="T48" s="48"/>
      <c r="U48" s="48"/>
    </row>
    <row r="49" spans="1:21" ht="30.75" customHeight="1" x14ac:dyDescent="0.15">
      <c r="A49" s="48"/>
      <c r="B49" s="1201"/>
      <c r="C49" s="1202"/>
      <c r="D49" s="62"/>
      <c r="E49" s="1193" t="s">
        <v>16</v>
      </c>
      <c r="F49" s="1193"/>
      <c r="G49" s="1193"/>
      <c r="H49" s="1193"/>
      <c r="I49" s="1193"/>
      <c r="J49" s="1194"/>
      <c r="K49" s="63">
        <v>229</v>
      </c>
      <c r="L49" s="64">
        <v>192</v>
      </c>
      <c r="M49" s="64">
        <v>83</v>
      </c>
      <c r="N49" s="64">
        <v>90</v>
      </c>
      <c r="O49" s="65">
        <v>84</v>
      </c>
      <c r="P49" s="48"/>
      <c r="Q49" s="48"/>
      <c r="R49" s="48"/>
      <c r="S49" s="48"/>
      <c r="T49" s="48"/>
      <c r="U49" s="48"/>
    </row>
    <row r="50" spans="1:21" ht="30.75" customHeight="1" x14ac:dyDescent="0.15">
      <c r="A50" s="48"/>
      <c r="B50" s="1201"/>
      <c r="C50" s="1202"/>
      <c r="D50" s="62"/>
      <c r="E50" s="1193" t="s">
        <v>17</v>
      </c>
      <c r="F50" s="1193"/>
      <c r="G50" s="1193"/>
      <c r="H50" s="1193"/>
      <c r="I50" s="1193"/>
      <c r="J50" s="1194"/>
      <c r="K50" s="63">
        <v>52</v>
      </c>
      <c r="L50" s="64">
        <v>55</v>
      </c>
      <c r="M50" s="64">
        <v>51</v>
      </c>
      <c r="N50" s="64">
        <v>49</v>
      </c>
      <c r="O50" s="65">
        <v>49</v>
      </c>
      <c r="P50" s="48"/>
      <c r="Q50" s="48"/>
      <c r="R50" s="48"/>
      <c r="S50" s="48"/>
      <c r="T50" s="48"/>
      <c r="U50" s="48"/>
    </row>
    <row r="51" spans="1:21" ht="30.75" customHeight="1" x14ac:dyDescent="0.15">
      <c r="A51" s="48"/>
      <c r="B51" s="1203"/>
      <c r="C51" s="1204"/>
      <c r="D51" s="66"/>
      <c r="E51" s="1193" t="s">
        <v>18</v>
      </c>
      <c r="F51" s="1193"/>
      <c r="G51" s="1193"/>
      <c r="H51" s="1193"/>
      <c r="I51" s="1193"/>
      <c r="J51" s="1194"/>
      <c r="K51" s="63">
        <v>2</v>
      </c>
      <c r="L51" s="64">
        <v>1</v>
      </c>
      <c r="M51" s="64">
        <v>1</v>
      </c>
      <c r="N51" s="64" t="s">
        <v>514</v>
      </c>
      <c r="O51" s="65">
        <v>0</v>
      </c>
      <c r="P51" s="48"/>
      <c r="Q51" s="48"/>
      <c r="R51" s="48"/>
      <c r="S51" s="48"/>
      <c r="T51" s="48"/>
      <c r="U51" s="48"/>
    </row>
    <row r="52" spans="1:21" ht="30.75" customHeight="1" x14ac:dyDescent="0.15">
      <c r="A52" s="48"/>
      <c r="B52" s="1191" t="s">
        <v>19</v>
      </c>
      <c r="C52" s="1192"/>
      <c r="D52" s="66"/>
      <c r="E52" s="1193" t="s">
        <v>20</v>
      </c>
      <c r="F52" s="1193"/>
      <c r="G52" s="1193"/>
      <c r="H52" s="1193"/>
      <c r="I52" s="1193"/>
      <c r="J52" s="1194"/>
      <c r="K52" s="63">
        <v>5971</v>
      </c>
      <c r="L52" s="64">
        <v>6173</v>
      </c>
      <c r="M52" s="64">
        <v>5967</v>
      </c>
      <c r="N52" s="64">
        <v>5918</v>
      </c>
      <c r="O52" s="65">
        <v>5892</v>
      </c>
      <c r="P52" s="48"/>
      <c r="Q52" s="48"/>
      <c r="R52" s="48"/>
      <c r="S52" s="48"/>
      <c r="T52" s="48"/>
      <c r="U52" s="48"/>
    </row>
    <row r="53" spans="1:21" ht="30.75" customHeight="1" thickBot="1" x14ac:dyDescent="0.2">
      <c r="A53" s="48"/>
      <c r="B53" s="1195" t="s">
        <v>21</v>
      </c>
      <c r="C53" s="1196"/>
      <c r="D53" s="67"/>
      <c r="E53" s="1197" t="s">
        <v>22</v>
      </c>
      <c r="F53" s="1197"/>
      <c r="G53" s="1197"/>
      <c r="H53" s="1197"/>
      <c r="I53" s="1197"/>
      <c r="J53" s="1198"/>
      <c r="K53" s="68">
        <v>1296</v>
      </c>
      <c r="L53" s="69">
        <v>1093</v>
      </c>
      <c r="M53" s="69">
        <v>798</v>
      </c>
      <c r="N53" s="69">
        <v>497</v>
      </c>
      <c r="O53" s="70">
        <v>622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LT9VcnKEOTrsgvWS4rU8kUx6OYEinzZWX7yp+5/Jh68zErjT1CZ+Nqpu480sM8Wgg1JiGbenc/ChHIddGIpgw==" saltValue="nUC4ErZh8L8vLL3kF7npdg==" spinCount="100000" sheet="1" objects="1" scenarios="1"/>
  <customSheetViews>
    <customSheetView guid="{4E25E121-281A-492F-8BD3-566A36AC0C5C}"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556</v>
      </c>
      <c r="J40" s="79" t="s">
        <v>557</v>
      </c>
      <c r="K40" s="79" t="s">
        <v>558</v>
      </c>
      <c r="L40" s="79" t="s">
        <v>559</v>
      </c>
      <c r="M40" s="80" t="s">
        <v>560</v>
      </c>
    </row>
    <row r="41" spans="2:13" ht="27.75" customHeight="1" x14ac:dyDescent="0.15">
      <c r="B41" s="1219" t="s">
        <v>24</v>
      </c>
      <c r="C41" s="1220"/>
      <c r="D41" s="81"/>
      <c r="E41" s="1221" t="s">
        <v>25</v>
      </c>
      <c r="F41" s="1221"/>
      <c r="G41" s="1221"/>
      <c r="H41" s="1222"/>
      <c r="I41" s="82">
        <v>43508</v>
      </c>
      <c r="J41" s="83">
        <v>44133</v>
      </c>
      <c r="K41" s="83">
        <v>44821</v>
      </c>
      <c r="L41" s="83">
        <v>46400</v>
      </c>
      <c r="M41" s="84">
        <v>44758</v>
      </c>
    </row>
    <row r="42" spans="2:13" ht="27.75" customHeight="1" x14ac:dyDescent="0.15">
      <c r="B42" s="1209"/>
      <c r="C42" s="1210"/>
      <c r="D42" s="85"/>
      <c r="E42" s="1213" t="s">
        <v>26</v>
      </c>
      <c r="F42" s="1213"/>
      <c r="G42" s="1213"/>
      <c r="H42" s="1214"/>
      <c r="I42" s="86">
        <v>342</v>
      </c>
      <c r="J42" s="87">
        <v>294</v>
      </c>
      <c r="K42" s="87">
        <v>249</v>
      </c>
      <c r="L42" s="87">
        <v>205</v>
      </c>
      <c r="M42" s="88">
        <v>161</v>
      </c>
    </row>
    <row r="43" spans="2:13" ht="27.75" customHeight="1" x14ac:dyDescent="0.15">
      <c r="B43" s="1209"/>
      <c r="C43" s="1210"/>
      <c r="D43" s="85"/>
      <c r="E43" s="1213" t="s">
        <v>27</v>
      </c>
      <c r="F43" s="1213"/>
      <c r="G43" s="1213"/>
      <c r="H43" s="1214"/>
      <c r="I43" s="86">
        <v>24178</v>
      </c>
      <c r="J43" s="87">
        <v>23967</v>
      </c>
      <c r="K43" s="87">
        <v>23112</v>
      </c>
      <c r="L43" s="87">
        <v>21156</v>
      </c>
      <c r="M43" s="88">
        <v>18677</v>
      </c>
    </row>
    <row r="44" spans="2:13" ht="27.75" customHeight="1" x14ac:dyDescent="0.15">
      <c r="B44" s="1209"/>
      <c r="C44" s="1210"/>
      <c r="D44" s="85"/>
      <c r="E44" s="1213" t="s">
        <v>28</v>
      </c>
      <c r="F44" s="1213"/>
      <c r="G44" s="1213"/>
      <c r="H44" s="1214"/>
      <c r="I44" s="86">
        <v>422</v>
      </c>
      <c r="J44" s="87">
        <v>499</v>
      </c>
      <c r="K44" s="87">
        <v>939</v>
      </c>
      <c r="L44" s="87">
        <v>857</v>
      </c>
      <c r="M44" s="88">
        <v>799</v>
      </c>
    </row>
    <row r="45" spans="2:13" ht="27.75" customHeight="1" x14ac:dyDescent="0.15">
      <c r="B45" s="1209"/>
      <c r="C45" s="1210"/>
      <c r="D45" s="85"/>
      <c r="E45" s="1213" t="s">
        <v>29</v>
      </c>
      <c r="F45" s="1213"/>
      <c r="G45" s="1213"/>
      <c r="H45" s="1214"/>
      <c r="I45" s="86">
        <v>3515</v>
      </c>
      <c r="J45" s="87">
        <v>3041</v>
      </c>
      <c r="K45" s="87">
        <v>2575</v>
      </c>
      <c r="L45" s="87">
        <v>2375</v>
      </c>
      <c r="M45" s="88">
        <v>2211</v>
      </c>
    </row>
    <row r="46" spans="2:13" ht="27.75" customHeight="1" x14ac:dyDescent="0.15">
      <c r="B46" s="1209"/>
      <c r="C46" s="1210"/>
      <c r="D46" s="89"/>
      <c r="E46" s="1213" t="s">
        <v>30</v>
      </c>
      <c r="F46" s="1213"/>
      <c r="G46" s="1213"/>
      <c r="H46" s="1214"/>
      <c r="I46" s="86" t="s">
        <v>514</v>
      </c>
      <c r="J46" s="87" t="s">
        <v>514</v>
      </c>
      <c r="K46" s="87" t="s">
        <v>514</v>
      </c>
      <c r="L46" s="87" t="s">
        <v>514</v>
      </c>
      <c r="M46" s="88" t="s">
        <v>514</v>
      </c>
    </row>
    <row r="47" spans="2:13" ht="27.75" customHeight="1" x14ac:dyDescent="0.15">
      <c r="B47" s="1209"/>
      <c r="C47" s="1210"/>
      <c r="D47" s="90"/>
      <c r="E47" s="1223" t="s">
        <v>31</v>
      </c>
      <c r="F47" s="1224"/>
      <c r="G47" s="1224"/>
      <c r="H47" s="1225"/>
      <c r="I47" s="86" t="s">
        <v>514</v>
      </c>
      <c r="J47" s="87" t="s">
        <v>514</v>
      </c>
      <c r="K47" s="87" t="s">
        <v>514</v>
      </c>
      <c r="L47" s="87" t="s">
        <v>514</v>
      </c>
      <c r="M47" s="88" t="s">
        <v>514</v>
      </c>
    </row>
    <row r="48" spans="2:13" ht="27.75" customHeight="1" x14ac:dyDescent="0.15">
      <c r="B48" s="1209"/>
      <c r="C48" s="1210"/>
      <c r="D48" s="85"/>
      <c r="E48" s="1213" t="s">
        <v>32</v>
      </c>
      <c r="F48" s="1213"/>
      <c r="G48" s="1213"/>
      <c r="H48" s="1214"/>
      <c r="I48" s="86" t="s">
        <v>514</v>
      </c>
      <c r="J48" s="87" t="s">
        <v>514</v>
      </c>
      <c r="K48" s="87" t="s">
        <v>514</v>
      </c>
      <c r="L48" s="87" t="s">
        <v>514</v>
      </c>
      <c r="M48" s="88" t="s">
        <v>514</v>
      </c>
    </row>
    <row r="49" spans="2:13" ht="27.75" customHeight="1" x14ac:dyDescent="0.15">
      <c r="B49" s="1211"/>
      <c r="C49" s="1212"/>
      <c r="D49" s="85"/>
      <c r="E49" s="1213" t="s">
        <v>33</v>
      </c>
      <c r="F49" s="1213"/>
      <c r="G49" s="1213"/>
      <c r="H49" s="1214"/>
      <c r="I49" s="86" t="s">
        <v>514</v>
      </c>
      <c r="J49" s="87" t="s">
        <v>514</v>
      </c>
      <c r="K49" s="87" t="s">
        <v>514</v>
      </c>
      <c r="L49" s="87" t="s">
        <v>514</v>
      </c>
      <c r="M49" s="88" t="s">
        <v>514</v>
      </c>
    </row>
    <row r="50" spans="2:13" ht="27.75" customHeight="1" x14ac:dyDescent="0.15">
      <c r="B50" s="1207" t="s">
        <v>34</v>
      </c>
      <c r="C50" s="1208"/>
      <c r="D50" s="91"/>
      <c r="E50" s="1213" t="s">
        <v>35</v>
      </c>
      <c r="F50" s="1213"/>
      <c r="G50" s="1213"/>
      <c r="H50" s="1214"/>
      <c r="I50" s="86">
        <v>16249</v>
      </c>
      <c r="J50" s="87">
        <v>17364</v>
      </c>
      <c r="K50" s="87">
        <v>18799</v>
      </c>
      <c r="L50" s="87">
        <v>19090</v>
      </c>
      <c r="M50" s="88">
        <v>19277</v>
      </c>
    </row>
    <row r="51" spans="2:13" ht="27.75" customHeight="1" x14ac:dyDescent="0.15">
      <c r="B51" s="1209"/>
      <c r="C51" s="1210"/>
      <c r="D51" s="85"/>
      <c r="E51" s="1213" t="s">
        <v>36</v>
      </c>
      <c r="F51" s="1213"/>
      <c r="G51" s="1213"/>
      <c r="H51" s="1214"/>
      <c r="I51" s="86">
        <v>1649</v>
      </c>
      <c r="J51" s="87">
        <v>1369</v>
      </c>
      <c r="K51" s="87">
        <v>1320</v>
      </c>
      <c r="L51" s="87">
        <v>1186</v>
      </c>
      <c r="M51" s="88">
        <v>1107</v>
      </c>
    </row>
    <row r="52" spans="2:13" ht="27.75" customHeight="1" x14ac:dyDescent="0.15">
      <c r="B52" s="1211"/>
      <c r="C52" s="1212"/>
      <c r="D52" s="85"/>
      <c r="E52" s="1213" t="s">
        <v>37</v>
      </c>
      <c r="F52" s="1213"/>
      <c r="G52" s="1213"/>
      <c r="H52" s="1214"/>
      <c r="I52" s="86">
        <v>56103</v>
      </c>
      <c r="J52" s="87">
        <v>56366</v>
      </c>
      <c r="K52" s="87">
        <v>55977</v>
      </c>
      <c r="L52" s="87">
        <v>56571</v>
      </c>
      <c r="M52" s="88">
        <v>54129</v>
      </c>
    </row>
    <row r="53" spans="2:13" ht="27.75" customHeight="1" thickBot="1" x14ac:dyDescent="0.2">
      <c r="B53" s="1215" t="s">
        <v>38</v>
      </c>
      <c r="C53" s="1216"/>
      <c r="D53" s="92"/>
      <c r="E53" s="1217" t="s">
        <v>39</v>
      </c>
      <c r="F53" s="1217"/>
      <c r="G53" s="1217"/>
      <c r="H53" s="1218"/>
      <c r="I53" s="93">
        <v>-2035</v>
      </c>
      <c r="J53" s="94">
        <v>-3165</v>
      </c>
      <c r="K53" s="94">
        <v>-4400</v>
      </c>
      <c r="L53" s="94">
        <v>-5855</v>
      </c>
      <c r="M53" s="95">
        <v>-7906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aY+pVPNo/jLG5VIjBJpJJAIgPteCl3MnlE6seXrVmEtRkveMId3PV7ruc3EYFHQOOADPxRl2ISElI4vOUettw==" saltValue="uUdI5OdfARb81NBAnRYYqw==" spinCount="100000" sheet="1" objects="1" scenarios="1"/>
  <customSheetViews>
    <customSheetView guid="{4E25E121-281A-492F-8BD3-566A36AC0C5C}"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34" t="s">
        <v>42</v>
      </c>
      <c r="D55" s="1234"/>
      <c r="E55" s="1235"/>
      <c r="F55" s="107">
        <v>6019</v>
      </c>
      <c r="G55" s="107">
        <v>5938</v>
      </c>
      <c r="H55" s="108">
        <v>3082</v>
      </c>
    </row>
    <row r="56" spans="2:8" ht="52.5" customHeight="1" x14ac:dyDescent="0.15">
      <c r="B56" s="109"/>
      <c r="C56" s="1236" t="s">
        <v>43</v>
      </c>
      <c r="D56" s="1236"/>
      <c r="E56" s="1237"/>
      <c r="F56" s="110">
        <v>6542</v>
      </c>
      <c r="G56" s="110">
        <v>6577</v>
      </c>
      <c r="H56" s="111">
        <v>6105</v>
      </c>
    </row>
    <row r="57" spans="2:8" ht="53.25" customHeight="1" x14ac:dyDescent="0.15">
      <c r="B57" s="109"/>
      <c r="C57" s="1238" t="s">
        <v>44</v>
      </c>
      <c r="D57" s="1238"/>
      <c r="E57" s="1239"/>
      <c r="F57" s="112">
        <v>10765</v>
      </c>
      <c r="G57" s="112">
        <v>11315</v>
      </c>
      <c r="H57" s="113">
        <v>13783</v>
      </c>
    </row>
    <row r="58" spans="2:8" ht="45.75" customHeight="1" x14ac:dyDescent="0.15">
      <c r="B58" s="114"/>
      <c r="C58" s="1226" t="s">
        <v>572</v>
      </c>
      <c r="D58" s="1227"/>
      <c r="E58" s="1228"/>
      <c r="F58" s="115">
        <v>3900</v>
      </c>
      <c r="G58" s="115">
        <v>3900</v>
      </c>
      <c r="H58" s="116">
        <v>3900</v>
      </c>
    </row>
    <row r="59" spans="2:8" ht="45.75" customHeight="1" x14ac:dyDescent="0.15">
      <c r="B59" s="114"/>
      <c r="C59" s="1226" t="s">
        <v>573</v>
      </c>
      <c r="D59" s="1227"/>
      <c r="E59" s="1228"/>
      <c r="F59" s="115">
        <v>520</v>
      </c>
      <c r="G59" s="115">
        <v>1040</v>
      </c>
      <c r="H59" s="116">
        <v>2600</v>
      </c>
    </row>
    <row r="60" spans="2:8" ht="45.75" customHeight="1" x14ac:dyDescent="0.15">
      <c r="B60" s="114"/>
      <c r="C60" s="1226" t="s">
        <v>574</v>
      </c>
      <c r="D60" s="1227"/>
      <c r="E60" s="1228"/>
      <c r="F60" s="115">
        <v>1706</v>
      </c>
      <c r="G60" s="115">
        <v>1658</v>
      </c>
      <c r="H60" s="116">
        <v>2110</v>
      </c>
    </row>
    <row r="61" spans="2:8" ht="45.75" customHeight="1" x14ac:dyDescent="0.15">
      <c r="B61" s="114"/>
      <c r="C61" s="1226" t="s">
        <v>575</v>
      </c>
      <c r="D61" s="1227"/>
      <c r="E61" s="1228"/>
      <c r="F61" s="115">
        <v>1002</v>
      </c>
      <c r="G61" s="115">
        <v>1027</v>
      </c>
      <c r="H61" s="116">
        <v>1710</v>
      </c>
    </row>
    <row r="62" spans="2:8" ht="45.75" customHeight="1" thickBot="1" x14ac:dyDescent="0.2">
      <c r="B62" s="117"/>
      <c r="C62" s="1229" t="s">
        <v>576</v>
      </c>
      <c r="D62" s="1230"/>
      <c r="E62" s="1231"/>
      <c r="F62" s="118">
        <v>1365</v>
      </c>
      <c r="G62" s="118">
        <v>1365</v>
      </c>
      <c r="H62" s="119">
        <v>1365</v>
      </c>
    </row>
    <row r="63" spans="2:8" ht="52.5" customHeight="1" thickBot="1" x14ac:dyDescent="0.2">
      <c r="B63" s="120"/>
      <c r="C63" s="1232" t="s">
        <v>45</v>
      </c>
      <c r="D63" s="1232"/>
      <c r="E63" s="1233"/>
      <c r="F63" s="121">
        <v>23326</v>
      </c>
      <c r="G63" s="121">
        <v>23830</v>
      </c>
      <c r="H63" s="122">
        <v>22969</v>
      </c>
    </row>
    <row r="64" spans="2:8" ht="15" customHeight="1" x14ac:dyDescent="0.15"/>
    <row r="65" ht="0" hidden="1" customHeight="1" x14ac:dyDescent="0.15"/>
    <row r="66" ht="0" hidden="1" customHeight="1" x14ac:dyDescent="0.15"/>
  </sheetData>
  <sheetProtection algorithmName="SHA-512" hashValue="FUegmR6irb7xR4pZmywWRe3oROq5AQ5GbMiCCL55/23B3dWB5fDwdVdIs0gt+b8D0jq6jDeOrdowpsk/cIfgPQ==" saltValue="K7Itm3/b8hScTsusYeU1UQ==" spinCount="100000" sheet="1" objects="1" scenarios="1"/>
  <customSheetViews>
    <customSheetView guid="{4E25E121-281A-492F-8BD3-566A36AC0C5C}" scale="55" showGridLines="0" fitToPage="1" hiddenRows="1" hiddenColumns="1">
      <selection activeCell="G61" sqref="G61"/>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50" customWidth="1"/>
    <col min="109" max="109" width="5.875" style="1249" customWidth="1"/>
    <col min="110" max="110" width="19.125" style="1242" hidden="1"/>
    <col min="111" max="115" width="12.625" style="1242" hidden="1"/>
    <col min="116" max="349" width="8.625" style="1242" hidden="1"/>
    <col min="350" max="355" width="14.875" style="1242" hidden="1"/>
    <col min="356" max="357" width="15.875" style="1242" hidden="1"/>
    <col min="358" max="363" width="16.125" style="1242" hidden="1"/>
    <col min="364" max="364" width="6.125" style="1242" hidden="1"/>
    <col min="365" max="365" width="3" style="1242" hidden="1"/>
    <col min="366" max="605" width="8.625" style="1242" hidden="1"/>
    <col min="606" max="611" width="14.875" style="1242" hidden="1"/>
    <col min="612" max="613" width="15.875" style="1242" hidden="1"/>
    <col min="614" max="619" width="16.125" style="1242" hidden="1"/>
    <col min="620" max="620" width="6.125" style="1242" hidden="1"/>
    <col min="621" max="621" width="3" style="1242" hidden="1"/>
    <col min="622" max="861" width="8.625" style="1242" hidden="1"/>
    <col min="862" max="867" width="14.875" style="1242" hidden="1"/>
    <col min="868" max="869" width="15.875" style="1242" hidden="1"/>
    <col min="870" max="875" width="16.125" style="1242" hidden="1"/>
    <col min="876" max="876" width="6.125" style="1242" hidden="1"/>
    <col min="877" max="877" width="3" style="1242" hidden="1"/>
    <col min="878" max="1117" width="8.625" style="1242" hidden="1"/>
    <col min="1118" max="1123" width="14.875" style="1242" hidden="1"/>
    <col min="1124" max="1125" width="15.875" style="1242" hidden="1"/>
    <col min="1126" max="1131" width="16.125" style="1242" hidden="1"/>
    <col min="1132" max="1132" width="6.125" style="1242" hidden="1"/>
    <col min="1133" max="1133" width="3" style="1242" hidden="1"/>
    <col min="1134" max="1373" width="8.625" style="1242" hidden="1"/>
    <col min="1374" max="1379" width="14.875" style="1242" hidden="1"/>
    <col min="1380" max="1381" width="15.875" style="1242" hidden="1"/>
    <col min="1382" max="1387" width="16.125" style="1242" hidden="1"/>
    <col min="1388" max="1388" width="6.125" style="1242" hidden="1"/>
    <col min="1389" max="1389" width="3" style="1242" hidden="1"/>
    <col min="1390" max="1629" width="8.625" style="1242" hidden="1"/>
    <col min="1630" max="1635" width="14.875" style="1242" hidden="1"/>
    <col min="1636" max="1637" width="15.875" style="1242" hidden="1"/>
    <col min="1638" max="1643" width="16.125" style="1242" hidden="1"/>
    <col min="1644" max="1644" width="6.125" style="1242" hidden="1"/>
    <col min="1645" max="1645" width="3" style="1242" hidden="1"/>
    <col min="1646" max="1885" width="8.625" style="1242" hidden="1"/>
    <col min="1886" max="1891" width="14.875" style="1242" hidden="1"/>
    <col min="1892" max="1893" width="15.875" style="1242" hidden="1"/>
    <col min="1894" max="1899" width="16.125" style="1242" hidden="1"/>
    <col min="1900" max="1900" width="6.125" style="1242" hidden="1"/>
    <col min="1901" max="1901" width="3" style="1242" hidden="1"/>
    <col min="1902" max="2141" width="8.625" style="1242" hidden="1"/>
    <col min="2142" max="2147" width="14.875" style="1242" hidden="1"/>
    <col min="2148" max="2149" width="15.875" style="1242" hidden="1"/>
    <col min="2150" max="2155" width="16.125" style="1242" hidden="1"/>
    <col min="2156" max="2156" width="6.125" style="1242" hidden="1"/>
    <col min="2157" max="2157" width="3" style="1242" hidden="1"/>
    <col min="2158" max="2397" width="8.625" style="1242" hidden="1"/>
    <col min="2398" max="2403" width="14.875" style="1242" hidden="1"/>
    <col min="2404" max="2405" width="15.875" style="1242" hidden="1"/>
    <col min="2406" max="2411" width="16.125" style="1242" hidden="1"/>
    <col min="2412" max="2412" width="6.125" style="1242" hidden="1"/>
    <col min="2413" max="2413" width="3" style="1242" hidden="1"/>
    <col min="2414" max="2653" width="8.625" style="1242" hidden="1"/>
    <col min="2654" max="2659" width="14.875" style="1242" hidden="1"/>
    <col min="2660" max="2661" width="15.875" style="1242" hidden="1"/>
    <col min="2662" max="2667" width="16.125" style="1242" hidden="1"/>
    <col min="2668" max="2668" width="6.125" style="1242" hidden="1"/>
    <col min="2669" max="2669" width="3" style="1242" hidden="1"/>
    <col min="2670" max="2909" width="8.625" style="1242" hidden="1"/>
    <col min="2910" max="2915" width="14.875" style="1242" hidden="1"/>
    <col min="2916" max="2917" width="15.875" style="1242" hidden="1"/>
    <col min="2918" max="2923" width="16.125" style="1242" hidden="1"/>
    <col min="2924" max="2924" width="6.125" style="1242" hidden="1"/>
    <col min="2925" max="2925" width="3" style="1242" hidden="1"/>
    <col min="2926" max="3165" width="8.625" style="1242" hidden="1"/>
    <col min="3166" max="3171" width="14.875" style="1242" hidden="1"/>
    <col min="3172" max="3173" width="15.875" style="1242" hidden="1"/>
    <col min="3174" max="3179" width="16.125" style="1242" hidden="1"/>
    <col min="3180" max="3180" width="6.125" style="1242" hidden="1"/>
    <col min="3181" max="3181" width="3" style="1242" hidden="1"/>
    <col min="3182" max="3421" width="8.625" style="1242" hidden="1"/>
    <col min="3422" max="3427" width="14.875" style="1242" hidden="1"/>
    <col min="3428" max="3429" width="15.875" style="1242" hidden="1"/>
    <col min="3430" max="3435" width="16.125" style="1242" hidden="1"/>
    <col min="3436" max="3436" width="6.125" style="1242" hidden="1"/>
    <col min="3437" max="3437" width="3" style="1242" hidden="1"/>
    <col min="3438" max="3677" width="8.625" style="1242" hidden="1"/>
    <col min="3678" max="3683" width="14.875" style="1242" hidden="1"/>
    <col min="3684" max="3685" width="15.875" style="1242" hidden="1"/>
    <col min="3686" max="3691" width="16.125" style="1242" hidden="1"/>
    <col min="3692" max="3692" width="6.125" style="1242" hidden="1"/>
    <col min="3693" max="3693" width="3" style="1242" hidden="1"/>
    <col min="3694" max="3933" width="8.625" style="1242" hidden="1"/>
    <col min="3934" max="3939" width="14.875" style="1242" hidden="1"/>
    <col min="3940" max="3941" width="15.875" style="1242" hidden="1"/>
    <col min="3942" max="3947" width="16.125" style="1242" hidden="1"/>
    <col min="3948" max="3948" width="6.125" style="1242" hidden="1"/>
    <col min="3949" max="3949" width="3" style="1242" hidden="1"/>
    <col min="3950" max="4189" width="8.625" style="1242" hidden="1"/>
    <col min="4190" max="4195" width="14.875" style="1242" hidden="1"/>
    <col min="4196" max="4197" width="15.875" style="1242" hidden="1"/>
    <col min="4198" max="4203" width="16.125" style="1242" hidden="1"/>
    <col min="4204" max="4204" width="6.125" style="1242" hidden="1"/>
    <col min="4205" max="4205" width="3" style="1242" hidden="1"/>
    <col min="4206" max="4445" width="8.625" style="1242" hidden="1"/>
    <col min="4446" max="4451" width="14.875" style="1242" hidden="1"/>
    <col min="4452" max="4453" width="15.875" style="1242" hidden="1"/>
    <col min="4454" max="4459" width="16.125" style="1242" hidden="1"/>
    <col min="4460" max="4460" width="6.125" style="1242" hidden="1"/>
    <col min="4461" max="4461" width="3" style="1242" hidden="1"/>
    <col min="4462" max="4701" width="8.625" style="1242" hidden="1"/>
    <col min="4702" max="4707" width="14.875" style="1242" hidden="1"/>
    <col min="4708" max="4709" width="15.875" style="1242" hidden="1"/>
    <col min="4710" max="4715" width="16.125" style="1242" hidden="1"/>
    <col min="4716" max="4716" width="6.125" style="1242" hidden="1"/>
    <col min="4717" max="4717" width="3" style="1242" hidden="1"/>
    <col min="4718" max="4957" width="8.625" style="1242" hidden="1"/>
    <col min="4958" max="4963" width="14.875" style="1242" hidden="1"/>
    <col min="4964" max="4965" width="15.875" style="1242" hidden="1"/>
    <col min="4966" max="4971" width="16.125" style="1242" hidden="1"/>
    <col min="4972" max="4972" width="6.125" style="1242" hidden="1"/>
    <col min="4973" max="4973" width="3" style="1242" hidden="1"/>
    <col min="4974" max="5213" width="8.625" style="1242" hidden="1"/>
    <col min="5214" max="5219" width="14.875" style="1242" hidden="1"/>
    <col min="5220" max="5221" width="15.875" style="1242" hidden="1"/>
    <col min="5222" max="5227" width="16.125" style="1242" hidden="1"/>
    <col min="5228" max="5228" width="6.125" style="1242" hidden="1"/>
    <col min="5229" max="5229" width="3" style="1242" hidden="1"/>
    <col min="5230" max="5469" width="8.625" style="1242" hidden="1"/>
    <col min="5470" max="5475" width="14.875" style="1242" hidden="1"/>
    <col min="5476" max="5477" width="15.875" style="1242" hidden="1"/>
    <col min="5478" max="5483" width="16.125" style="1242" hidden="1"/>
    <col min="5484" max="5484" width="6.125" style="1242" hidden="1"/>
    <col min="5485" max="5485" width="3" style="1242" hidden="1"/>
    <col min="5486" max="5725" width="8.625" style="1242" hidden="1"/>
    <col min="5726" max="5731" width="14.875" style="1242" hidden="1"/>
    <col min="5732" max="5733" width="15.875" style="1242" hidden="1"/>
    <col min="5734" max="5739" width="16.125" style="1242" hidden="1"/>
    <col min="5740" max="5740" width="6.125" style="1242" hidden="1"/>
    <col min="5741" max="5741" width="3" style="1242" hidden="1"/>
    <col min="5742" max="5981" width="8.625" style="1242" hidden="1"/>
    <col min="5982" max="5987" width="14.875" style="1242" hidden="1"/>
    <col min="5988" max="5989" width="15.875" style="1242" hidden="1"/>
    <col min="5990" max="5995" width="16.125" style="1242" hidden="1"/>
    <col min="5996" max="5996" width="6.125" style="1242" hidden="1"/>
    <col min="5997" max="5997" width="3" style="1242" hidden="1"/>
    <col min="5998" max="6237" width="8.625" style="1242" hidden="1"/>
    <col min="6238" max="6243" width="14.875" style="1242" hidden="1"/>
    <col min="6244" max="6245" width="15.875" style="1242" hidden="1"/>
    <col min="6246" max="6251" width="16.125" style="1242" hidden="1"/>
    <col min="6252" max="6252" width="6.125" style="1242" hidden="1"/>
    <col min="6253" max="6253" width="3" style="1242" hidden="1"/>
    <col min="6254" max="6493" width="8.625" style="1242" hidden="1"/>
    <col min="6494" max="6499" width="14.875" style="1242" hidden="1"/>
    <col min="6500" max="6501" width="15.875" style="1242" hidden="1"/>
    <col min="6502" max="6507" width="16.125" style="1242" hidden="1"/>
    <col min="6508" max="6508" width="6.125" style="1242" hidden="1"/>
    <col min="6509" max="6509" width="3" style="1242" hidden="1"/>
    <col min="6510" max="6749" width="8.625" style="1242" hidden="1"/>
    <col min="6750" max="6755" width="14.875" style="1242" hidden="1"/>
    <col min="6756" max="6757" width="15.875" style="1242" hidden="1"/>
    <col min="6758" max="6763" width="16.125" style="1242" hidden="1"/>
    <col min="6764" max="6764" width="6.125" style="1242" hidden="1"/>
    <col min="6765" max="6765" width="3" style="1242" hidden="1"/>
    <col min="6766" max="7005" width="8.625" style="1242" hidden="1"/>
    <col min="7006" max="7011" width="14.875" style="1242" hidden="1"/>
    <col min="7012" max="7013" width="15.875" style="1242" hidden="1"/>
    <col min="7014" max="7019" width="16.125" style="1242" hidden="1"/>
    <col min="7020" max="7020" width="6.125" style="1242" hidden="1"/>
    <col min="7021" max="7021" width="3" style="1242" hidden="1"/>
    <col min="7022" max="7261" width="8.625" style="1242" hidden="1"/>
    <col min="7262" max="7267" width="14.875" style="1242" hidden="1"/>
    <col min="7268" max="7269" width="15.875" style="1242" hidden="1"/>
    <col min="7270" max="7275" width="16.125" style="1242" hidden="1"/>
    <col min="7276" max="7276" width="6.125" style="1242" hidden="1"/>
    <col min="7277" max="7277" width="3" style="1242" hidden="1"/>
    <col min="7278" max="7517" width="8.625" style="1242" hidden="1"/>
    <col min="7518" max="7523" width="14.875" style="1242" hidden="1"/>
    <col min="7524" max="7525" width="15.875" style="1242" hidden="1"/>
    <col min="7526" max="7531" width="16.125" style="1242" hidden="1"/>
    <col min="7532" max="7532" width="6.125" style="1242" hidden="1"/>
    <col min="7533" max="7533" width="3" style="1242" hidden="1"/>
    <col min="7534" max="7773" width="8.625" style="1242" hidden="1"/>
    <col min="7774" max="7779" width="14.875" style="1242" hidden="1"/>
    <col min="7780" max="7781" width="15.875" style="1242" hidden="1"/>
    <col min="7782" max="7787" width="16.125" style="1242" hidden="1"/>
    <col min="7788" max="7788" width="6.125" style="1242" hidden="1"/>
    <col min="7789" max="7789" width="3" style="1242" hidden="1"/>
    <col min="7790" max="8029" width="8.625" style="1242" hidden="1"/>
    <col min="8030" max="8035" width="14.875" style="1242" hidden="1"/>
    <col min="8036" max="8037" width="15.875" style="1242" hidden="1"/>
    <col min="8038" max="8043" width="16.125" style="1242" hidden="1"/>
    <col min="8044" max="8044" width="6.125" style="1242" hidden="1"/>
    <col min="8045" max="8045" width="3" style="1242" hidden="1"/>
    <col min="8046" max="8285" width="8.625" style="1242" hidden="1"/>
    <col min="8286" max="8291" width="14.875" style="1242" hidden="1"/>
    <col min="8292" max="8293" width="15.875" style="1242" hidden="1"/>
    <col min="8294" max="8299" width="16.125" style="1242" hidden="1"/>
    <col min="8300" max="8300" width="6.125" style="1242" hidden="1"/>
    <col min="8301" max="8301" width="3" style="1242" hidden="1"/>
    <col min="8302" max="8541" width="8.625" style="1242" hidden="1"/>
    <col min="8542" max="8547" width="14.875" style="1242" hidden="1"/>
    <col min="8548" max="8549" width="15.875" style="1242" hidden="1"/>
    <col min="8550" max="8555" width="16.125" style="1242" hidden="1"/>
    <col min="8556" max="8556" width="6.125" style="1242" hidden="1"/>
    <col min="8557" max="8557" width="3" style="1242" hidden="1"/>
    <col min="8558" max="8797" width="8.625" style="1242" hidden="1"/>
    <col min="8798" max="8803" width="14.875" style="1242" hidden="1"/>
    <col min="8804" max="8805" width="15.875" style="1242" hidden="1"/>
    <col min="8806" max="8811" width="16.125" style="1242" hidden="1"/>
    <col min="8812" max="8812" width="6.125" style="1242" hidden="1"/>
    <col min="8813" max="8813" width="3" style="1242" hidden="1"/>
    <col min="8814" max="9053" width="8.625" style="1242" hidden="1"/>
    <col min="9054" max="9059" width="14.875" style="1242" hidden="1"/>
    <col min="9060" max="9061" width="15.875" style="1242" hidden="1"/>
    <col min="9062" max="9067" width="16.125" style="1242" hidden="1"/>
    <col min="9068" max="9068" width="6.125" style="1242" hidden="1"/>
    <col min="9069" max="9069" width="3" style="1242" hidden="1"/>
    <col min="9070" max="9309" width="8.625" style="1242" hidden="1"/>
    <col min="9310" max="9315" width="14.875" style="1242" hidden="1"/>
    <col min="9316" max="9317" width="15.875" style="1242" hidden="1"/>
    <col min="9318" max="9323" width="16.125" style="1242" hidden="1"/>
    <col min="9324" max="9324" width="6.125" style="1242" hidden="1"/>
    <col min="9325" max="9325" width="3" style="1242" hidden="1"/>
    <col min="9326" max="9565" width="8.625" style="1242" hidden="1"/>
    <col min="9566" max="9571" width="14.875" style="1242" hidden="1"/>
    <col min="9572" max="9573" width="15.875" style="1242" hidden="1"/>
    <col min="9574" max="9579" width="16.125" style="1242" hidden="1"/>
    <col min="9580" max="9580" width="6.125" style="1242" hidden="1"/>
    <col min="9581" max="9581" width="3" style="1242" hidden="1"/>
    <col min="9582" max="9821" width="8.625" style="1242" hidden="1"/>
    <col min="9822" max="9827" width="14.875" style="1242" hidden="1"/>
    <col min="9828" max="9829" width="15.875" style="1242" hidden="1"/>
    <col min="9830" max="9835" width="16.125" style="1242" hidden="1"/>
    <col min="9836" max="9836" width="6.125" style="1242" hidden="1"/>
    <col min="9837" max="9837" width="3" style="1242" hidden="1"/>
    <col min="9838" max="10077" width="8.625" style="1242" hidden="1"/>
    <col min="10078" max="10083" width="14.875" style="1242" hidden="1"/>
    <col min="10084" max="10085" width="15.875" style="1242" hidden="1"/>
    <col min="10086" max="10091" width="16.125" style="1242" hidden="1"/>
    <col min="10092" max="10092" width="6.125" style="1242" hidden="1"/>
    <col min="10093" max="10093" width="3" style="1242" hidden="1"/>
    <col min="10094" max="10333" width="8.625" style="1242" hidden="1"/>
    <col min="10334" max="10339" width="14.875" style="1242" hidden="1"/>
    <col min="10340" max="10341" width="15.875" style="1242" hidden="1"/>
    <col min="10342" max="10347" width="16.125" style="1242" hidden="1"/>
    <col min="10348" max="10348" width="6.125" style="1242" hidden="1"/>
    <col min="10349" max="10349" width="3" style="1242" hidden="1"/>
    <col min="10350" max="10589" width="8.625" style="1242" hidden="1"/>
    <col min="10590" max="10595" width="14.875" style="1242" hidden="1"/>
    <col min="10596" max="10597" width="15.875" style="1242" hidden="1"/>
    <col min="10598" max="10603" width="16.125" style="1242" hidden="1"/>
    <col min="10604" max="10604" width="6.125" style="1242" hidden="1"/>
    <col min="10605" max="10605" width="3" style="1242" hidden="1"/>
    <col min="10606" max="10845" width="8.625" style="1242" hidden="1"/>
    <col min="10846" max="10851" width="14.875" style="1242" hidden="1"/>
    <col min="10852" max="10853" width="15.875" style="1242" hidden="1"/>
    <col min="10854" max="10859" width="16.125" style="1242" hidden="1"/>
    <col min="10860" max="10860" width="6.125" style="1242" hidden="1"/>
    <col min="10861" max="10861" width="3" style="1242" hidden="1"/>
    <col min="10862" max="11101" width="8.625" style="1242" hidden="1"/>
    <col min="11102" max="11107" width="14.875" style="1242" hidden="1"/>
    <col min="11108" max="11109" width="15.875" style="1242" hidden="1"/>
    <col min="11110" max="11115" width="16.125" style="1242" hidden="1"/>
    <col min="11116" max="11116" width="6.125" style="1242" hidden="1"/>
    <col min="11117" max="11117" width="3" style="1242" hidden="1"/>
    <col min="11118" max="11357" width="8.625" style="1242" hidden="1"/>
    <col min="11358" max="11363" width="14.875" style="1242" hidden="1"/>
    <col min="11364" max="11365" width="15.875" style="1242" hidden="1"/>
    <col min="11366" max="11371" width="16.125" style="1242" hidden="1"/>
    <col min="11372" max="11372" width="6.125" style="1242" hidden="1"/>
    <col min="11373" max="11373" width="3" style="1242" hidden="1"/>
    <col min="11374" max="11613" width="8.625" style="1242" hidden="1"/>
    <col min="11614" max="11619" width="14.875" style="1242" hidden="1"/>
    <col min="11620" max="11621" width="15.875" style="1242" hidden="1"/>
    <col min="11622" max="11627" width="16.125" style="1242" hidden="1"/>
    <col min="11628" max="11628" width="6.125" style="1242" hidden="1"/>
    <col min="11629" max="11629" width="3" style="1242" hidden="1"/>
    <col min="11630" max="11869" width="8.625" style="1242" hidden="1"/>
    <col min="11870" max="11875" width="14.875" style="1242" hidden="1"/>
    <col min="11876" max="11877" width="15.875" style="1242" hidden="1"/>
    <col min="11878" max="11883" width="16.125" style="1242" hidden="1"/>
    <col min="11884" max="11884" width="6.125" style="1242" hidden="1"/>
    <col min="11885" max="11885" width="3" style="1242" hidden="1"/>
    <col min="11886" max="12125" width="8.625" style="1242" hidden="1"/>
    <col min="12126" max="12131" width="14.875" style="1242" hidden="1"/>
    <col min="12132" max="12133" width="15.875" style="1242" hidden="1"/>
    <col min="12134" max="12139" width="16.125" style="1242" hidden="1"/>
    <col min="12140" max="12140" width="6.125" style="1242" hidden="1"/>
    <col min="12141" max="12141" width="3" style="1242" hidden="1"/>
    <col min="12142" max="12381" width="8.625" style="1242" hidden="1"/>
    <col min="12382" max="12387" width="14.875" style="1242" hidden="1"/>
    <col min="12388" max="12389" width="15.875" style="1242" hidden="1"/>
    <col min="12390" max="12395" width="16.125" style="1242" hidden="1"/>
    <col min="12396" max="12396" width="6.125" style="1242" hidden="1"/>
    <col min="12397" max="12397" width="3" style="1242" hidden="1"/>
    <col min="12398" max="12637" width="8.625" style="1242" hidden="1"/>
    <col min="12638" max="12643" width="14.875" style="1242" hidden="1"/>
    <col min="12644" max="12645" width="15.875" style="1242" hidden="1"/>
    <col min="12646" max="12651" width="16.125" style="1242" hidden="1"/>
    <col min="12652" max="12652" width="6.125" style="1242" hidden="1"/>
    <col min="12653" max="12653" width="3" style="1242" hidden="1"/>
    <col min="12654" max="12893" width="8.625" style="1242" hidden="1"/>
    <col min="12894" max="12899" width="14.875" style="1242" hidden="1"/>
    <col min="12900" max="12901" width="15.875" style="1242" hidden="1"/>
    <col min="12902" max="12907" width="16.125" style="1242" hidden="1"/>
    <col min="12908" max="12908" width="6.125" style="1242" hidden="1"/>
    <col min="12909" max="12909" width="3" style="1242" hidden="1"/>
    <col min="12910" max="13149" width="8.625" style="1242" hidden="1"/>
    <col min="13150" max="13155" width="14.875" style="1242" hidden="1"/>
    <col min="13156" max="13157" width="15.875" style="1242" hidden="1"/>
    <col min="13158" max="13163" width="16.125" style="1242" hidden="1"/>
    <col min="13164" max="13164" width="6.125" style="1242" hidden="1"/>
    <col min="13165" max="13165" width="3" style="1242" hidden="1"/>
    <col min="13166" max="13405" width="8.625" style="1242" hidden="1"/>
    <col min="13406" max="13411" width="14.875" style="1242" hidden="1"/>
    <col min="13412" max="13413" width="15.875" style="1242" hidden="1"/>
    <col min="13414" max="13419" width="16.125" style="1242" hidden="1"/>
    <col min="13420" max="13420" width="6.125" style="1242" hidden="1"/>
    <col min="13421" max="13421" width="3" style="1242" hidden="1"/>
    <col min="13422" max="13661" width="8.625" style="1242" hidden="1"/>
    <col min="13662" max="13667" width="14.875" style="1242" hidden="1"/>
    <col min="13668" max="13669" width="15.875" style="1242" hidden="1"/>
    <col min="13670" max="13675" width="16.125" style="1242" hidden="1"/>
    <col min="13676" max="13676" width="6.125" style="1242" hidden="1"/>
    <col min="13677" max="13677" width="3" style="1242" hidden="1"/>
    <col min="13678" max="13917" width="8.625" style="1242" hidden="1"/>
    <col min="13918" max="13923" width="14.875" style="1242" hidden="1"/>
    <col min="13924" max="13925" width="15.875" style="1242" hidden="1"/>
    <col min="13926" max="13931" width="16.125" style="1242" hidden="1"/>
    <col min="13932" max="13932" width="6.125" style="1242" hidden="1"/>
    <col min="13933" max="13933" width="3" style="1242" hidden="1"/>
    <col min="13934" max="14173" width="8.625" style="1242" hidden="1"/>
    <col min="14174" max="14179" width="14.875" style="1242" hidden="1"/>
    <col min="14180" max="14181" width="15.875" style="1242" hidden="1"/>
    <col min="14182" max="14187" width="16.125" style="1242" hidden="1"/>
    <col min="14188" max="14188" width="6.125" style="1242" hidden="1"/>
    <col min="14189" max="14189" width="3" style="1242" hidden="1"/>
    <col min="14190" max="14429" width="8.625" style="1242" hidden="1"/>
    <col min="14430" max="14435" width="14.875" style="1242" hidden="1"/>
    <col min="14436" max="14437" width="15.875" style="1242" hidden="1"/>
    <col min="14438" max="14443" width="16.125" style="1242" hidden="1"/>
    <col min="14444" max="14444" width="6.125" style="1242" hidden="1"/>
    <col min="14445" max="14445" width="3" style="1242" hidden="1"/>
    <col min="14446" max="14685" width="8.625" style="1242" hidden="1"/>
    <col min="14686" max="14691" width="14.875" style="1242" hidden="1"/>
    <col min="14692" max="14693" width="15.875" style="1242" hidden="1"/>
    <col min="14694" max="14699" width="16.125" style="1242" hidden="1"/>
    <col min="14700" max="14700" width="6.125" style="1242" hidden="1"/>
    <col min="14701" max="14701" width="3" style="1242" hidden="1"/>
    <col min="14702" max="14941" width="8.625" style="1242" hidden="1"/>
    <col min="14942" max="14947" width="14.875" style="1242" hidden="1"/>
    <col min="14948" max="14949" width="15.875" style="1242" hidden="1"/>
    <col min="14950" max="14955" width="16.125" style="1242" hidden="1"/>
    <col min="14956" max="14956" width="6.125" style="1242" hidden="1"/>
    <col min="14957" max="14957" width="3" style="1242" hidden="1"/>
    <col min="14958" max="15197" width="8.625" style="1242" hidden="1"/>
    <col min="15198" max="15203" width="14.875" style="1242" hidden="1"/>
    <col min="15204" max="15205" width="15.875" style="1242" hidden="1"/>
    <col min="15206" max="15211" width="16.125" style="1242" hidden="1"/>
    <col min="15212" max="15212" width="6.125" style="1242" hidden="1"/>
    <col min="15213" max="15213" width="3" style="1242" hidden="1"/>
    <col min="15214" max="15453" width="8.625" style="1242" hidden="1"/>
    <col min="15454" max="15459" width="14.875" style="1242" hidden="1"/>
    <col min="15460" max="15461" width="15.875" style="1242" hidden="1"/>
    <col min="15462" max="15467" width="16.125" style="1242" hidden="1"/>
    <col min="15468" max="15468" width="6.125" style="1242" hidden="1"/>
    <col min="15469" max="15469" width="3" style="1242" hidden="1"/>
    <col min="15470" max="15709" width="8.625" style="1242" hidden="1"/>
    <col min="15710" max="15715" width="14.875" style="1242" hidden="1"/>
    <col min="15716" max="15717" width="15.875" style="1242" hidden="1"/>
    <col min="15718" max="15723" width="16.125" style="1242" hidden="1"/>
    <col min="15724" max="15724" width="6.125" style="1242" hidden="1"/>
    <col min="15725" max="15725" width="3" style="1242" hidden="1"/>
    <col min="15726" max="15965" width="8.625" style="1242" hidden="1"/>
    <col min="15966" max="15971" width="14.875" style="1242" hidden="1"/>
    <col min="15972" max="15973" width="15.875" style="1242" hidden="1"/>
    <col min="15974" max="15979" width="16.125" style="1242" hidden="1"/>
    <col min="15980" max="15980" width="6.125" style="1242" hidden="1"/>
    <col min="15981" max="15981" width="3" style="1242" hidden="1"/>
    <col min="15982" max="16221" width="8.625" style="1242" hidden="1"/>
    <col min="16222" max="16227" width="14.875" style="1242" hidden="1"/>
    <col min="16228" max="16229" width="15.875" style="1242" hidden="1"/>
    <col min="16230" max="16235" width="16.125" style="1242" hidden="1"/>
    <col min="16236" max="16236" width="6.125" style="1242" hidden="1"/>
    <col min="16237" max="16237" width="3" style="1242" hidden="1"/>
    <col min="16238" max="16384" width="8.625" style="1242" hidden="1"/>
  </cols>
  <sheetData>
    <row r="1" spans="1:143" ht="42.75" customHeight="1" x14ac:dyDescent="0.15">
      <c r="A1" s="1240"/>
      <c r="B1" s="1241"/>
      <c r="DD1" s="1242"/>
      <c r="DE1" s="1242"/>
    </row>
    <row r="2" spans="1:143"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43"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43" s="270"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c r="DF10" s="271"/>
      <c r="DG10" s="271"/>
      <c r="DH10" s="271"/>
      <c r="DI10" s="271"/>
      <c r="DJ10" s="271"/>
      <c r="DK10" s="271"/>
      <c r="DL10" s="271"/>
      <c r="DM10" s="271"/>
      <c r="DN10" s="271"/>
      <c r="DO10" s="271"/>
      <c r="DP10" s="271"/>
      <c r="DQ10" s="271"/>
      <c r="DR10" s="271"/>
      <c r="DS10" s="271"/>
      <c r="DT10" s="271"/>
      <c r="DU10" s="271"/>
      <c r="DV10" s="271"/>
      <c r="DW10" s="271"/>
      <c r="EM10" s="270" t="s">
        <v>608</v>
      </c>
    </row>
    <row r="11" spans="1:143" s="270"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c r="DF12" s="271"/>
      <c r="DG12" s="271"/>
      <c r="DH12" s="271"/>
      <c r="DI12" s="271"/>
      <c r="DJ12" s="271"/>
      <c r="DK12" s="271"/>
      <c r="DL12" s="271"/>
      <c r="DM12" s="271"/>
      <c r="DN12" s="271"/>
      <c r="DO12" s="271"/>
      <c r="DP12" s="271"/>
      <c r="DQ12" s="271"/>
      <c r="DR12" s="271"/>
      <c r="DS12" s="271"/>
      <c r="DT12" s="271"/>
      <c r="DU12" s="271"/>
      <c r="DV12" s="271"/>
      <c r="DW12" s="271"/>
      <c r="EM12" s="270" t="s">
        <v>608</v>
      </c>
    </row>
    <row r="13" spans="1:143" s="270"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42"/>
      <c r="DE19" s="1242"/>
    </row>
    <row r="20" spans="1:351" x14ac:dyDescent="0.15">
      <c r="DD20" s="1242"/>
      <c r="DE20" s="1242"/>
    </row>
    <row r="21" spans="1:351" ht="17.25"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c r="MM21" s="1248"/>
    </row>
    <row r="22" spans="1:351" ht="17.25" x14ac:dyDescent="0.15">
      <c r="B22" s="1249"/>
      <c r="MM22" s="1248"/>
    </row>
    <row r="23" spans="1:351" x14ac:dyDescent="0.15">
      <c r="B23" s="1249"/>
    </row>
    <row r="24" spans="1:351" x14ac:dyDescent="0.15">
      <c r="B24" s="1249"/>
    </row>
    <row r="25" spans="1:351" x14ac:dyDescent="0.15">
      <c r="B25" s="1249"/>
    </row>
    <row r="26" spans="1:351" x14ac:dyDescent="0.15">
      <c r="B26" s="1249"/>
    </row>
    <row r="27" spans="1:351" x14ac:dyDescent="0.15">
      <c r="B27" s="1249"/>
    </row>
    <row r="28" spans="1:351" x14ac:dyDescent="0.15">
      <c r="B28" s="1249"/>
    </row>
    <row r="29" spans="1:351" x14ac:dyDescent="0.15">
      <c r="B29" s="1249"/>
    </row>
    <row r="30" spans="1:351" x14ac:dyDescent="0.15">
      <c r="B30" s="1249"/>
    </row>
    <row r="31" spans="1:351" x14ac:dyDescent="0.15">
      <c r="B31" s="1249"/>
    </row>
    <row r="32" spans="1:351"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2"/>
    </row>
    <row r="41" spans="2:109" ht="17.25" x14ac:dyDescent="0.15">
      <c r="B41" s="1255" t="s">
        <v>609</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9"/>
      <c r="G42" s="1256"/>
      <c r="I42" s="1257"/>
      <c r="J42" s="1257"/>
      <c r="K42" s="1257"/>
      <c r="AM42" s="1256"/>
      <c r="AN42" s="1256" t="s">
        <v>610</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611</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2" t="s">
        <v>612</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556</v>
      </c>
      <c r="BQ50" s="1274"/>
      <c r="BR50" s="1274"/>
      <c r="BS50" s="1274"/>
      <c r="BT50" s="1274"/>
      <c r="BU50" s="1274"/>
      <c r="BV50" s="1274"/>
      <c r="BW50" s="1274"/>
      <c r="BX50" s="1274" t="s">
        <v>557</v>
      </c>
      <c r="BY50" s="1274"/>
      <c r="BZ50" s="1274"/>
      <c r="CA50" s="1274"/>
      <c r="CB50" s="1274"/>
      <c r="CC50" s="1274"/>
      <c r="CD50" s="1274"/>
      <c r="CE50" s="1274"/>
      <c r="CF50" s="1274" t="s">
        <v>558</v>
      </c>
      <c r="CG50" s="1274"/>
      <c r="CH50" s="1274"/>
      <c r="CI50" s="1274"/>
      <c r="CJ50" s="1274"/>
      <c r="CK50" s="1274"/>
      <c r="CL50" s="1274"/>
      <c r="CM50" s="1274"/>
      <c r="CN50" s="1274" t="s">
        <v>559</v>
      </c>
      <c r="CO50" s="1274"/>
      <c r="CP50" s="1274"/>
      <c r="CQ50" s="1274"/>
      <c r="CR50" s="1274"/>
      <c r="CS50" s="1274"/>
      <c r="CT50" s="1274"/>
      <c r="CU50" s="1274"/>
      <c r="CV50" s="1274" t="s">
        <v>560</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613</v>
      </c>
      <c r="AO51" s="1278"/>
      <c r="AP51" s="1278"/>
      <c r="AQ51" s="1278"/>
      <c r="AR51" s="1278"/>
      <c r="AS51" s="1278"/>
      <c r="AT51" s="1278"/>
      <c r="AU51" s="1278"/>
      <c r="AV51" s="1278"/>
      <c r="AW51" s="1278"/>
      <c r="AX51" s="1278"/>
      <c r="AY51" s="1278"/>
      <c r="AZ51" s="1278"/>
      <c r="BA51" s="1278"/>
      <c r="BB51" s="1278" t="s">
        <v>614</v>
      </c>
      <c r="BC51" s="1278"/>
      <c r="BD51" s="1278"/>
      <c r="BE51" s="1278"/>
      <c r="BF51" s="1278"/>
      <c r="BG51" s="1278"/>
      <c r="BH51" s="1278"/>
      <c r="BI51" s="1278"/>
      <c r="BJ51" s="1278"/>
      <c r="BK51" s="1278"/>
      <c r="BL51" s="1278"/>
      <c r="BM51" s="1278"/>
      <c r="BN51" s="1278"/>
      <c r="BO51" s="1278"/>
      <c r="BP51" s="1279"/>
      <c r="BQ51" s="1280"/>
      <c r="BR51" s="1280"/>
      <c r="BS51" s="1280"/>
      <c r="BT51" s="1280"/>
      <c r="BU51" s="1280"/>
      <c r="BV51" s="1280"/>
      <c r="BW51" s="1280"/>
      <c r="BX51" s="1279"/>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615</v>
      </c>
      <c r="BC53" s="1278"/>
      <c r="BD53" s="1278"/>
      <c r="BE53" s="1278"/>
      <c r="BF53" s="1278"/>
      <c r="BG53" s="1278"/>
      <c r="BH53" s="1278"/>
      <c r="BI53" s="1278"/>
      <c r="BJ53" s="1278"/>
      <c r="BK53" s="1278"/>
      <c r="BL53" s="1278"/>
      <c r="BM53" s="1278"/>
      <c r="BN53" s="1278"/>
      <c r="BO53" s="1278"/>
      <c r="BP53" s="1279"/>
      <c r="BQ53" s="1280"/>
      <c r="BR53" s="1280"/>
      <c r="BS53" s="1280"/>
      <c r="BT53" s="1280"/>
      <c r="BU53" s="1280"/>
      <c r="BV53" s="1280"/>
      <c r="BW53" s="1280"/>
      <c r="BX53" s="1279"/>
      <c r="BY53" s="1280"/>
      <c r="BZ53" s="1280"/>
      <c r="CA53" s="1280"/>
      <c r="CB53" s="1280"/>
      <c r="CC53" s="1280"/>
      <c r="CD53" s="1280"/>
      <c r="CE53" s="1280"/>
      <c r="CF53" s="1280">
        <v>59.4</v>
      </c>
      <c r="CG53" s="1280"/>
      <c r="CH53" s="1280"/>
      <c r="CI53" s="1280"/>
      <c r="CJ53" s="1280"/>
      <c r="CK53" s="1280"/>
      <c r="CL53" s="1280"/>
      <c r="CM53" s="1280"/>
      <c r="CN53" s="1280">
        <v>59.3</v>
      </c>
      <c r="CO53" s="1280"/>
      <c r="CP53" s="1280"/>
      <c r="CQ53" s="1280"/>
      <c r="CR53" s="1280"/>
      <c r="CS53" s="1280"/>
      <c r="CT53" s="1280"/>
      <c r="CU53" s="1280"/>
      <c r="CV53" s="1280">
        <v>60.4</v>
      </c>
      <c r="CW53" s="1280"/>
      <c r="CX53" s="1280"/>
      <c r="CY53" s="1280"/>
      <c r="CZ53" s="1280"/>
      <c r="DA53" s="1280"/>
      <c r="DB53" s="1280"/>
      <c r="DC53" s="1280"/>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1257"/>
      <c r="B55" s="1249"/>
      <c r="G55" s="1268"/>
      <c r="H55" s="1268"/>
      <c r="I55" s="1268"/>
      <c r="J55" s="1268"/>
      <c r="K55" s="1277"/>
      <c r="L55" s="1277"/>
      <c r="M55" s="1277"/>
      <c r="N55" s="1277"/>
      <c r="AN55" s="1274" t="s">
        <v>616</v>
      </c>
      <c r="AO55" s="1274"/>
      <c r="AP55" s="1274"/>
      <c r="AQ55" s="1274"/>
      <c r="AR55" s="1274"/>
      <c r="AS55" s="1274"/>
      <c r="AT55" s="1274"/>
      <c r="AU55" s="1274"/>
      <c r="AV55" s="1274"/>
      <c r="AW55" s="1274"/>
      <c r="AX55" s="1274"/>
      <c r="AY55" s="1274"/>
      <c r="AZ55" s="1274"/>
      <c r="BA55" s="1274"/>
      <c r="BB55" s="1278" t="s">
        <v>614</v>
      </c>
      <c r="BC55" s="1278"/>
      <c r="BD55" s="1278"/>
      <c r="BE55" s="1278"/>
      <c r="BF55" s="1278"/>
      <c r="BG55" s="1278"/>
      <c r="BH55" s="1278"/>
      <c r="BI55" s="1278"/>
      <c r="BJ55" s="1278"/>
      <c r="BK55" s="1278"/>
      <c r="BL55" s="1278"/>
      <c r="BM55" s="1278"/>
      <c r="BN55" s="1278"/>
      <c r="BO55" s="1278"/>
      <c r="BP55" s="1279"/>
      <c r="BQ55" s="1280"/>
      <c r="BR55" s="1280"/>
      <c r="BS55" s="1280"/>
      <c r="BT55" s="1280"/>
      <c r="BU55" s="1280"/>
      <c r="BV55" s="1280"/>
      <c r="BW55" s="1280"/>
      <c r="BX55" s="1279"/>
      <c r="BY55" s="1280"/>
      <c r="BZ55" s="1280"/>
      <c r="CA55" s="1280"/>
      <c r="CB55" s="1280"/>
      <c r="CC55" s="1280"/>
      <c r="CD55" s="1280"/>
      <c r="CE55" s="1280"/>
      <c r="CF55" s="1280">
        <v>37.299999999999997</v>
      </c>
      <c r="CG55" s="1280"/>
      <c r="CH55" s="1280"/>
      <c r="CI55" s="1280"/>
      <c r="CJ55" s="1280"/>
      <c r="CK55" s="1280"/>
      <c r="CL55" s="1280"/>
      <c r="CM55" s="1280"/>
      <c r="CN55" s="1280">
        <v>33.1</v>
      </c>
      <c r="CO55" s="1280"/>
      <c r="CP55" s="1280"/>
      <c r="CQ55" s="1280"/>
      <c r="CR55" s="1280"/>
      <c r="CS55" s="1280"/>
      <c r="CT55" s="1280"/>
      <c r="CU55" s="1280"/>
      <c r="CV55" s="1280">
        <v>31.3</v>
      </c>
      <c r="CW55" s="1280"/>
      <c r="CX55" s="1280"/>
      <c r="CY55" s="1280"/>
      <c r="CZ55" s="1280"/>
      <c r="DA55" s="1280"/>
      <c r="DB55" s="1280"/>
      <c r="DC55" s="1280"/>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257" customFormat="1" x14ac:dyDescent="0.15">
      <c r="B57" s="1281"/>
      <c r="G57" s="1268"/>
      <c r="H57" s="1268"/>
      <c r="I57" s="1282"/>
      <c r="J57" s="1282"/>
      <c r="K57" s="1277"/>
      <c r="L57" s="1277"/>
      <c r="M57" s="1277"/>
      <c r="N57" s="1277"/>
      <c r="AM57" s="1242"/>
      <c r="AN57" s="1274"/>
      <c r="AO57" s="1274"/>
      <c r="AP57" s="1274"/>
      <c r="AQ57" s="1274"/>
      <c r="AR57" s="1274"/>
      <c r="AS57" s="1274"/>
      <c r="AT57" s="1274"/>
      <c r="AU57" s="1274"/>
      <c r="AV57" s="1274"/>
      <c r="AW57" s="1274"/>
      <c r="AX57" s="1274"/>
      <c r="AY57" s="1274"/>
      <c r="AZ57" s="1274"/>
      <c r="BA57" s="1274"/>
      <c r="BB57" s="1278" t="s">
        <v>615</v>
      </c>
      <c r="BC57" s="1278"/>
      <c r="BD57" s="1278"/>
      <c r="BE57" s="1278"/>
      <c r="BF57" s="1278"/>
      <c r="BG57" s="1278"/>
      <c r="BH57" s="1278"/>
      <c r="BI57" s="1278"/>
      <c r="BJ57" s="1278"/>
      <c r="BK57" s="1278"/>
      <c r="BL57" s="1278"/>
      <c r="BM57" s="1278"/>
      <c r="BN57" s="1278"/>
      <c r="BO57" s="1278"/>
      <c r="BP57" s="1279"/>
      <c r="BQ57" s="1280"/>
      <c r="BR57" s="1280"/>
      <c r="BS57" s="1280"/>
      <c r="BT57" s="1280"/>
      <c r="BU57" s="1280"/>
      <c r="BV57" s="1280"/>
      <c r="BW57" s="1280"/>
      <c r="BX57" s="1279"/>
      <c r="BY57" s="1280"/>
      <c r="BZ57" s="1280"/>
      <c r="CA57" s="1280"/>
      <c r="CB57" s="1280"/>
      <c r="CC57" s="1280"/>
      <c r="CD57" s="1280"/>
      <c r="CE57" s="1280"/>
      <c r="CF57" s="1280">
        <v>55.2</v>
      </c>
      <c r="CG57" s="1280"/>
      <c r="CH57" s="1280"/>
      <c r="CI57" s="1280"/>
      <c r="CJ57" s="1280"/>
      <c r="CK57" s="1280"/>
      <c r="CL57" s="1280"/>
      <c r="CM57" s="1280"/>
      <c r="CN57" s="1280">
        <v>57.2</v>
      </c>
      <c r="CO57" s="1280"/>
      <c r="CP57" s="1280"/>
      <c r="CQ57" s="1280"/>
      <c r="CR57" s="1280"/>
      <c r="CS57" s="1280"/>
      <c r="CT57" s="1280"/>
      <c r="CU57" s="1280"/>
      <c r="CV57" s="1280">
        <v>58.5</v>
      </c>
      <c r="CW57" s="1280"/>
      <c r="CX57" s="1280"/>
      <c r="CY57" s="1280"/>
      <c r="CZ57" s="1280"/>
      <c r="DA57" s="1280"/>
      <c r="DB57" s="1280"/>
      <c r="DC57" s="1280"/>
      <c r="DD57" s="1283"/>
      <c r="DE57" s="1281"/>
    </row>
    <row r="58" spans="1:109" s="1257" customFormat="1" x14ac:dyDescent="0.15">
      <c r="A58" s="1242"/>
      <c r="B58" s="1281"/>
      <c r="G58" s="1268"/>
      <c r="H58" s="1268"/>
      <c r="I58" s="1282"/>
      <c r="J58" s="1282"/>
      <c r="K58" s="1277"/>
      <c r="L58" s="1277"/>
      <c r="M58" s="1277"/>
      <c r="N58" s="1277"/>
      <c r="AM58" s="1242"/>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283"/>
      <c r="DE58" s="1281"/>
    </row>
    <row r="59" spans="1:109" s="1257" customFormat="1" x14ac:dyDescent="0.15">
      <c r="A59" s="1242"/>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7" customFormat="1" x14ac:dyDescent="0.15">
      <c r="A60" s="1242"/>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7" customFormat="1" x14ac:dyDescent="0.15">
      <c r="A61" s="1242"/>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2"/>
    </row>
    <row r="63" spans="1:109" ht="17.25" x14ac:dyDescent="0.15">
      <c r="B63" s="1289" t="s">
        <v>617</v>
      </c>
    </row>
    <row r="64" spans="1:109" x14ac:dyDescent="0.15">
      <c r="B64" s="1249"/>
      <c r="G64" s="1256"/>
      <c r="I64" s="1290"/>
      <c r="J64" s="1290"/>
      <c r="K64" s="1290"/>
      <c r="L64" s="1290"/>
      <c r="M64" s="1290"/>
      <c r="N64" s="1291"/>
      <c r="AM64" s="1256"/>
      <c r="AN64" s="1256" t="s">
        <v>610</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618</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49"/>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49"/>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49"/>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49"/>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49"/>
      <c r="H70" s="1300"/>
      <c r="I70" s="1300"/>
      <c r="J70" s="1301"/>
      <c r="K70" s="1301"/>
      <c r="L70" s="1302"/>
      <c r="M70" s="1301"/>
      <c r="N70" s="1302"/>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303"/>
      <c r="I71" s="1304"/>
      <c r="J71" s="1301"/>
      <c r="K71" s="1301"/>
      <c r="L71" s="1302"/>
      <c r="M71" s="1301"/>
      <c r="N71" s="1302"/>
      <c r="AM71" s="1303"/>
      <c r="AN71" s="1242" t="s">
        <v>612</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556</v>
      </c>
      <c r="BQ72" s="1274"/>
      <c r="BR72" s="1274"/>
      <c r="BS72" s="1274"/>
      <c r="BT72" s="1274"/>
      <c r="BU72" s="1274"/>
      <c r="BV72" s="1274"/>
      <c r="BW72" s="1274"/>
      <c r="BX72" s="1274" t="s">
        <v>557</v>
      </c>
      <c r="BY72" s="1274"/>
      <c r="BZ72" s="1274"/>
      <c r="CA72" s="1274"/>
      <c r="CB72" s="1274"/>
      <c r="CC72" s="1274"/>
      <c r="CD72" s="1274"/>
      <c r="CE72" s="1274"/>
      <c r="CF72" s="1274" t="s">
        <v>558</v>
      </c>
      <c r="CG72" s="1274"/>
      <c r="CH72" s="1274"/>
      <c r="CI72" s="1274"/>
      <c r="CJ72" s="1274"/>
      <c r="CK72" s="1274"/>
      <c r="CL72" s="1274"/>
      <c r="CM72" s="1274"/>
      <c r="CN72" s="1274" t="s">
        <v>559</v>
      </c>
      <c r="CO72" s="1274"/>
      <c r="CP72" s="1274"/>
      <c r="CQ72" s="1274"/>
      <c r="CR72" s="1274"/>
      <c r="CS72" s="1274"/>
      <c r="CT72" s="1274"/>
      <c r="CU72" s="1274"/>
      <c r="CV72" s="1274" t="s">
        <v>560</v>
      </c>
      <c r="CW72" s="1274"/>
      <c r="CX72" s="1274"/>
      <c r="CY72" s="1274"/>
      <c r="CZ72" s="1274"/>
      <c r="DA72" s="1274"/>
      <c r="DB72" s="1274"/>
      <c r="DC72" s="1274"/>
    </row>
    <row r="73" spans="2:107" x14ac:dyDescent="0.15">
      <c r="B73" s="1249"/>
      <c r="G73" s="1275"/>
      <c r="H73" s="1275"/>
      <c r="I73" s="1275"/>
      <c r="J73" s="1275"/>
      <c r="K73" s="1305"/>
      <c r="L73" s="1305"/>
      <c r="M73" s="1305"/>
      <c r="N73" s="1305"/>
      <c r="AM73" s="1267"/>
      <c r="AN73" s="1278" t="s">
        <v>613</v>
      </c>
      <c r="AO73" s="1278"/>
      <c r="AP73" s="1278"/>
      <c r="AQ73" s="1278"/>
      <c r="AR73" s="1278"/>
      <c r="AS73" s="1278"/>
      <c r="AT73" s="1278"/>
      <c r="AU73" s="1278"/>
      <c r="AV73" s="1278"/>
      <c r="AW73" s="1278"/>
      <c r="AX73" s="1278"/>
      <c r="AY73" s="1278"/>
      <c r="AZ73" s="1278"/>
      <c r="BA73" s="1278"/>
      <c r="BB73" s="1278" t="s">
        <v>614</v>
      </c>
      <c r="BC73" s="1278"/>
      <c r="BD73" s="1278"/>
      <c r="BE73" s="1278"/>
      <c r="BF73" s="1278"/>
      <c r="BG73" s="1278"/>
      <c r="BH73" s="1278"/>
      <c r="BI73" s="1278"/>
      <c r="BJ73" s="1278"/>
      <c r="BK73" s="1278"/>
      <c r="BL73" s="1278"/>
      <c r="BM73" s="1278"/>
      <c r="BN73" s="1278"/>
      <c r="BO73" s="1278"/>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1249"/>
      <c r="G74" s="1275"/>
      <c r="H74" s="1275"/>
      <c r="I74" s="1275"/>
      <c r="J74" s="1275"/>
      <c r="K74" s="1305"/>
      <c r="L74" s="1305"/>
      <c r="M74" s="1305"/>
      <c r="N74" s="1305"/>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619</v>
      </c>
      <c r="BC75" s="1278"/>
      <c r="BD75" s="1278"/>
      <c r="BE75" s="1278"/>
      <c r="BF75" s="1278"/>
      <c r="BG75" s="1278"/>
      <c r="BH75" s="1278"/>
      <c r="BI75" s="1278"/>
      <c r="BJ75" s="1278"/>
      <c r="BK75" s="1278"/>
      <c r="BL75" s="1278"/>
      <c r="BM75" s="1278"/>
      <c r="BN75" s="1278"/>
      <c r="BO75" s="1278"/>
      <c r="BP75" s="1280">
        <v>8.1</v>
      </c>
      <c r="BQ75" s="1280"/>
      <c r="BR75" s="1280"/>
      <c r="BS75" s="1280"/>
      <c r="BT75" s="1280"/>
      <c r="BU75" s="1280"/>
      <c r="BV75" s="1280"/>
      <c r="BW75" s="1280"/>
      <c r="BX75" s="1280">
        <v>7.2</v>
      </c>
      <c r="BY75" s="1280"/>
      <c r="BZ75" s="1280"/>
      <c r="CA75" s="1280"/>
      <c r="CB75" s="1280"/>
      <c r="CC75" s="1280"/>
      <c r="CD75" s="1280"/>
      <c r="CE75" s="1280"/>
      <c r="CF75" s="1280">
        <v>6.1</v>
      </c>
      <c r="CG75" s="1280"/>
      <c r="CH75" s="1280"/>
      <c r="CI75" s="1280"/>
      <c r="CJ75" s="1280"/>
      <c r="CK75" s="1280"/>
      <c r="CL75" s="1280"/>
      <c r="CM75" s="1280"/>
      <c r="CN75" s="1280">
        <v>4.7</v>
      </c>
      <c r="CO75" s="1280"/>
      <c r="CP75" s="1280"/>
      <c r="CQ75" s="1280"/>
      <c r="CR75" s="1280"/>
      <c r="CS75" s="1280"/>
      <c r="CT75" s="1280"/>
      <c r="CU75" s="1280"/>
      <c r="CV75" s="1280">
        <v>3.9</v>
      </c>
      <c r="CW75" s="1280"/>
      <c r="CX75" s="1280"/>
      <c r="CY75" s="1280"/>
      <c r="CZ75" s="1280"/>
      <c r="DA75" s="1280"/>
      <c r="DB75" s="1280"/>
      <c r="DC75" s="1280"/>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1249"/>
      <c r="G77" s="1268"/>
      <c r="H77" s="1268"/>
      <c r="I77" s="1268"/>
      <c r="J77" s="1268"/>
      <c r="K77" s="1305"/>
      <c r="L77" s="1305"/>
      <c r="M77" s="1305"/>
      <c r="N77" s="1305"/>
      <c r="AN77" s="1274" t="s">
        <v>616</v>
      </c>
      <c r="AO77" s="1274"/>
      <c r="AP77" s="1274"/>
      <c r="AQ77" s="1274"/>
      <c r="AR77" s="1274"/>
      <c r="AS77" s="1274"/>
      <c r="AT77" s="1274"/>
      <c r="AU77" s="1274"/>
      <c r="AV77" s="1274"/>
      <c r="AW77" s="1274"/>
      <c r="AX77" s="1274"/>
      <c r="AY77" s="1274"/>
      <c r="AZ77" s="1274"/>
      <c r="BA77" s="1274"/>
      <c r="BB77" s="1278" t="s">
        <v>614</v>
      </c>
      <c r="BC77" s="1278"/>
      <c r="BD77" s="1278"/>
      <c r="BE77" s="1278"/>
      <c r="BF77" s="1278"/>
      <c r="BG77" s="1278"/>
      <c r="BH77" s="1278"/>
      <c r="BI77" s="1278"/>
      <c r="BJ77" s="1278"/>
      <c r="BK77" s="1278"/>
      <c r="BL77" s="1278"/>
      <c r="BM77" s="1278"/>
      <c r="BN77" s="1278"/>
      <c r="BO77" s="1278"/>
      <c r="BP77" s="1280">
        <v>41.3</v>
      </c>
      <c r="BQ77" s="1280"/>
      <c r="BR77" s="1280"/>
      <c r="BS77" s="1280"/>
      <c r="BT77" s="1280"/>
      <c r="BU77" s="1280"/>
      <c r="BV77" s="1280"/>
      <c r="BW77" s="1280"/>
      <c r="BX77" s="1280">
        <v>33</v>
      </c>
      <c r="BY77" s="1280"/>
      <c r="BZ77" s="1280"/>
      <c r="CA77" s="1280"/>
      <c r="CB77" s="1280"/>
      <c r="CC77" s="1280"/>
      <c r="CD77" s="1280"/>
      <c r="CE77" s="1280"/>
      <c r="CF77" s="1280">
        <v>37.299999999999997</v>
      </c>
      <c r="CG77" s="1280"/>
      <c r="CH77" s="1280"/>
      <c r="CI77" s="1280"/>
      <c r="CJ77" s="1280"/>
      <c r="CK77" s="1280"/>
      <c r="CL77" s="1280"/>
      <c r="CM77" s="1280"/>
      <c r="CN77" s="1280">
        <v>33.1</v>
      </c>
      <c r="CO77" s="1280"/>
      <c r="CP77" s="1280"/>
      <c r="CQ77" s="1280"/>
      <c r="CR77" s="1280"/>
      <c r="CS77" s="1280"/>
      <c r="CT77" s="1280"/>
      <c r="CU77" s="1280"/>
      <c r="CV77" s="1280">
        <v>31.3</v>
      </c>
      <c r="CW77" s="1280"/>
      <c r="CX77" s="1280"/>
      <c r="CY77" s="1280"/>
      <c r="CZ77" s="1280"/>
      <c r="DA77" s="1280"/>
      <c r="DB77" s="1280"/>
      <c r="DC77" s="1280"/>
    </row>
    <row r="78" spans="2:107" x14ac:dyDescent="0.15">
      <c r="B78" s="1249"/>
      <c r="G78" s="1268"/>
      <c r="H78" s="1268"/>
      <c r="I78" s="1268"/>
      <c r="J78" s="1268"/>
      <c r="K78" s="1305"/>
      <c r="L78" s="1305"/>
      <c r="M78" s="1305"/>
      <c r="N78" s="1305"/>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1249"/>
      <c r="G79" s="1268"/>
      <c r="H79" s="1268"/>
      <c r="I79" s="1282"/>
      <c r="J79" s="1282"/>
      <c r="K79" s="1306"/>
      <c r="L79" s="1306"/>
      <c r="M79" s="1306"/>
      <c r="N79" s="1306"/>
      <c r="AN79" s="1274"/>
      <c r="AO79" s="1274"/>
      <c r="AP79" s="1274"/>
      <c r="AQ79" s="1274"/>
      <c r="AR79" s="1274"/>
      <c r="AS79" s="1274"/>
      <c r="AT79" s="1274"/>
      <c r="AU79" s="1274"/>
      <c r="AV79" s="1274"/>
      <c r="AW79" s="1274"/>
      <c r="AX79" s="1274"/>
      <c r="AY79" s="1274"/>
      <c r="AZ79" s="1274"/>
      <c r="BA79" s="1274"/>
      <c r="BB79" s="1278" t="s">
        <v>619</v>
      </c>
      <c r="BC79" s="1278"/>
      <c r="BD79" s="1278"/>
      <c r="BE79" s="1278"/>
      <c r="BF79" s="1278"/>
      <c r="BG79" s="1278"/>
      <c r="BH79" s="1278"/>
      <c r="BI79" s="1278"/>
      <c r="BJ79" s="1278"/>
      <c r="BK79" s="1278"/>
      <c r="BL79" s="1278"/>
      <c r="BM79" s="1278"/>
      <c r="BN79" s="1278"/>
      <c r="BO79" s="1278"/>
      <c r="BP79" s="1280">
        <v>9.6</v>
      </c>
      <c r="BQ79" s="1280"/>
      <c r="BR79" s="1280"/>
      <c r="BS79" s="1280"/>
      <c r="BT79" s="1280"/>
      <c r="BU79" s="1280"/>
      <c r="BV79" s="1280"/>
      <c r="BW79" s="1280"/>
      <c r="BX79" s="1280">
        <v>8.5</v>
      </c>
      <c r="BY79" s="1280"/>
      <c r="BZ79" s="1280"/>
      <c r="CA79" s="1280"/>
      <c r="CB79" s="1280"/>
      <c r="CC79" s="1280"/>
      <c r="CD79" s="1280"/>
      <c r="CE79" s="1280"/>
      <c r="CF79" s="1280">
        <v>7.8</v>
      </c>
      <c r="CG79" s="1280"/>
      <c r="CH79" s="1280"/>
      <c r="CI79" s="1280"/>
      <c r="CJ79" s="1280"/>
      <c r="CK79" s="1280"/>
      <c r="CL79" s="1280"/>
      <c r="CM79" s="1280"/>
      <c r="CN79" s="1280">
        <v>7.5</v>
      </c>
      <c r="CO79" s="1280"/>
      <c r="CP79" s="1280"/>
      <c r="CQ79" s="1280"/>
      <c r="CR79" s="1280"/>
      <c r="CS79" s="1280"/>
      <c r="CT79" s="1280"/>
      <c r="CU79" s="1280"/>
      <c r="CV79" s="1280">
        <v>7.2</v>
      </c>
      <c r="CW79" s="1280"/>
      <c r="CX79" s="1280"/>
      <c r="CY79" s="1280"/>
      <c r="CZ79" s="1280"/>
      <c r="DA79" s="1280"/>
      <c r="DB79" s="1280"/>
      <c r="DC79" s="1280"/>
    </row>
    <row r="80" spans="2:107" x14ac:dyDescent="0.15">
      <c r="B80" s="1249"/>
      <c r="G80" s="1268"/>
      <c r="H80" s="1268"/>
      <c r="I80" s="1282"/>
      <c r="J80" s="1282"/>
      <c r="K80" s="1306"/>
      <c r="L80" s="1306"/>
      <c r="M80" s="1306"/>
      <c r="N80" s="1306"/>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1249"/>
    </row>
    <row r="82" spans="2:109" ht="17.25" x14ac:dyDescent="0.15">
      <c r="B82" s="1249"/>
      <c r="K82" s="1307"/>
      <c r="L82" s="1307"/>
      <c r="M82" s="1307"/>
      <c r="N82" s="1307"/>
      <c r="AQ82" s="1307"/>
      <c r="AR82" s="1307"/>
      <c r="AS82" s="1307"/>
      <c r="AT82" s="1307"/>
      <c r="BC82" s="1307"/>
      <c r="BD82" s="1307"/>
      <c r="BE82" s="1307"/>
      <c r="BF82" s="1307"/>
      <c r="BO82" s="1307"/>
      <c r="BP82" s="1307"/>
      <c r="BQ82" s="1307"/>
      <c r="BR82" s="1307"/>
      <c r="CA82" s="1307"/>
      <c r="CB82" s="1307"/>
      <c r="CC82" s="1307"/>
      <c r="CD82" s="1307"/>
      <c r="CM82" s="1307"/>
      <c r="CN82" s="1307"/>
      <c r="CO82" s="1307"/>
      <c r="CP82" s="1307"/>
      <c r="CY82" s="1307"/>
      <c r="CZ82" s="1307"/>
      <c r="DA82" s="1307"/>
      <c r="DB82" s="1307"/>
      <c r="DC82" s="1307"/>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2"/>
      <c r="DE84" s="1242"/>
    </row>
    <row r="85" spans="2:109" x14ac:dyDescent="0.15">
      <c r="DD85" s="1242"/>
      <c r="DE85" s="1242"/>
    </row>
    <row r="86" spans="2:109" hidden="1" x14ac:dyDescent="0.15">
      <c r="DD86" s="1242"/>
      <c r="DE86" s="1242"/>
    </row>
    <row r="87" spans="2:109" hidden="1" x14ac:dyDescent="0.15">
      <c r="K87" s="1308"/>
      <c r="AQ87" s="1308"/>
      <c r="BC87" s="1308"/>
      <c r="BO87" s="1308"/>
      <c r="CA87" s="1308"/>
      <c r="CM87" s="1308"/>
      <c r="CY87" s="1308"/>
      <c r="DD87" s="1242"/>
      <c r="DE87" s="1242"/>
    </row>
    <row r="88" spans="2:109" hidden="1" x14ac:dyDescent="0.15">
      <c r="DD88" s="1242"/>
      <c r="DE88" s="1242"/>
    </row>
    <row r="89" spans="2:109" hidden="1" x14ac:dyDescent="0.15">
      <c r="DD89" s="1242"/>
      <c r="DE89" s="1242"/>
    </row>
    <row r="90" spans="2:109" hidden="1" x14ac:dyDescent="0.15">
      <c r="DD90" s="1242"/>
      <c r="DE90" s="1242"/>
    </row>
    <row r="91" spans="2:109" hidden="1" x14ac:dyDescent="0.15">
      <c r="DD91" s="1242"/>
      <c r="DE91" s="1242"/>
    </row>
    <row r="92" spans="2:109" ht="13.5" hidden="1" customHeight="1" x14ac:dyDescent="0.15">
      <c r="DD92" s="1242"/>
      <c r="DE92" s="1242"/>
    </row>
    <row r="93" spans="2:109" ht="13.5" hidden="1" customHeight="1" x14ac:dyDescent="0.15">
      <c r="DD93" s="1242"/>
      <c r="DE93" s="1242"/>
    </row>
    <row r="94" spans="2:109" ht="13.5" hidden="1" customHeight="1" x14ac:dyDescent="0.15">
      <c r="DD94" s="1242"/>
      <c r="DE94" s="1242"/>
    </row>
    <row r="95" spans="2:109" ht="13.5" hidden="1" customHeight="1" x14ac:dyDescent="0.15">
      <c r="DD95" s="1242"/>
      <c r="DE95" s="1242"/>
    </row>
    <row r="96" spans="2:109" ht="13.5" hidden="1" customHeight="1" x14ac:dyDescent="0.15">
      <c r="DD96" s="1242"/>
      <c r="DE96" s="1242"/>
    </row>
    <row r="97" spans="108:109" ht="13.5" hidden="1" customHeight="1" x14ac:dyDescent="0.15">
      <c r="DD97" s="1242"/>
      <c r="DE97" s="1242"/>
    </row>
    <row r="98" spans="108:109" ht="13.5" hidden="1" customHeight="1" x14ac:dyDescent="0.15">
      <c r="DD98" s="1242"/>
      <c r="DE98" s="1242"/>
    </row>
    <row r="99" spans="108:109" ht="13.5" hidden="1" customHeight="1" x14ac:dyDescent="0.15">
      <c r="DD99" s="1242"/>
      <c r="DE99" s="1242"/>
    </row>
    <row r="100" spans="108:109" ht="13.5" hidden="1" customHeight="1" x14ac:dyDescent="0.15">
      <c r="DD100" s="1242"/>
      <c r="DE100" s="1242"/>
    </row>
    <row r="101" spans="108:109" ht="13.5" hidden="1" customHeight="1" x14ac:dyDescent="0.15">
      <c r="DD101" s="1242"/>
      <c r="DE101" s="1242"/>
    </row>
    <row r="102" spans="108:109" ht="13.5" hidden="1" customHeight="1" x14ac:dyDescent="0.15">
      <c r="DD102" s="1242"/>
      <c r="DE102" s="1242"/>
    </row>
    <row r="103" spans="108:109" ht="13.5" hidden="1" customHeight="1" x14ac:dyDescent="0.15">
      <c r="DD103" s="1242"/>
      <c r="DE103" s="1242"/>
    </row>
    <row r="104" spans="108:109" ht="13.5" hidden="1" customHeight="1" x14ac:dyDescent="0.15">
      <c r="DD104" s="1242"/>
      <c r="DE104" s="1242"/>
    </row>
    <row r="105" spans="108:109" ht="13.5" hidden="1" customHeight="1" x14ac:dyDescent="0.15">
      <c r="DD105" s="1242"/>
      <c r="DE105" s="1242"/>
    </row>
    <row r="106" spans="108:109" ht="13.5" hidden="1" customHeight="1" x14ac:dyDescent="0.15">
      <c r="DD106" s="1242"/>
      <c r="DE106" s="1242"/>
    </row>
    <row r="107" spans="108:109" ht="13.5" hidden="1" customHeight="1" x14ac:dyDescent="0.15">
      <c r="DD107" s="1242"/>
      <c r="DE107" s="1242"/>
    </row>
    <row r="108" spans="108:109" ht="13.5" hidden="1" customHeight="1" x14ac:dyDescent="0.15">
      <c r="DD108" s="1242"/>
      <c r="DE108" s="1242"/>
    </row>
    <row r="109" spans="108:109" ht="13.5" hidden="1" customHeight="1" x14ac:dyDescent="0.15">
      <c r="DD109" s="1242"/>
      <c r="DE109" s="1242"/>
    </row>
    <row r="110" spans="108:109" ht="13.5" hidden="1" customHeight="1" x14ac:dyDescent="0.15">
      <c r="DD110" s="1242"/>
      <c r="DE110" s="1242"/>
    </row>
    <row r="111" spans="108:109" ht="13.5" hidden="1" customHeight="1" x14ac:dyDescent="0.15">
      <c r="DD111" s="1242"/>
      <c r="DE111" s="1242"/>
    </row>
    <row r="112" spans="108:109" ht="13.5" hidden="1" customHeight="1" x14ac:dyDescent="0.15">
      <c r="DD112" s="1242"/>
      <c r="DE112" s="1242"/>
    </row>
    <row r="113" spans="108:109" ht="13.5" hidden="1" customHeight="1" x14ac:dyDescent="0.15">
      <c r="DD113" s="1242"/>
      <c r="DE113" s="1242"/>
    </row>
    <row r="114" spans="108:109" ht="13.5" hidden="1" customHeight="1" x14ac:dyDescent="0.15">
      <c r="DD114" s="1242"/>
      <c r="DE114" s="1242"/>
    </row>
    <row r="115" spans="108:109" ht="13.5" hidden="1" customHeight="1" x14ac:dyDescent="0.15">
      <c r="DD115" s="1242"/>
      <c r="DE115" s="1242"/>
    </row>
    <row r="116" spans="108:109" ht="13.5" hidden="1" customHeight="1" x14ac:dyDescent="0.15">
      <c r="DD116" s="1242"/>
      <c r="DE116" s="1242"/>
    </row>
    <row r="117" spans="108:109" ht="13.5" hidden="1" customHeight="1" x14ac:dyDescent="0.15">
      <c r="DD117" s="1242"/>
      <c r="DE117" s="1242"/>
    </row>
    <row r="118" spans="108:109" ht="13.5" hidden="1" customHeight="1" x14ac:dyDescent="0.15">
      <c r="DD118" s="1242"/>
      <c r="DE118" s="1242"/>
    </row>
    <row r="119" spans="108:109" ht="13.5" hidden="1" customHeight="1" x14ac:dyDescent="0.15">
      <c r="DD119" s="1242"/>
      <c r="DE119" s="1242"/>
    </row>
    <row r="120" spans="108:109" ht="13.5" hidden="1" customHeight="1" x14ac:dyDescent="0.15">
      <c r="DD120" s="1242"/>
      <c r="DE120" s="1242"/>
    </row>
    <row r="121" spans="108:109" ht="13.5" hidden="1" customHeight="1" x14ac:dyDescent="0.15">
      <c r="DD121" s="1242"/>
      <c r="DE121" s="1242"/>
    </row>
    <row r="122" spans="108:109" ht="13.5" hidden="1" customHeight="1" x14ac:dyDescent="0.15">
      <c r="DD122" s="1242"/>
      <c r="DE122" s="1242"/>
    </row>
    <row r="123" spans="108:109" ht="13.5" hidden="1" customHeight="1" x14ac:dyDescent="0.15">
      <c r="DD123" s="1242"/>
      <c r="DE123" s="1242"/>
    </row>
    <row r="124" spans="108:109" ht="13.5" hidden="1" customHeight="1" x14ac:dyDescent="0.15">
      <c r="DD124" s="1242"/>
      <c r="DE124" s="1242"/>
    </row>
    <row r="125" spans="108:109" ht="13.5" hidden="1" customHeight="1" x14ac:dyDescent="0.15">
      <c r="DD125" s="1242"/>
      <c r="DE125" s="1242"/>
    </row>
    <row r="126" spans="108:109" ht="13.5" hidden="1" customHeight="1" x14ac:dyDescent="0.15">
      <c r="DD126" s="1242"/>
      <c r="DE126" s="1242"/>
    </row>
    <row r="127" spans="108:109" ht="13.5" hidden="1" customHeight="1" x14ac:dyDescent="0.15">
      <c r="DD127" s="1242"/>
      <c r="DE127" s="1242"/>
    </row>
    <row r="128" spans="108:109" ht="13.5" hidden="1" customHeight="1" x14ac:dyDescent="0.15">
      <c r="DD128" s="1242"/>
      <c r="DE128" s="1242"/>
    </row>
    <row r="129" spans="108:109" ht="13.5" hidden="1" customHeight="1" x14ac:dyDescent="0.15">
      <c r="DD129" s="1242"/>
      <c r="DE129" s="1242"/>
    </row>
    <row r="130" spans="108:109" ht="13.5" hidden="1" customHeight="1" x14ac:dyDescent="0.15">
      <c r="DD130" s="1242"/>
      <c r="DE130" s="1242"/>
    </row>
    <row r="131" spans="108:109" ht="13.5" hidden="1" customHeight="1" x14ac:dyDescent="0.15">
      <c r="DD131" s="1242"/>
      <c r="DE131" s="1242"/>
    </row>
    <row r="132" spans="108:109" ht="13.5" hidden="1" customHeight="1" x14ac:dyDescent="0.15">
      <c r="DD132" s="1242"/>
      <c r="DE132" s="1242"/>
    </row>
    <row r="133" spans="108:109" ht="13.5" hidden="1" customHeight="1" x14ac:dyDescent="0.15">
      <c r="DD133" s="1242"/>
      <c r="DE133" s="1242"/>
    </row>
    <row r="134" spans="108:109" ht="13.5" hidden="1" customHeight="1" x14ac:dyDescent="0.15">
      <c r="DD134" s="1242"/>
      <c r="DE134" s="1242"/>
    </row>
    <row r="135" spans="108:109" ht="13.5" hidden="1" customHeight="1" x14ac:dyDescent="0.15">
      <c r="DD135" s="1242"/>
      <c r="DE135" s="1242"/>
    </row>
    <row r="136" spans="108:109" ht="13.5" hidden="1" customHeight="1" x14ac:dyDescent="0.15">
      <c r="DD136" s="1242"/>
      <c r="DE136" s="1242"/>
    </row>
    <row r="137" spans="108:109" ht="13.5" hidden="1" customHeight="1" x14ac:dyDescent="0.15">
      <c r="DD137" s="1242"/>
      <c r="DE137" s="1242"/>
    </row>
    <row r="138" spans="108:109" ht="13.5" hidden="1" customHeight="1" x14ac:dyDescent="0.15">
      <c r="DD138" s="1242"/>
      <c r="DE138" s="1242"/>
    </row>
    <row r="139" spans="108:109" ht="13.5" hidden="1" customHeight="1" x14ac:dyDescent="0.15">
      <c r="DD139" s="1242"/>
      <c r="DE139" s="1242"/>
    </row>
    <row r="140" spans="108:109" ht="13.5" hidden="1" customHeight="1" x14ac:dyDescent="0.15">
      <c r="DD140" s="1242"/>
      <c r="DE140" s="1242"/>
    </row>
    <row r="141" spans="108:109" ht="13.5" hidden="1" customHeight="1" x14ac:dyDescent="0.15">
      <c r="DD141" s="1242"/>
      <c r="DE141" s="1242"/>
    </row>
    <row r="142" spans="108:109" ht="13.5" hidden="1" customHeight="1" x14ac:dyDescent="0.15">
      <c r="DD142" s="1242"/>
      <c r="DE142" s="1242"/>
    </row>
    <row r="143" spans="108:109" ht="13.5" hidden="1" customHeight="1" x14ac:dyDescent="0.15">
      <c r="DD143" s="1242"/>
      <c r="DE143" s="1242"/>
    </row>
    <row r="144" spans="108:109" ht="13.5" hidden="1" customHeight="1" x14ac:dyDescent="0.15">
      <c r="DD144" s="1242"/>
      <c r="DE144" s="1242"/>
    </row>
    <row r="145" spans="108:109" ht="13.5" hidden="1" customHeight="1" x14ac:dyDescent="0.15">
      <c r="DD145" s="1242"/>
      <c r="DE145" s="1242"/>
    </row>
    <row r="146" spans="108:109" ht="13.5" hidden="1" customHeight="1" x14ac:dyDescent="0.15">
      <c r="DD146" s="1242"/>
      <c r="DE146" s="1242"/>
    </row>
    <row r="147" spans="108:109" ht="13.5" hidden="1" customHeight="1" x14ac:dyDescent="0.15">
      <c r="DD147" s="1242"/>
      <c r="DE147" s="1242"/>
    </row>
    <row r="148" spans="108:109" ht="13.5" hidden="1" customHeight="1" x14ac:dyDescent="0.15">
      <c r="DD148" s="1242"/>
      <c r="DE148" s="1242"/>
    </row>
    <row r="149" spans="108:109" ht="13.5" hidden="1" customHeight="1" x14ac:dyDescent="0.15">
      <c r="DD149" s="1242"/>
      <c r="DE149" s="1242"/>
    </row>
    <row r="150" spans="108:109" ht="13.5" hidden="1" customHeight="1" x14ac:dyDescent="0.15">
      <c r="DD150" s="1242"/>
      <c r="DE150" s="1242"/>
    </row>
    <row r="151" spans="108:109" ht="13.5" hidden="1" customHeight="1" x14ac:dyDescent="0.15">
      <c r="DD151" s="1242"/>
      <c r="DE151" s="1242"/>
    </row>
    <row r="152" spans="108:109" ht="13.5" hidden="1" customHeight="1" x14ac:dyDescent="0.15">
      <c r="DD152" s="1242"/>
      <c r="DE152" s="1242"/>
    </row>
    <row r="153" spans="108:109" ht="13.5" hidden="1" customHeight="1" x14ac:dyDescent="0.15">
      <c r="DD153" s="1242"/>
      <c r="DE153" s="1242"/>
    </row>
    <row r="154" spans="108:109" ht="13.5" hidden="1" customHeight="1" x14ac:dyDescent="0.15">
      <c r="DD154" s="1242"/>
      <c r="DE154" s="1242"/>
    </row>
    <row r="155" spans="108:109" ht="13.5" hidden="1" customHeight="1" x14ac:dyDescent="0.15">
      <c r="DD155" s="1242"/>
      <c r="DE155" s="1242"/>
    </row>
    <row r="156" spans="108:109" ht="13.5" hidden="1" customHeight="1" x14ac:dyDescent="0.15">
      <c r="DD156" s="1242"/>
      <c r="DE156" s="1242"/>
    </row>
    <row r="157" spans="108:109" ht="13.5" hidden="1" customHeight="1" x14ac:dyDescent="0.15">
      <c r="DD157" s="1242"/>
      <c r="DE157" s="1242"/>
    </row>
    <row r="158" spans="108:109" ht="13.5" hidden="1" customHeight="1" x14ac:dyDescent="0.15">
      <c r="DD158" s="1242"/>
      <c r="DE158" s="1242"/>
    </row>
    <row r="159" spans="108:109" ht="13.5" hidden="1" customHeight="1" x14ac:dyDescent="0.15">
      <c r="DD159" s="1242"/>
      <c r="DE159" s="1242"/>
    </row>
    <row r="160" spans="108:109" ht="13.5" hidden="1" customHeight="1" x14ac:dyDescent="0.15">
      <c r="DD160" s="1242"/>
      <c r="DE160" s="124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zEnzhrtcqXHIjNU8H1zo68lirKg6hEyZeWXLLiaMZibexuQz3AqqdousxoJ/gKaWuA13SjPqa1Q71GQgEPO6w==" saltValue="Jf91OD6lbefFDsGiytO7h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8UCR1wmJjamKyKmAKjejKdyhgCNOVXZuPm36EL2JRhBxLlTLoieY7/e0NVVXKZBMX4idNcjXSAchkSapGrYmg==" saltValue="TSuhXqtAjW9kIiIUXWO8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tts4E5t5iB883h0QTm3GDDYmrH8kbri+/LG0nhvdgxZsNefsOSoYJREYNekK/BGI55yATxNNSuyVxbHcoVsnQ==" saltValue="EtipkhsRZ92wQ0DEhpZD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553</v>
      </c>
      <c r="G2" s="136"/>
      <c r="H2" s="137"/>
    </row>
    <row r="3" spans="1:8" x14ac:dyDescent="0.15">
      <c r="A3" s="133" t="s">
        <v>546</v>
      </c>
      <c r="B3" s="138"/>
      <c r="C3" s="139"/>
      <c r="D3" s="140">
        <v>167417</v>
      </c>
      <c r="E3" s="141"/>
      <c r="F3" s="142">
        <v>69560</v>
      </c>
      <c r="G3" s="143"/>
      <c r="H3" s="144"/>
    </row>
    <row r="4" spans="1:8" x14ac:dyDescent="0.15">
      <c r="A4" s="145"/>
      <c r="B4" s="146"/>
      <c r="C4" s="147"/>
      <c r="D4" s="148">
        <v>89808</v>
      </c>
      <c r="E4" s="149"/>
      <c r="F4" s="150">
        <v>35305</v>
      </c>
      <c r="G4" s="151"/>
      <c r="H4" s="152"/>
    </row>
    <row r="5" spans="1:8" x14ac:dyDescent="0.15">
      <c r="A5" s="133" t="s">
        <v>548</v>
      </c>
      <c r="B5" s="138"/>
      <c r="C5" s="139"/>
      <c r="D5" s="140">
        <v>126344</v>
      </c>
      <c r="E5" s="141"/>
      <c r="F5" s="142">
        <v>65988</v>
      </c>
      <c r="G5" s="143"/>
      <c r="H5" s="144"/>
    </row>
    <row r="6" spans="1:8" x14ac:dyDescent="0.15">
      <c r="A6" s="145"/>
      <c r="B6" s="146"/>
      <c r="C6" s="147"/>
      <c r="D6" s="148">
        <v>76674</v>
      </c>
      <c r="E6" s="149"/>
      <c r="F6" s="150">
        <v>36473</v>
      </c>
      <c r="G6" s="151"/>
      <c r="H6" s="152"/>
    </row>
    <row r="7" spans="1:8" x14ac:dyDescent="0.15">
      <c r="A7" s="133" t="s">
        <v>549</v>
      </c>
      <c r="B7" s="138"/>
      <c r="C7" s="139"/>
      <c r="D7" s="140">
        <v>136345</v>
      </c>
      <c r="E7" s="141"/>
      <c r="F7" s="142">
        <v>54227</v>
      </c>
      <c r="G7" s="143"/>
      <c r="H7" s="144"/>
    </row>
    <row r="8" spans="1:8" x14ac:dyDescent="0.15">
      <c r="A8" s="145"/>
      <c r="B8" s="146"/>
      <c r="C8" s="147"/>
      <c r="D8" s="148">
        <v>94694</v>
      </c>
      <c r="E8" s="149"/>
      <c r="F8" s="150">
        <v>29694</v>
      </c>
      <c r="G8" s="151"/>
      <c r="H8" s="152"/>
    </row>
    <row r="9" spans="1:8" x14ac:dyDescent="0.15">
      <c r="A9" s="133" t="s">
        <v>550</v>
      </c>
      <c r="B9" s="138"/>
      <c r="C9" s="139"/>
      <c r="D9" s="140">
        <v>155345</v>
      </c>
      <c r="E9" s="141"/>
      <c r="F9" s="142">
        <v>57295</v>
      </c>
      <c r="G9" s="143"/>
      <c r="H9" s="144"/>
    </row>
    <row r="10" spans="1:8" x14ac:dyDescent="0.15">
      <c r="A10" s="145"/>
      <c r="B10" s="146"/>
      <c r="C10" s="147"/>
      <c r="D10" s="148">
        <v>104251</v>
      </c>
      <c r="E10" s="149"/>
      <c r="F10" s="150">
        <v>32771</v>
      </c>
      <c r="G10" s="151"/>
      <c r="H10" s="152"/>
    </row>
    <row r="11" spans="1:8" x14ac:dyDescent="0.15">
      <c r="A11" s="133" t="s">
        <v>551</v>
      </c>
      <c r="B11" s="138"/>
      <c r="C11" s="139"/>
      <c r="D11" s="140">
        <v>117617</v>
      </c>
      <c r="E11" s="141"/>
      <c r="F11" s="142">
        <v>54110</v>
      </c>
      <c r="G11" s="143"/>
      <c r="H11" s="144"/>
    </row>
    <row r="12" spans="1:8" x14ac:dyDescent="0.15">
      <c r="A12" s="145"/>
      <c r="B12" s="146"/>
      <c r="C12" s="153"/>
      <c r="D12" s="148">
        <v>61899</v>
      </c>
      <c r="E12" s="149"/>
      <c r="F12" s="150">
        <v>30620</v>
      </c>
      <c r="G12" s="151"/>
      <c r="H12" s="152"/>
    </row>
    <row r="13" spans="1:8" x14ac:dyDescent="0.15">
      <c r="A13" s="133"/>
      <c r="B13" s="138"/>
      <c r="C13" s="154"/>
      <c r="D13" s="155">
        <v>140614</v>
      </c>
      <c r="E13" s="156"/>
      <c r="F13" s="157">
        <v>60236</v>
      </c>
      <c r="G13" s="158"/>
      <c r="H13" s="144"/>
    </row>
    <row r="14" spans="1:8" x14ac:dyDescent="0.15">
      <c r="A14" s="145"/>
      <c r="B14" s="146"/>
      <c r="C14" s="147"/>
      <c r="D14" s="148">
        <v>85465</v>
      </c>
      <c r="E14" s="149"/>
      <c r="F14" s="150">
        <v>32973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6.92</v>
      </c>
      <c r="C19" s="159">
        <f>ROUND(VALUE(SUBSTITUTE(実質収支比率等に係る経年分析!G$48,"▲","-")),2)</f>
        <v>7.46</v>
      </c>
      <c r="D19" s="159">
        <f>ROUND(VALUE(SUBSTITUTE(実質収支比率等に係る経年分析!H$48,"▲","-")),2)</f>
        <v>9.17</v>
      </c>
      <c r="E19" s="159">
        <f>ROUND(VALUE(SUBSTITUTE(実質収支比率等に係る経年分析!I$48,"▲","-")),2)</f>
        <v>7.32</v>
      </c>
      <c r="F19" s="159">
        <f>ROUND(VALUE(SUBSTITUTE(実質収支比率等に係る経年分析!J$48,"▲","-")),2)</f>
        <v>7.24</v>
      </c>
    </row>
    <row r="20" spans="1:11" x14ac:dyDescent="0.15">
      <c r="A20" s="159" t="s">
        <v>49</v>
      </c>
      <c r="B20" s="159">
        <f>ROUND(VALUE(SUBSTITUTE(実質収支比率等に係る経年分析!F$47,"▲","-")),2)</f>
        <v>27.48</v>
      </c>
      <c r="C20" s="159">
        <f>ROUND(VALUE(SUBSTITUTE(実質収支比率等に係る経年分析!G$47,"▲","-")),2)</f>
        <v>27.93</v>
      </c>
      <c r="D20" s="159">
        <f>ROUND(VALUE(SUBSTITUTE(実質収支比率等に係る経年分析!H$47,"▲","-")),2)</f>
        <v>26.73</v>
      </c>
      <c r="E20" s="159">
        <f>ROUND(VALUE(SUBSTITUTE(実質収支比率等に係る経年分析!I$47,"▲","-")),2)</f>
        <v>27.28</v>
      </c>
      <c r="F20" s="159">
        <f>ROUND(VALUE(SUBSTITUTE(実質収支比率等に係る経年分析!J$47,"▲","-")),2)</f>
        <v>14.46</v>
      </c>
    </row>
    <row r="21" spans="1:11" x14ac:dyDescent="0.15">
      <c r="A21" s="159" t="s">
        <v>50</v>
      </c>
      <c r="B21" s="159">
        <f>IF(ISNUMBER(VALUE(SUBSTITUTE(実質収支比率等に係る経年分析!F$49,"▲","-"))),ROUND(VALUE(SUBSTITUTE(実質収支比率等に係る経年分析!F$49,"▲","-")),2),NA())</f>
        <v>4.63</v>
      </c>
      <c r="C21" s="159">
        <f>IF(ISNUMBER(VALUE(SUBSTITUTE(実質収支比率等に係る経年分析!G$49,"▲","-"))),ROUND(VALUE(SUBSTITUTE(実質収支比率等に係る経年分析!G$49,"▲","-")),2),NA())</f>
        <v>4.95</v>
      </c>
      <c r="D21" s="159">
        <f>IF(ISNUMBER(VALUE(SUBSTITUTE(実質収支比率等に係る経年分析!H$49,"▲","-"))),ROUND(VALUE(SUBSTITUTE(実質収支比率等に係る経年分析!H$49,"▲","-")),2),NA())</f>
        <v>4.4400000000000004</v>
      </c>
      <c r="E21" s="159">
        <f>IF(ISNUMBER(VALUE(SUBSTITUTE(実質収支比率等に係る経年分析!I$49,"▲","-"))),ROUND(VALUE(SUBSTITUTE(実質収支比率等に係る経年分析!I$49,"▲","-")),2),NA())</f>
        <v>2.5</v>
      </c>
      <c r="F21" s="159">
        <f>IF(ISNUMBER(VALUE(SUBSTITUTE(実質収支比率等に係る経年分析!J$49,"▲","-"))),ROUND(VALUE(SUBSTITUTE(実質収支比率等に係る経年分析!J$49,"▲","-")),2),NA())</f>
        <v>-5.29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訪問看護事業特別会計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7.0000000000000007E-2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7.0000000000000007E-2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x14ac:dyDescent="0.15">
      <c r="A30" s="160" t="str">
        <f>IF(連結実質赤字比率に係る赤字・黒字の構成分析!C$40="",NA(),連結実質赤字比率に係る赤字・黒字の構成分析!C$40)</f>
        <v>バス事業特別会計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x14ac:dyDescent="0.15">
      <c r="A31" s="160" t="str">
        <f>IF(連結実質赤字比率に係る赤字・黒字の構成分析!C$39="",NA(),連結実質赤字比率に係る赤字・黒字の構成分析!C$39)</f>
        <v>介護事業特別会計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0.15</v>
      </c>
    </row>
    <row r="32" spans="1:11" x14ac:dyDescent="0.15">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1.42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0.98</v>
      </c>
    </row>
    <row r="33" spans="1:16" x14ac:dyDescent="0.15">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3.84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3.95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4.1399999999999997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6.89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7.41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9.11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7.24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7.14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4.72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5.13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5.73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6.54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7.5</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6.92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6.78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7.89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9.23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9.61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5971</v>
      </c>
      <c r="E42" s="161"/>
      <c r="F42" s="161"/>
      <c r="G42" s="161">
        <f>'実質公債費比率（分子）の構造'!L$52</f>
        <v>6173</v>
      </c>
      <c r="H42" s="161"/>
      <c r="I42" s="161"/>
      <c r="J42" s="161">
        <f>'実質公債費比率（分子）の構造'!M$52</f>
        <v>5967</v>
      </c>
      <c r="K42" s="161"/>
      <c r="L42" s="161"/>
      <c r="M42" s="161">
        <f>'実質公債費比率（分子）の構造'!N$52</f>
        <v>5918</v>
      </c>
      <c r="N42" s="161"/>
      <c r="O42" s="161"/>
      <c r="P42" s="161">
        <f>'実質公債費比率（分子）の構造'!O$52</f>
        <v>5892</v>
      </c>
    </row>
    <row r="43" spans="1:16" x14ac:dyDescent="0.15">
      <c r="A43" s="161" t="s">
        <v>58</v>
      </c>
      <c r="B43" s="161">
        <f>'実質公債費比率（分子）の構造'!K$51</f>
        <v>2</v>
      </c>
      <c r="C43" s="161"/>
      <c r="D43" s="161"/>
      <c r="E43" s="161">
        <f>'実質公債費比率（分子）の構造'!L$51</f>
        <v>1</v>
      </c>
      <c r="F43" s="161"/>
      <c r="G43" s="161"/>
      <c r="H43" s="161">
        <f>'実質公債費比率（分子）の構造'!M$51</f>
        <v>1</v>
      </c>
      <c r="I43" s="161"/>
      <c r="J43" s="161"/>
      <c r="K43" s="161" t="str">
        <f>'実質公債費比率（分子）の構造'!N$51</f>
        <v>-</v>
      </c>
      <c r="L43" s="161"/>
      <c r="M43" s="161"/>
      <c r="N43" s="161">
        <f>'実質公債費比率（分子）の構造'!O$51</f>
        <v>0</v>
      </c>
      <c r="O43" s="161"/>
      <c r="P43" s="161"/>
    </row>
    <row r="44" spans="1:16" x14ac:dyDescent="0.15">
      <c r="A44" s="161" t="s">
        <v>59</v>
      </c>
      <c r="B44" s="161">
        <f>'実質公債費比率（分子）の構造'!K$50</f>
        <v>52</v>
      </c>
      <c r="C44" s="161"/>
      <c r="D44" s="161"/>
      <c r="E44" s="161">
        <f>'実質公債費比率（分子）の構造'!L$50</f>
        <v>55</v>
      </c>
      <c r="F44" s="161"/>
      <c r="G44" s="161"/>
      <c r="H44" s="161">
        <f>'実質公債費比率（分子）の構造'!M$50</f>
        <v>51</v>
      </c>
      <c r="I44" s="161"/>
      <c r="J44" s="161"/>
      <c r="K44" s="161">
        <f>'実質公債費比率（分子）の構造'!N$50</f>
        <v>49</v>
      </c>
      <c r="L44" s="161"/>
      <c r="M44" s="161"/>
      <c r="N44" s="161">
        <f>'実質公債費比率（分子）の構造'!O$50</f>
        <v>49</v>
      </c>
      <c r="O44" s="161"/>
      <c r="P44" s="161"/>
    </row>
    <row r="45" spans="1:16" x14ac:dyDescent="0.15">
      <c r="A45" s="161" t="s">
        <v>60</v>
      </c>
      <c r="B45" s="161">
        <f>'実質公債費比率（分子）の構造'!K$49</f>
        <v>229</v>
      </c>
      <c r="C45" s="161"/>
      <c r="D45" s="161"/>
      <c r="E45" s="161">
        <f>'実質公債費比率（分子）の構造'!L$49</f>
        <v>192</v>
      </c>
      <c r="F45" s="161"/>
      <c r="G45" s="161"/>
      <c r="H45" s="161">
        <f>'実質公債費比率（分子）の構造'!M$49</f>
        <v>83</v>
      </c>
      <c r="I45" s="161"/>
      <c r="J45" s="161"/>
      <c r="K45" s="161">
        <f>'実質公債費比率（分子）の構造'!N$49</f>
        <v>90</v>
      </c>
      <c r="L45" s="161"/>
      <c r="M45" s="161"/>
      <c r="N45" s="161">
        <f>'実質公債費比率（分子）の構造'!O$49</f>
        <v>84</v>
      </c>
      <c r="O45" s="161"/>
      <c r="P45" s="161"/>
    </row>
    <row r="46" spans="1:16" x14ac:dyDescent="0.15">
      <c r="A46" s="161" t="s">
        <v>61</v>
      </c>
      <c r="B46" s="161">
        <f>'実質公債費比率（分子）の構造'!K$48</f>
        <v>2304</v>
      </c>
      <c r="C46" s="161"/>
      <c r="D46" s="161"/>
      <c r="E46" s="161">
        <f>'実質公債費比率（分子）の構造'!L$48</f>
        <v>2340</v>
      </c>
      <c r="F46" s="161"/>
      <c r="G46" s="161"/>
      <c r="H46" s="161">
        <f>'実質公債費比率（分子）の構造'!M$48</f>
        <v>2364</v>
      </c>
      <c r="I46" s="161"/>
      <c r="J46" s="161"/>
      <c r="K46" s="161">
        <f>'実質公債費比率（分子）の構造'!N$48</f>
        <v>2073</v>
      </c>
      <c r="L46" s="161"/>
      <c r="M46" s="161"/>
      <c r="N46" s="161">
        <f>'実質公債費比率（分子）の構造'!O$48</f>
        <v>2166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4680</v>
      </c>
      <c r="C49" s="161"/>
      <c r="D49" s="161"/>
      <c r="E49" s="161">
        <f>'実質公債費比率（分子）の構造'!L$45</f>
        <v>4678</v>
      </c>
      <c r="F49" s="161"/>
      <c r="G49" s="161"/>
      <c r="H49" s="161">
        <f>'実質公債費比率（分子）の構造'!M$45</f>
        <v>4266</v>
      </c>
      <c r="I49" s="161"/>
      <c r="J49" s="161"/>
      <c r="K49" s="161">
        <f>'実質公債費比率（分子）の構造'!N$45</f>
        <v>4203</v>
      </c>
      <c r="L49" s="161"/>
      <c r="M49" s="161"/>
      <c r="N49" s="161">
        <f>'実質公債費比率（分子）の構造'!O$45</f>
        <v>4215</v>
      </c>
      <c r="O49" s="161"/>
      <c r="P49" s="161"/>
    </row>
    <row r="50" spans="1:16" x14ac:dyDescent="0.15">
      <c r="A50" s="161" t="s">
        <v>65</v>
      </c>
      <c r="B50" s="161" t="e">
        <f>NA()</f>
        <v>#N/A</v>
      </c>
      <c r="C50" s="161">
        <f>IF(ISNUMBER('実質公債費比率（分子）の構造'!K$53),'実質公債費比率（分子）の構造'!K$53,NA())</f>
        <v>1296</v>
      </c>
      <c r="D50" s="161" t="e">
        <f>NA()</f>
        <v>#N/A</v>
      </c>
      <c r="E50" s="161" t="e">
        <f>NA()</f>
        <v>#N/A</v>
      </c>
      <c r="F50" s="161">
        <f>IF(ISNUMBER('実質公債費比率（分子）の構造'!L$53),'実質公債費比率（分子）の構造'!L$53,NA())</f>
        <v>1093</v>
      </c>
      <c r="G50" s="161" t="e">
        <f>NA()</f>
        <v>#N/A</v>
      </c>
      <c r="H50" s="161" t="e">
        <f>NA()</f>
        <v>#N/A</v>
      </c>
      <c r="I50" s="161">
        <f>IF(ISNUMBER('実質公債費比率（分子）の構造'!M$53),'実質公債費比率（分子）の構造'!M$53,NA())</f>
        <v>798</v>
      </c>
      <c r="J50" s="161" t="e">
        <f>NA()</f>
        <v>#N/A</v>
      </c>
      <c r="K50" s="161" t="e">
        <f>NA()</f>
        <v>#N/A</v>
      </c>
      <c r="L50" s="161">
        <f>IF(ISNUMBER('実質公債費比率（分子）の構造'!N$53),'実質公債費比率（分子）の構造'!N$53,NA())</f>
        <v>497</v>
      </c>
      <c r="M50" s="161" t="e">
        <f>NA()</f>
        <v>#N/A</v>
      </c>
      <c r="N50" s="161" t="e">
        <f>NA()</f>
        <v>#N/A</v>
      </c>
      <c r="O50" s="161">
        <f>IF(ISNUMBER('実質公債費比率（分子）の構造'!O$53),'実質公債費比率（分子）の構造'!O$53,NA())</f>
        <v>622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56103</v>
      </c>
      <c r="E56" s="160"/>
      <c r="F56" s="160"/>
      <c r="G56" s="160">
        <f>'将来負担比率（分子）の構造'!J$52</f>
        <v>56366</v>
      </c>
      <c r="H56" s="160"/>
      <c r="I56" s="160"/>
      <c r="J56" s="160">
        <f>'将来負担比率（分子）の構造'!K$52</f>
        <v>55977</v>
      </c>
      <c r="K56" s="160"/>
      <c r="L56" s="160"/>
      <c r="M56" s="160">
        <f>'将来負担比率（分子）の構造'!L$52</f>
        <v>56571</v>
      </c>
      <c r="N56" s="160"/>
      <c r="O56" s="160"/>
      <c r="P56" s="160">
        <f>'将来負担比率（分子）の構造'!M$52</f>
        <v>54129</v>
      </c>
    </row>
    <row r="57" spans="1:16" x14ac:dyDescent="0.15">
      <c r="A57" s="160" t="s">
        <v>36</v>
      </c>
      <c r="B57" s="160"/>
      <c r="C57" s="160"/>
      <c r="D57" s="160">
        <f>'将来負担比率（分子）の構造'!I$51</f>
        <v>1649</v>
      </c>
      <c r="E57" s="160"/>
      <c r="F57" s="160"/>
      <c r="G57" s="160">
        <f>'将来負担比率（分子）の構造'!J$51</f>
        <v>1369</v>
      </c>
      <c r="H57" s="160"/>
      <c r="I57" s="160"/>
      <c r="J57" s="160">
        <f>'将来負担比率（分子）の構造'!K$51</f>
        <v>1320</v>
      </c>
      <c r="K57" s="160"/>
      <c r="L57" s="160"/>
      <c r="M57" s="160">
        <f>'将来負担比率（分子）の構造'!L$51</f>
        <v>1186</v>
      </c>
      <c r="N57" s="160"/>
      <c r="O57" s="160"/>
      <c r="P57" s="160">
        <f>'将来負担比率（分子）の構造'!M$51</f>
        <v>1107</v>
      </c>
    </row>
    <row r="58" spans="1:16" x14ac:dyDescent="0.15">
      <c r="A58" s="160" t="s">
        <v>35</v>
      </c>
      <c r="B58" s="160"/>
      <c r="C58" s="160"/>
      <c r="D58" s="160">
        <f>'将来負担比率（分子）の構造'!I$50</f>
        <v>16249</v>
      </c>
      <c r="E58" s="160"/>
      <c r="F58" s="160"/>
      <c r="G58" s="160">
        <f>'将来負担比率（分子）の構造'!J$50</f>
        <v>17364</v>
      </c>
      <c r="H58" s="160"/>
      <c r="I58" s="160"/>
      <c r="J58" s="160">
        <f>'将来負担比率（分子）の構造'!K$50</f>
        <v>18799</v>
      </c>
      <c r="K58" s="160"/>
      <c r="L58" s="160"/>
      <c r="M58" s="160">
        <f>'将来負担比率（分子）の構造'!L$50</f>
        <v>19090</v>
      </c>
      <c r="N58" s="160"/>
      <c r="O58" s="160"/>
      <c r="P58" s="160">
        <f>'将来負担比率（分子）の構造'!M$50</f>
        <v>19277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3515</v>
      </c>
      <c r="C62" s="160"/>
      <c r="D62" s="160"/>
      <c r="E62" s="160">
        <f>'将来負担比率（分子）の構造'!J$45</f>
        <v>3041</v>
      </c>
      <c r="F62" s="160"/>
      <c r="G62" s="160"/>
      <c r="H62" s="160">
        <f>'将来負担比率（分子）の構造'!K$45</f>
        <v>2575</v>
      </c>
      <c r="I62" s="160"/>
      <c r="J62" s="160"/>
      <c r="K62" s="160">
        <f>'将来負担比率（分子）の構造'!L$45</f>
        <v>2375</v>
      </c>
      <c r="L62" s="160"/>
      <c r="M62" s="160"/>
      <c r="N62" s="160">
        <f>'将来負担比率（分子）の構造'!M$45</f>
        <v>2211</v>
      </c>
      <c r="O62" s="160"/>
      <c r="P62" s="160"/>
    </row>
    <row r="63" spans="1:16" x14ac:dyDescent="0.15">
      <c r="A63" s="160" t="s">
        <v>28</v>
      </c>
      <c r="B63" s="160">
        <f>'将来負担比率（分子）の構造'!I$44</f>
        <v>422</v>
      </c>
      <c r="C63" s="160"/>
      <c r="D63" s="160"/>
      <c r="E63" s="160">
        <f>'将来負担比率（分子）の構造'!J$44</f>
        <v>499</v>
      </c>
      <c r="F63" s="160"/>
      <c r="G63" s="160"/>
      <c r="H63" s="160">
        <f>'将来負担比率（分子）の構造'!K$44</f>
        <v>939</v>
      </c>
      <c r="I63" s="160"/>
      <c r="J63" s="160"/>
      <c r="K63" s="160">
        <f>'将来負担比率（分子）の構造'!L$44</f>
        <v>857</v>
      </c>
      <c r="L63" s="160"/>
      <c r="M63" s="160"/>
      <c r="N63" s="160">
        <f>'将来負担比率（分子）の構造'!M$44</f>
        <v>799</v>
      </c>
      <c r="O63" s="160"/>
      <c r="P63" s="160"/>
    </row>
    <row r="64" spans="1:16" x14ac:dyDescent="0.15">
      <c r="A64" s="160" t="s">
        <v>27</v>
      </c>
      <c r="B64" s="160">
        <f>'将来負担比率（分子）の構造'!I$43</f>
        <v>24178</v>
      </c>
      <c r="C64" s="160"/>
      <c r="D64" s="160"/>
      <c r="E64" s="160">
        <f>'将来負担比率（分子）の構造'!J$43</f>
        <v>23967</v>
      </c>
      <c r="F64" s="160"/>
      <c r="G64" s="160"/>
      <c r="H64" s="160">
        <f>'将来負担比率（分子）の構造'!K$43</f>
        <v>23112</v>
      </c>
      <c r="I64" s="160"/>
      <c r="J64" s="160"/>
      <c r="K64" s="160">
        <f>'将来負担比率（分子）の構造'!L$43</f>
        <v>21156</v>
      </c>
      <c r="L64" s="160"/>
      <c r="M64" s="160"/>
      <c r="N64" s="160">
        <f>'将来負担比率（分子）の構造'!M$43</f>
        <v>18677</v>
      </c>
      <c r="O64" s="160"/>
      <c r="P64" s="160"/>
    </row>
    <row r="65" spans="1:16" x14ac:dyDescent="0.15">
      <c r="A65" s="160" t="s">
        <v>26</v>
      </c>
      <c r="B65" s="160">
        <f>'将来負担比率（分子）の構造'!I$42</f>
        <v>342</v>
      </c>
      <c r="C65" s="160"/>
      <c r="D65" s="160"/>
      <c r="E65" s="160">
        <f>'将来負担比率（分子）の構造'!J$42</f>
        <v>294</v>
      </c>
      <c r="F65" s="160"/>
      <c r="G65" s="160"/>
      <c r="H65" s="160">
        <f>'将来負担比率（分子）の構造'!K$42</f>
        <v>249</v>
      </c>
      <c r="I65" s="160"/>
      <c r="J65" s="160"/>
      <c r="K65" s="160">
        <f>'将来負担比率（分子）の構造'!L$42</f>
        <v>205</v>
      </c>
      <c r="L65" s="160"/>
      <c r="M65" s="160"/>
      <c r="N65" s="160">
        <f>'将来負担比率（分子）の構造'!M$42</f>
        <v>161</v>
      </c>
      <c r="O65" s="160"/>
      <c r="P65" s="160"/>
    </row>
    <row r="66" spans="1:16" x14ac:dyDescent="0.15">
      <c r="A66" s="160" t="s">
        <v>25</v>
      </c>
      <c r="B66" s="160">
        <f>'将来負担比率（分子）の構造'!I$41</f>
        <v>43508</v>
      </c>
      <c r="C66" s="160"/>
      <c r="D66" s="160"/>
      <c r="E66" s="160">
        <f>'将来負担比率（分子）の構造'!J$41</f>
        <v>44133</v>
      </c>
      <c r="F66" s="160"/>
      <c r="G66" s="160"/>
      <c r="H66" s="160">
        <f>'将来負担比率（分子）の構造'!K$41</f>
        <v>44821</v>
      </c>
      <c r="I66" s="160"/>
      <c r="J66" s="160"/>
      <c r="K66" s="160">
        <f>'将来負担比率（分子）の構造'!L$41</f>
        <v>46400</v>
      </c>
      <c r="L66" s="160"/>
      <c r="M66" s="160"/>
      <c r="N66" s="160">
        <f>'将来負担比率（分子）の構造'!M$41</f>
        <v>44758</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6019</v>
      </c>
      <c r="C72" s="164">
        <f>基金残高に係る経年分析!G55</f>
        <v>5938</v>
      </c>
      <c r="D72" s="164">
        <f>基金残高に係る経年分析!H55</f>
        <v>3082</v>
      </c>
    </row>
    <row r="73" spans="1:16" x14ac:dyDescent="0.15">
      <c r="A73" s="163" t="s">
        <v>72</v>
      </c>
      <c r="B73" s="164">
        <f>基金残高に係る経年分析!F56</f>
        <v>6542</v>
      </c>
      <c r="C73" s="164">
        <f>基金残高に係る経年分析!G56</f>
        <v>6577</v>
      </c>
      <c r="D73" s="164">
        <f>基金残高に係る経年分析!H56</f>
        <v>6105</v>
      </c>
    </row>
    <row r="74" spans="1:16" x14ac:dyDescent="0.15">
      <c r="A74" s="163" t="s">
        <v>73</v>
      </c>
      <c r="B74" s="164">
        <f>基金残高に係る経年分析!F57</f>
        <v>10765</v>
      </c>
      <c r="C74" s="164">
        <f>基金残高に係る経年分析!G57</f>
        <v>11315</v>
      </c>
      <c r="D74" s="164">
        <f>基金残高に係る経年分析!H57</f>
        <v>13783</v>
      </c>
    </row>
  </sheetData>
  <sheetProtection algorithmName="SHA-512" hashValue="+8WgIkgneTlwS5i5Rz2EgWPpyOlMag/nJNf2VyG8SI6nAD8lVwMtTMGtduLtHkT/NMFo5Msyk63dKUCiKRc01w==" saltValue="mcy+7FirhdiX2i0fybU3jg==" spinCount="100000" sheet="1" objects="1" scenarios="1"/>
  <customSheetViews>
    <customSheetView guid="{4E25E121-281A-492F-8BD3-566A36AC0C5C}"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222</v>
      </c>
      <c r="C5" s="703"/>
      <c r="D5" s="703"/>
      <c r="E5" s="703"/>
      <c r="F5" s="703"/>
      <c r="G5" s="703"/>
      <c r="H5" s="703"/>
      <c r="I5" s="703"/>
      <c r="J5" s="703"/>
      <c r="K5" s="703"/>
      <c r="L5" s="703"/>
      <c r="M5" s="703"/>
      <c r="N5" s="703"/>
      <c r="O5" s="703"/>
      <c r="P5" s="703"/>
      <c r="Q5" s="704"/>
      <c r="R5" s="668">
        <v>6860380</v>
      </c>
      <c r="S5" s="669"/>
      <c r="T5" s="669"/>
      <c r="U5" s="669"/>
      <c r="V5" s="669"/>
      <c r="W5" s="669"/>
      <c r="X5" s="669"/>
      <c r="Y5" s="715"/>
      <c r="Z5" s="733">
        <v>17.100000000000001</v>
      </c>
      <c r="AA5" s="733"/>
      <c r="AB5" s="733"/>
      <c r="AC5" s="733"/>
      <c r="AD5" s="734">
        <v>6860380</v>
      </c>
      <c r="AE5" s="734"/>
      <c r="AF5" s="734"/>
      <c r="AG5" s="734"/>
      <c r="AH5" s="734"/>
      <c r="AI5" s="734"/>
      <c r="AJ5" s="734"/>
      <c r="AK5" s="734"/>
      <c r="AL5" s="716">
        <v>33.1</v>
      </c>
      <c r="AM5" s="685"/>
      <c r="AN5" s="685"/>
      <c r="AO5" s="717"/>
      <c r="AP5" s="702" t="s">
        <v>223</v>
      </c>
      <c r="AQ5" s="703"/>
      <c r="AR5" s="703"/>
      <c r="AS5" s="703"/>
      <c r="AT5" s="703"/>
      <c r="AU5" s="703"/>
      <c r="AV5" s="703"/>
      <c r="AW5" s="703"/>
      <c r="AX5" s="703"/>
      <c r="AY5" s="703"/>
      <c r="AZ5" s="703"/>
      <c r="BA5" s="703"/>
      <c r="BB5" s="703"/>
      <c r="BC5" s="703"/>
      <c r="BD5" s="703"/>
      <c r="BE5" s="703"/>
      <c r="BF5" s="704"/>
      <c r="BG5" s="603">
        <v>6848811</v>
      </c>
      <c r="BH5" s="606"/>
      <c r="BI5" s="606"/>
      <c r="BJ5" s="606"/>
      <c r="BK5" s="606"/>
      <c r="BL5" s="606"/>
      <c r="BM5" s="606"/>
      <c r="BN5" s="607"/>
      <c r="BO5" s="665">
        <v>99.8</v>
      </c>
      <c r="BP5" s="665"/>
      <c r="BQ5" s="665"/>
      <c r="BR5" s="665"/>
      <c r="BS5" s="666">
        <v>215013</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216</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x14ac:dyDescent="0.15">
      <c r="B6" s="600" t="s">
        <v>227</v>
      </c>
      <c r="C6" s="601"/>
      <c r="D6" s="601"/>
      <c r="E6" s="601"/>
      <c r="F6" s="601"/>
      <c r="G6" s="601"/>
      <c r="H6" s="601"/>
      <c r="I6" s="601"/>
      <c r="J6" s="601"/>
      <c r="K6" s="601"/>
      <c r="L6" s="601"/>
      <c r="M6" s="601"/>
      <c r="N6" s="601"/>
      <c r="O6" s="601"/>
      <c r="P6" s="601"/>
      <c r="Q6" s="602"/>
      <c r="R6" s="603">
        <v>378923</v>
      </c>
      <c r="S6" s="606"/>
      <c r="T6" s="606"/>
      <c r="U6" s="606"/>
      <c r="V6" s="606"/>
      <c r="W6" s="606"/>
      <c r="X6" s="606"/>
      <c r="Y6" s="607"/>
      <c r="Z6" s="665">
        <v>0.9</v>
      </c>
      <c r="AA6" s="665"/>
      <c r="AB6" s="665"/>
      <c r="AC6" s="665"/>
      <c r="AD6" s="666">
        <v>378923</v>
      </c>
      <c r="AE6" s="666"/>
      <c r="AF6" s="666"/>
      <c r="AG6" s="666"/>
      <c r="AH6" s="666"/>
      <c r="AI6" s="666"/>
      <c r="AJ6" s="666"/>
      <c r="AK6" s="666"/>
      <c r="AL6" s="608">
        <v>1.8</v>
      </c>
      <c r="AM6" s="609"/>
      <c r="AN6" s="609"/>
      <c r="AO6" s="667"/>
      <c r="AP6" s="600" t="s">
        <v>228</v>
      </c>
      <c r="AQ6" s="601"/>
      <c r="AR6" s="601"/>
      <c r="AS6" s="601"/>
      <c r="AT6" s="601"/>
      <c r="AU6" s="601"/>
      <c r="AV6" s="601"/>
      <c r="AW6" s="601"/>
      <c r="AX6" s="601"/>
      <c r="AY6" s="601"/>
      <c r="AZ6" s="601"/>
      <c r="BA6" s="601"/>
      <c r="BB6" s="601"/>
      <c r="BC6" s="601"/>
      <c r="BD6" s="601"/>
      <c r="BE6" s="601"/>
      <c r="BF6" s="602"/>
      <c r="BG6" s="603">
        <v>6848811</v>
      </c>
      <c r="BH6" s="606"/>
      <c r="BI6" s="606"/>
      <c r="BJ6" s="606"/>
      <c r="BK6" s="606"/>
      <c r="BL6" s="606"/>
      <c r="BM6" s="606"/>
      <c r="BN6" s="607"/>
      <c r="BO6" s="665">
        <v>99.8</v>
      </c>
      <c r="BP6" s="665"/>
      <c r="BQ6" s="665"/>
      <c r="BR6" s="665"/>
      <c r="BS6" s="666">
        <v>215013</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234959</v>
      </c>
      <c r="CS6" s="606"/>
      <c r="CT6" s="606"/>
      <c r="CU6" s="606"/>
      <c r="CV6" s="606"/>
      <c r="CW6" s="606"/>
      <c r="CX6" s="606"/>
      <c r="CY6" s="607"/>
      <c r="CZ6" s="716">
        <v>0.6</v>
      </c>
      <c r="DA6" s="685"/>
      <c r="DB6" s="685"/>
      <c r="DC6" s="719"/>
      <c r="DD6" s="611">
        <v>608</v>
      </c>
      <c r="DE6" s="606"/>
      <c r="DF6" s="606"/>
      <c r="DG6" s="606"/>
      <c r="DH6" s="606"/>
      <c r="DI6" s="606"/>
      <c r="DJ6" s="606"/>
      <c r="DK6" s="606"/>
      <c r="DL6" s="606"/>
      <c r="DM6" s="606"/>
      <c r="DN6" s="606"/>
      <c r="DO6" s="606"/>
      <c r="DP6" s="607"/>
      <c r="DQ6" s="611">
        <v>234559</v>
      </c>
      <c r="DR6" s="606"/>
      <c r="DS6" s="606"/>
      <c r="DT6" s="606"/>
      <c r="DU6" s="606"/>
      <c r="DV6" s="606"/>
      <c r="DW6" s="606"/>
      <c r="DX6" s="606"/>
      <c r="DY6" s="606"/>
      <c r="DZ6" s="606"/>
      <c r="EA6" s="606"/>
      <c r="EB6" s="606"/>
      <c r="EC6" s="646"/>
    </row>
    <row r="7" spans="2:143" ht="11.25" customHeight="1" x14ac:dyDescent="0.15">
      <c r="B7" s="600" t="s">
        <v>230</v>
      </c>
      <c r="C7" s="601"/>
      <c r="D7" s="601"/>
      <c r="E7" s="601"/>
      <c r="F7" s="601"/>
      <c r="G7" s="601"/>
      <c r="H7" s="601"/>
      <c r="I7" s="601"/>
      <c r="J7" s="601"/>
      <c r="K7" s="601"/>
      <c r="L7" s="601"/>
      <c r="M7" s="601"/>
      <c r="N7" s="601"/>
      <c r="O7" s="601"/>
      <c r="P7" s="601"/>
      <c r="Q7" s="602"/>
      <c r="R7" s="603">
        <v>13703</v>
      </c>
      <c r="S7" s="606"/>
      <c r="T7" s="606"/>
      <c r="U7" s="606"/>
      <c r="V7" s="606"/>
      <c r="W7" s="606"/>
      <c r="X7" s="606"/>
      <c r="Y7" s="607"/>
      <c r="Z7" s="665">
        <v>0</v>
      </c>
      <c r="AA7" s="665"/>
      <c r="AB7" s="665"/>
      <c r="AC7" s="665"/>
      <c r="AD7" s="666">
        <v>13703</v>
      </c>
      <c r="AE7" s="666"/>
      <c r="AF7" s="666"/>
      <c r="AG7" s="666"/>
      <c r="AH7" s="666"/>
      <c r="AI7" s="666"/>
      <c r="AJ7" s="666"/>
      <c r="AK7" s="666"/>
      <c r="AL7" s="608">
        <v>0.1</v>
      </c>
      <c r="AM7" s="609"/>
      <c r="AN7" s="609"/>
      <c r="AO7" s="667"/>
      <c r="AP7" s="600" t="s">
        <v>231</v>
      </c>
      <c r="AQ7" s="601"/>
      <c r="AR7" s="601"/>
      <c r="AS7" s="601"/>
      <c r="AT7" s="601"/>
      <c r="AU7" s="601"/>
      <c r="AV7" s="601"/>
      <c r="AW7" s="601"/>
      <c r="AX7" s="601"/>
      <c r="AY7" s="601"/>
      <c r="AZ7" s="601"/>
      <c r="BA7" s="601"/>
      <c r="BB7" s="601"/>
      <c r="BC7" s="601"/>
      <c r="BD7" s="601"/>
      <c r="BE7" s="601"/>
      <c r="BF7" s="602"/>
      <c r="BG7" s="603">
        <v>2726323</v>
      </c>
      <c r="BH7" s="606"/>
      <c r="BI7" s="606"/>
      <c r="BJ7" s="606"/>
      <c r="BK7" s="606"/>
      <c r="BL7" s="606"/>
      <c r="BM7" s="606"/>
      <c r="BN7" s="607"/>
      <c r="BO7" s="665">
        <v>39.700000000000003</v>
      </c>
      <c r="BP7" s="665"/>
      <c r="BQ7" s="665"/>
      <c r="BR7" s="665"/>
      <c r="BS7" s="666">
        <v>86129</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5904723</v>
      </c>
      <c r="CS7" s="606"/>
      <c r="CT7" s="606"/>
      <c r="CU7" s="606"/>
      <c r="CV7" s="606"/>
      <c r="CW7" s="606"/>
      <c r="CX7" s="606"/>
      <c r="CY7" s="607"/>
      <c r="CZ7" s="665">
        <v>15.4</v>
      </c>
      <c r="DA7" s="665"/>
      <c r="DB7" s="665"/>
      <c r="DC7" s="665"/>
      <c r="DD7" s="611">
        <v>387068</v>
      </c>
      <c r="DE7" s="606"/>
      <c r="DF7" s="606"/>
      <c r="DG7" s="606"/>
      <c r="DH7" s="606"/>
      <c r="DI7" s="606"/>
      <c r="DJ7" s="606"/>
      <c r="DK7" s="606"/>
      <c r="DL7" s="606"/>
      <c r="DM7" s="606"/>
      <c r="DN7" s="606"/>
      <c r="DO7" s="606"/>
      <c r="DP7" s="607"/>
      <c r="DQ7" s="611">
        <v>5070190</v>
      </c>
      <c r="DR7" s="606"/>
      <c r="DS7" s="606"/>
      <c r="DT7" s="606"/>
      <c r="DU7" s="606"/>
      <c r="DV7" s="606"/>
      <c r="DW7" s="606"/>
      <c r="DX7" s="606"/>
      <c r="DY7" s="606"/>
      <c r="DZ7" s="606"/>
      <c r="EA7" s="606"/>
      <c r="EB7" s="606"/>
      <c r="EC7" s="646"/>
    </row>
    <row r="8" spans="2:143" ht="11.25" customHeight="1" x14ac:dyDescent="0.15">
      <c r="B8" s="600" t="s">
        <v>233</v>
      </c>
      <c r="C8" s="601"/>
      <c r="D8" s="601"/>
      <c r="E8" s="601"/>
      <c r="F8" s="601"/>
      <c r="G8" s="601"/>
      <c r="H8" s="601"/>
      <c r="I8" s="601"/>
      <c r="J8" s="601"/>
      <c r="K8" s="601"/>
      <c r="L8" s="601"/>
      <c r="M8" s="601"/>
      <c r="N8" s="601"/>
      <c r="O8" s="601"/>
      <c r="P8" s="601"/>
      <c r="Q8" s="602"/>
      <c r="R8" s="603">
        <v>32627</v>
      </c>
      <c r="S8" s="606"/>
      <c r="T8" s="606"/>
      <c r="U8" s="606"/>
      <c r="V8" s="606"/>
      <c r="W8" s="606"/>
      <c r="X8" s="606"/>
      <c r="Y8" s="607"/>
      <c r="Z8" s="665">
        <v>0.1</v>
      </c>
      <c r="AA8" s="665"/>
      <c r="AB8" s="665"/>
      <c r="AC8" s="665"/>
      <c r="AD8" s="666">
        <v>32627</v>
      </c>
      <c r="AE8" s="666"/>
      <c r="AF8" s="666"/>
      <c r="AG8" s="666"/>
      <c r="AH8" s="666"/>
      <c r="AI8" s="666"/>
      <c r="AJ8" s="666"/>
      <c r="AK8" s="666"/>
      <c r="AL8" s="608">
        <v>0.2</v>
      </c>
      <c r="AM8" s="609"/>
      <c r="AN8" s="609"/>
      <c r="AO8" s="667"/>
      <c r="AP8" s="600" t="s">
        <v>234</v>
      </c>
      <c r="AQ8" s="601"/>
      <c r="AR8" s="601"/>
      <c r="AS8" s="601"/>
      <c r="AT8" s="601"/>
      <c r="AU8" s="601"/>
      <c r="AV8" s="601"/>
      <c r="AW8" s="601"/>
      <c r="AX8" s="601"/>
      <c r="AY8" s="601"/>
      <c r="AZ8" s="601"/>
      <c r="BA8" s="601"/>
      <c r="BB8" s="601"/>
      <c r="BC8" s="601"/>
      <c r="BD8" s="601"/>
      <c r="BE8" s="601"/>
      <c r="BF8" s="602"/>
      <c r="BG8" s="603">
        <v>99936</v>
      </c>
      <c r="BH8" s="606"/>
      <c r="BI8" s="606"/>
      <c r="BJ8" s="606"/>
      <c r="BK8" s="606"/>
      <c r="BL8" s="606"/>
      <c r="BM8" s="606"/>
      <c r="BN8" s="607"/>
      <c r="BO8" s="665">
        <v>1.5</v>
      </c>
      <c r="BP8" s="665"/>
      <c r="BQ8" s="665"/>
      <c r="BR8" s="665"/>
      <c r="BS8" s="611" t="s">
        <v>122</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9071683</v>
      </c>
      <c r="CS8" s="606"/>
      <c r="CT8" s="606"/>
      <c r="CU8" s="606"/>
      <c r="CV8" s="606"/>
      <c r="CW8" s="606"/>
      <c r="CX8" s="606"/>
      <c r="CY8" s="607"/>
      <c r="CZ8" s="665">
        <v>23.7</v>
      </c>
      <c r="DA8" s="665"/>
      <c r="DB8" s="665"/>
      <c r="DC8" s="665"/>
      <c r="DD8" s="611">
        <v>492334</v>
      </c>
      <c r="DE8" s="606"/>
      <c r="DF8" s="606"/>
      <c r="DG8" s="606"/>
      <c r="DH8" s="606"/>
      <c r="DI8" s="606"/>
      <c r="DJ8" s="606"/>
      <c r="DK8" s="606"/>
      <c r="DL8" s="606"/>
      <c r="DM8" s="606"/>
      <c r="DN8" s="606"/>
      <c r="DO8" s="606"/>
      <c r="DP8" s="607"/>
      <c r="DQ8" s="611">
        <v>5618674</v>
      </c>
      <c r="DR8" s="606"/>
      <c r="DS8" s="606"/>
      <c r="DT8" s="606"/>
      <c r="DU8" s="606"/>
      <c r="DV8" s="606"/>
      <c r="DW8" s="606"/>
      <c r="DX8" s="606"/>
      <c r="DY8" s="606"/>
      <c r="DZ8" s="606"/>
      <c r="EA8" s="606"/>
      <c r="EB8" s="606"/>
      <c r="EC8" s="646"/>
    </row>
    <row r="9" spans="2:143" ht="11.25" customHeight="1" x14ac:dyDescent="0.15">
      <c r="B9" s="600" t="s">
        <v>236</v>
      </c>
      <c r="C9" s="601"/>
      <c r="D9" s="601"/>
      <c r="E9" s="601"/>
      <c r="F9" s="601"/>
      <c r="G9" s="601"/>
      <c r="H9" s="601"/>
      <c r="I9" s="601"/>
      <c r="J9" s="601"/>
      <c r="K9" s="601"/>
      <c r="L9" s="601"/>
      <c r="M9" s="601"/>
      <c r="N9" s="601"/>
      <c r="O9" s="601"/>
      <c r="P9" s="601"/>
      <c r="Q9" s="602"/>
      <c r="R9" s="603">
        <v>32865</v>
      </c>
      <c r="S9" s="606"/>
      <c r="T9" s="606"/>
      <c r="U9" s="606"/>
      <c r="V9" s="606"/>
      <c r="W9" s="606"/>
      <c r="X9" s="606"/>
      <c r="Y9" s="607"/>
      <c r="Z9" s="665">
        <v>0.1</v>
      </c>
      <c r="AA9" s="665"/>
      <c r="AB9" s="665"/>
      <c r="AC9" s="665"/>
      <c r="AD9" s="666">
        <v>32865</v>
      </c>
      <c r="AE9" s="666"/>
      <c r="AF9" s="666"/>
      <c r="AG9" s="666"/>
      <c r="AH9" s="666"/>
      <c r="AI9" s="666"/>
      <c r="AJ9" s="666"/>
      <c r="AK9" s="666"/>
      <c r="AL9" s="608">
        <v>0.2</v>
      </c>
      <c r="AM9" s="609"/>
      <c r="AN9" s="609"/>
      <c r="AO9" s="667"/>
      <c r="AP9" s="600" t="s">
        <v>237</v>
      </c>
      <c r="AQ9" s="601"/>
      <c r="AR9" s="601"/>
      <c r="AS9" s="601"/>
      <c r="AT9" s="601"/>
      <c r="AU9" s="601"/>
      <c r="AV9" s="601"/>
      <c r="AW9" s="601"/>
      <c r="AX9" s="601"/>
      <c r="AY9" s="601"/>
      <c r="AZ9" s="601"/>
      <c r="BA9" s="601"/>
      <c r="BB9" s="601"/>
      <c r="BC9" s="601"/>
      <c r="BD9" s="601"/>
      <c r="BE9" s="601"/>
      <c r="BF9" s="602"/>
      <c r="BG9" s="603">
        <v>2199094</v>
      </c>
      <c r="BH9" s="606"/>
      <c r="BI9" s="606"/>
      <c r="BJ9" s="606"/>
      <c r="BK9" s="606"/>
      <c r="BL9" s="606"/>
      <c r="BM9" s="606"/>
      <c r="BN9" s="607"/>
      <c r="BO9" s="665">
        <v>32.1</v>
      </c>
      <c r="BP9" s="665"/>
      <c r="BQ9" s="665"/>
      <c r="BR9" s="665"/>
      <c r="BS9" s="611" t="s">
        <v>122</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2628456</v>
      </c>
      <c r="CS9" s="606"/>
      <c r="CT9" s="606"/>
      <c r="CU9" s="606"/>
      <c r="CV9" s="606"/>
      <c r="CW9" s="606"/>
      <c r="CX9" s="606"/>
      <c r="CY9" s="607"/>
      <c r="CZ9" s="665">
        <v>6.9</v>
      </c>
      <c r="DA9" s="665"/>
      <c r="DB9" s="665"/>
      <c r="DC9" s="665"/>
      <c r="DD9" s="611">
        <v>17310</v>
      </c>
      <c r="DE9" s="606"/>
      <c r="DF9" s="606"/>
      <c r="DG9" s="606"/>
      <c r="DH9" s="606"/>
      <c r="DI9" s="606"/>
      <c r="DJ9" s="606"/>
      <c r="DK9" s="606"/>
      <c r="DL9" s="606"/>
      <c r="DM9" s="606"/>
      <c r="DN9" s="606"/>
      <c r="DO9" s="606"/>
      <c r="DP9" s="607"/>
      <c r="DQ9" s="611">
        <v>2392041</v>
      </c>
      <c r="DR9" s="606"/>
      <c r="DS9" s="606"/>
      <c r="DT9" s="606"/>
      <c r="DU9" s="606"/>
      <c r="DV9" s="606"/>
      <c r="DW9" s="606"/>
      <c r="DX9" s="606"/>
      <c r="DY9" s="606"/>
      <c r="DZ9" s="606"/>
      <c r="EA9" s="606"/>
      <c r="EB9" s="606"/>
      <c r="EC9" s="646"/>
    </row>
    <row r="10" spans="2:143" ht="11.25" customHeight="1" x14ac:dyDescent="0.15">
      <c r="B10" s="600" t="s">
        <v>239</v>
      </c>
      <c r="C10" s="601"/>
      <c r="D10" s="601"/>
      <c r="E10" s="601"/>
      <c r="F10" s="601"/>
      <c r="G10" s="601"/>
      <c r="H10" s="601"/>
      <c r="I10" s="601"/>
      <c r="J10" s="601"/>
      <c r="K10" s="601"/>
      <c r="L10" s="601"/>
      <c r="M10" s="601"/>
      <c r="N10" s="601"/>
      <c r="O10" s="601"/>
      <c r="P10" s="601"/>
      <c r="Q10" s="602"/>
      <c r="R10" s="603" t="s">
        <v>122</v>
      </c>
      <c r="S10" s="606"/>
      <c r="T10" s="606"/>
      <c r="U10" s="606"/>
      <c r="V10" s="606"/>
      <c r="W10" s="606"/>
      <c r="X10" s="606"/>
      <c r="Y10" s="607"/>
      <c r="Z10" s="665" t="s">
        <v>131</v>
      </c>
      <c r="AA10" s="665"/>
      <c r="AB10" s="665"/>
      <c r="AC10" s="665"/>
      <c r="AD10" s="666" t="s">
        <v>240</v>
      </c>
      <c r="AE10" s="666"/>
      <c r="AF10" s="666"/>
      <c r="AG10" s="666"/>
      <c r="AH10" s="666"/>
      <c r="AI10" s="666"/>
      <c r="AJ10" s="666"/>
      <c r="AK10" s="666"/>
      <c r="AL10" s="608" t="s">
        <v>240</v>
      </c>
      <c r="AM10" s="609"/>
      <c r="AN10" s="609"/>
      <c r="AO10" s="667"/>
      <c r="AP10" s="600" t="s">
        <v>241</v>
      </c>
      <c r="AQ10" s="601"/>
      <c r="AR10" s="601"/>
      <c r="AS10" s="601"/>
      <c r="AT10" s="601"/>
      <c r="AU10" s="601"/>
      <c r="AV10" s="601"/>
      <c r="AW10" s="601"/>
      <c r="AX10" s="601"/>
      <c r="AY10" s="601"/>
      <c r="AZ10" s="601"/>
      <c r="BA10" s="601"/>
      <c r="BB10" s="601"/>
      <c r="BC10" s="601"/>
      <c r="BD10" s="601"/>
      <c r="BE10" s="601"/>
      <c r="BF10" s="602"/>
      <c r="BG10" s="603">
        <v>178637</v>
      </c>
      <c r="BH10" s="606"/>
      <c r="BI10" s="606"/>
      <c r="BJ10" s="606"/>
      <c r="BK10" s="606"/>
      <c r="BL10" s="606"/>
      <c r="BM10" s="606"/>
      <c r="BN10" s="607"/>
      <c r="BO10" s="665">
        <v>2.6</v>
      </c>
      <c r="BP10" s="665"/>
      <c r="BQ10" s="665"/>
      <c r="BR10" s="665"/>
      <c r="BS10" s="611">
        <v>36807</v>
      </c>
      <c r="BT10" s="606"/>
      <c r="BU10" s="606"/>
      <c r="BV10" s="606"/>
      <c r="BW10" s="606"/>
      <c r="BX10" s="606"/>
      <c r="BY10" s="606"/>
      <c r="BZ10" s="606"/>
      <c r="CA10" s="606"/>
      <c r="CB10" s="646"/>
      <c r="CD10" s="647" t="s">
        <v>242</v>
      </c>
      <c r="CE10" s="644"/>
      <c r="CF10" s="644"/>
      <c r="CG10" s="644"/>
      <c r="CH10" s="644"/>
      <c r="CI10" s="644"/>
      <c r="CJ10" s="644"/>
      <c r="CK10" s="644"/>
      <c r="CL10" s="644"/>
      <c r="CM10" s="644"/>
      <c r="CN10" s="644"/>
      <c r="CO10" s="644"/>
      <c r="CP10" s="644"/>
      <c r="CQ10" s="645"/>
      <c r="CR10" s="603">
        <v>45896</v>
      </c>
      <c r="CS10" s="606"/>
      <c r="CT10" s="606"/>
      <c r="CU10" s="606"/>
      <c r="CV10" s="606"/>
      <c r="CW10" s="606"/>
      <c r="CX10" s="606"/>
      <c r="CY10" s="607"/>
      <c r="CZ10" s="665">
        <v>0.1</v>
      </c>
      <c r="DA10" s="665"/>
      <c r="DB10" s="665"/>
      <c r="DC10" s="665"/>
      <c r="DD10" s="611" t="s">
        <v>240</v>
      </c>
      <c r="DE10" s="606"/>
      <c r="DF10" s="606"/>
      <c r="DG10" s="606"/>
      <c r="DH10" s="606"/>
      <c r="DI10" s="606"/>
      <c r="DJ10" s="606"/>
      <c r="DK10" s="606"/>
      <c r="DL10" s="606"/>
      <c r="DM10" s="606"/>
      <c r="DN10" s="606"/>
      <c r="DO10" s="606"/>
      <c r="DP10" s="607"/>
      <c r="DQ10" s="611">
        <v>1166</v>
      </c>
      <c r="DR10" s="606"/>
      <c r="DS10" s="606"/>
      <c r="DT10" s="606"/>
      <c r="DU10" s="606"/>
      <c r="DV10" s="606"/>
      <c r="DW10" s="606"/>
      <c r="DX10" s="606"/>
      <c r="DY10" s="606"/>
      <c r="DZ10" s="606"/>
      <c r="EA10" s="606"/>
      <c r="EB10" s="606"/>
      <c r="EC10" s="646"/>
    </row>
    <row r="11" spans="2:143" ht="11.25" customHeight="1" x14ac:dyDescent="0.15">
      <c r="B11" s="600" t="s">
        <v>243</v>
      </c>
      <c r="C11" s="601"/>
      <c r="D11" s="601"/>
      <c r="E11" s="601"/>
      <c r="F11" s="601"/>
      <c r="G11" s="601"/>
      <c r="H11" s="601"/>
      <c r="I11" s="601"/>
      <c r="J11" s="601"/>
      <c r="K11" s="601"/>
      <c r="L11" s="601"/>
      <c r="M11" s="601"/>
      <c r="N11" s="601"/>
      <c r="O11" s="601"/>
      <c r="P11" s="601"/>
      <c r="Q11" s="602"/>
      <c r="R11" s="603" t="s">
        <v>240</v>
      </c>
      <c r="S11" s="606"/>
      <c r="T11" s="606"/>
      <c r="U11" s="606"/>
      <c r="V11" s="606"/>
      <c r="W11" s="606"/>
      <c r="X11" s="606"/>
      <c r="Y11" s="607"/>
      <c r="Z11" s="665" t="s">
        <v>240</v>
      </c>
      <c r="AA11" s="665"/>
      <c r="AB11" s="665"/>
      <c r="AC11" s="665"/>
      <c r="AD11" s="666" t="s">
        <v>131</v>
      </c>
      <c r="AE11" s="666"/>
      <c r="AF11" s="666"/>
      <c r="AG11" s="666"/>
      <c r="AH11" s="666"/>
      <c r="AI11" s="666"/>
      <c r="AJ11" s="666"/>
      <c r="AK11" s="666"/>
      <c r="AL11" s="608" t="s">
        <v>131</v>
      </c>
      <c r="AM11" s="609"/>
      <c r="AN11" s="609"/>
      <c r="AO11" s="667"/>
      <c r="AP11" s="600" t="s">
        <v>244</v>
      </c>
      <c r="AQ11" s="601"/>
      <c r="AR11" s="601"/>
      <c r="AS11" s="601"/>
      <c r="AT11" s="601"/>
      <c r="AU11" s="601"/>
      <c r="AV11" s="601"/>
      <c r="AW11" s="601"/>
      <c r="AX11" s="601"/>
      <c r="AY11" s="601"/>
      <c r="AZ11" s="601"/>
      <c r="BA11" s="601"/>
      <c r="BB11" s="601"/>
      <c r="BC11" s="601"/>
      <c r="BD11" s="601"/>
      <c r="BE11" s="601"/>
      <c r="BF11" s="602"/>
      <c r="BG11" s="603">
        <v>248656</v>
      </c>
      <c r="BH11" s="606"/>
      <c r="BI11" s="606"/>
      <c r="BJ11" s="606"/>
      <c r="BK11" s="606"/>
      <c r="BL11" s="606"/>
      <c r="BM11" s="606"/>
      <c r="BN11" s="607"/>
      <c r="BO11" s="665">
        <v>3.6</v>
      </c>
      <c r="BP11" s="665"/>
      <c r="BQ11" s="665"/>
      <c r="BR11" s="665"/>
      <c r="BS11" s="611">
        <v>49322</v>
      </c>
      <c r="BT11" s="606"/>
      <c r="BU11" s="606"/>
      <c r="BV11" s="606"/>
      <c r="BW11" s="606"/>
      <c r="BX11" s="606"/>
      <c r="BY11" s="606"/>
      <c r="BZ11" s="606"/>
      <c r="CA11" s="606"/>
      <c r="CB11" s="646"/>
      <c r="CD11" s="647" t="s">
        <v>245</v>
      </c>
      <c r="CE11" s="644"/>
      <c r="CF11" s="644"/>
      <c r="CG11" s="644"/>
      <c r="CH11" s="644"/>
      <c r="CI11" s="644"/>
      <c r="CJ11" s="644"/>
      <c r="CK11" s="644"/>
      <c r="CL11" s="644"/>
      <c r="CM11" s="644"/>
      <c r="CN11" s="644"/>
      <c r="CO11" s="644"/>
      <c r="CP11" s="644"/>
      <c r="CQ11" s="645"/>
      <c r="CR11" s="603">
        <v>1807278</v>
      </c>
      <c r="CS11" s="606"/>
      <c r="CT11" s="606"/>
      <c r="CU11" s="606"/>
      <c r="CV11" s="606"/>
      <c r="CW11" s="606"/>
      <c r="CX11" s="606"/>
      <c r="CY11" s="607"/>
      <c r="CZ11" s="665">
        <v>4.7</v>
      </c>
      <c r="DA11" s="665"/>
      <c r="DB11" s="665"/>
      <c r="DC11" s="665"/>
      <c r="DD11" s="611">
        <v>578269</v>
      </c>
      <c r="DE11" s="606"/>
      <c r="DF11" s="606"/>
      <c r="DG11" s="606"/>
      <c r="DH11" s="606"/>
      <c r="DI11" s="606"/>
      <c r="DJ11" s="606"/>
      <c r="DK11" s="606"/>
      <c r="DL11" s="606"/>
      <c r="DM11" s="606"/>
      <c r="DN11" s="606"/>
      <c r="DO11" s="606"/>
      <c r="DP11" s="607"/>
      <c r="DQ11" s="611">
        <v>767297</v>
      </c>
      <c r="DR11" s="606"/>
      <c r="DS11" s="606"/>
      <c r="DT11" s="606"/>
      <c r="DU11" s="606"/>
      <c r="DV11" s="606"/>
      <c r="DW11" s="606"/>
      <c r="DX11" s="606"/>
      <c r="DY11" s="606"/>
      <c r="DZ11" s="606"/>
      <c r="EA11" s="606"/>
      <c r="EB11" s="606"/>
      <c r="EC11" s="646"/>
    </row>
    <row r="12" spans="2:143" ht="11.25" customHeight="1" x14ac:dyDescent="0.15">
      <c r="B12" s="600" t="s">
        <v>246</v>
      </c>
      <c r="C12" s="601"/>
      <c r="D12" s="601"/>
      <c r="E12" s="601"/>
      <c r="F12" s="601"/>
      <c r="G12" s="601"/>
      <c r="H12" s="601"/>
      <c r="I12" s="601"/>
      <c r="J12" s="601"/>
      <c r="K12" s="601"/>
      <c r="L12" s="601"/>
      <c r="M12" s="601"/>
      <c r="N12" s="601"/>
      <c r="O12" s="601"/>
      <c r="P12" s="601"/>
      <c r="Q12" s="602"/>
      <c r="R12" s="603">
        <v>962491</v>
      </c>
      <c r="S12" s="606"/>
      <c r="T12" s="606"/>
      <c r="U12" s="606"/>
      <c r="V12" s="606"/>
      <c r="W12" s="606"/>
      <c r="X12" s="606"/>
      <c r="Y12" s="607"/>
      <c r="Z12" s="665">
        <v>2.4</v>
      </c>
      <c r="AA12" s="665"/>
      <c r="AB12" s="665"/>
      <c r="AC12" s="665"/>
      <c r="AD12" s="666">
        <v>962491</v>
      </c>
      <c r="AE12" s="666"/>
      <c r="AF12" s="666"/>
      <c r="AG12" s="666"/>
      <c r="AH12" s="666"/>
      <c r="AI12" s="666"/>
      <c r="AJ12" s="666"/>
      <c r="AK12" s="666"/>
      <c r="AL12" s="608">
        <v>4.5999999999999996</v>
      </c>
      <c r="AM12" s="609"/>
      <c r="AN12" s="609"/>
      <c r="AO12" s="667"/>
      <c r="AP12" s="600" t="s">
        <v>247</v>
      </c>
      <c r="AQ12" s="601"/>
      <c r="AR12" s="601"/>
      <c r="AS12" s="601"/>
      <c r="AT12" s="601"/>
      <c r="AU12" s="601"/>
      <c r="AV12" s="601"/>
      <c r="AW12" s="601"/>
      <c r="AX12" s="601"/>
      <c r="AY12" s="601"/>
      <c r="AZ12" s="601"/>
      <c r="BA12" s="601"/>
      <c r="BB12" s="601"/>
      <c r="BC12" s="601"/>
      <c r="BD12" s="601"/>
      <c r="BE12" s="601"/>
      <c r="BF12" s="602"/>
      <c r="BG12" s="603">
        <v>3736156</v>
      </c>
      <c r="BH12" s="606"/>
      <c r="BI12" s="606"/>
      <c r="BJ12" s="606"/>
      <c r="BK12" s="606"/>
      <c r="BL12" s="606"/>
      <c r="BM12" s="606"/>
      <c r="BN12" s="607"/>
      <c r="BO12" s="665">
        <v>54.5</v>
      </c>
      <c r="BP12" s="665"/>
      <c r="BQ12" s="665"/>
      <c r="BR12" s="665"/>
      <c r="BS12" s="611">
        <v>128884</v>
      </c>
      <c r="BT12" s="606"/>
      <c r="BU12" s="606"/>
      <c r="BV12" s="606"/>
      <c r="BW12" s="606"/>
      <c r="BX12" s="606"/>
      <c r="BY12" s="606"/>
      <c r="BZ12" s="606"/>
      <c r="CA12" s="606"/>
      <c r="CB12" s="646"/>
      <c r="CD12" s="647" t="s">
        <v>248</v>
      </c>
      <c r="CE12" s="644"/>
      <c r="CF12" s="644"/>
      <c r="CG12" s="644"/>
      <c r="CH12" s="644"/>
      <c r="CI12" s="644"/>
      <c r="CJ12" s="644"/>
      <c r="CK12" s="644"/>
      <c r="CL12" s="644"/>
      <c r="CM12" s="644"/>
      <c r="CN12" s="644"/>
      <c r="CO12" s="644"/>
      <c r="CP12" s="644"/>
      <c r="CQ12" s="645"/>
      <c r="CR12" s="603">
        <v>1642105</v>
      </c>
      <c r="CS12" s="606"/>
      <c r="CT12" s="606"/>
      <c r="CU12" s="606"/>
      <c r="CV12" s="606"/>
      <c r="CW12" s="606"/>
      <c r="CX12" s="606"/>
      <c r="CY12" s="607"/>
      <c r="CZ12" s="665">
        <v>4.3</v>
      </c>
      <c r="DA12" s="665"/>
      <c r="DB12" s="665"/>
      <c r="DC12" s="665"/>
      <c r="DD12" s="611">
        <v>319697</v>
      </c>
      <c r="DE12" s="606"/>
      <c r="DF12" s="606"/>
      <c r="DG12" s="606"/>
      <c r="DH12" s="606"/>
      <c r="DI12" s="606"/>
      <c r="DJ12" s="606"/>
      <c r="DK12" s="606"/>
      <c r="DL12" s="606"/>
      <c r="DM12" s="606"/>
      <c r="DN12" s="606"/>
      <c r="DO12" s="606"/>
      <c r="DP12" s="607"/>
      <c r="DQ12" s="611">
        <v>833620</v>
      </c>
      <c r="DR12" s="606"/>
      <c r="DS12" s="606"/>
      <c r="DT12" s="606"/>
      <c r="DU12" s="606"/>
      <c r="DV12" s="606"/>
      <c r="DW12" s="606"/>
      <c r="DX12" s="606"/>
      <c r="DY12" s="606"/>
      <c r="DZ12" s="606"/>
      <c r="EA12" s="606"/>
      <c r="EB12" s="606"/>
      <c r="EC12" s="646"/>
    </row>
    <row r="13" spans="2:143" ht="11.25" customHeight="1" x14ac:dyDescent="0.15">
      <c r="B13" s="600" t="s">
        <v>249</v>
      </c>
      <c r="C13" s="601"/>
      <c r="D13" s="601"/>
      <c r="E13" s="601"/>
      <c r="F13" s="601"/>
      <c r="G13" s="601"/>
      <c r="H13" s="601"/>
      <c r="I13" s="601"/>
      <c r="J13" s="601"/>
      <c r="K13" s="601"/>
      <c r="L13" s="601"/>
      <c r="M13" s="601"/>
      <c r="N13" s="601"/>
      <c r="O13" s="601"/>
      <c r="P13" s="601"/>
      <c r="Q13" s="602"/>
      <c r="R13" s="603">
        <v>6286</v>
      </c>
      <c r="S13" s="606"/>
      <c r="T13" s="606"/>
      <c r="U13" s="606"/>
      <c r="V13" s="606"/>
      <c r="W13" s="606"/>
      <c r="X13" s="606"/>
      <c r="Y13" s="607"/>
      <c r="Z13" s="665">
        <v>0</v>
      </c>
      <c r="AA13" s="665"/>
      <c r="AB13" s="665"/>
      <c r="AC13" s="665"/>
      <c r="AD13" s="666">
        <v>6286</v>
      </c>
      <c r="AE13" s="666"/>
      <c r="AF13" s="666"/>
      <c r="AG13" s="666"/>
      <c r="AH13" s="666"/>
      <c r="AI13" s="666"/>
      <c r="AJ13" s="666"/>
      <c r="AK13" s="666"/>
      <c r="AL13" s="608">
        <v>0</v>
      </c>
      <c r="AM13" s="609"/>
      <c r="AN13" s="609"/>
      <c r="AO13" s="667"/>
      <c r="AP13" s="600" t="s">
        <v>250</v>
      </c>
      <c r="AQ13" s="601"/>
      <c r="AR13" s="601"/>
      <c r="AS13" s="601"/>
      <c r="AT13" s="601"/>
      <c r="AU13" s="601"/>
      <c r="AV13" s="601"/>
      <c r="AW13" s="601"/>
      <c r="AX13" s="601"/>
      <c r="AY13" s="601"/>
      <c r="AZ13" s="601"/>
      <c r="BA13" s="601"/>
      <c r="BB13" s="601"/>
      <c r="BC13" s="601"/>
      <c r="BD13" s="601"/>
      <c r="BE13" s="601"/>
      <c r="BF13" s="602"/>
      <c r="BG13" s="603">
        <v>3617011</v>
      </c>
      <c r="BH13" s="606"/>
      <c r="BI13" s="606"/>
      <c r="BJ13" s="606"/>
      <c r="BK13" s="606"/>
      <c r="BL13" s="606"/>
      <c r="BM13" s="606"/>
      <c r="BN13" s="607"/>
      <c r="BO13" s="665">
        <v>52.7</v>
      </c>
      <c r="BP13" s="665"/>
      <c r="BQ13" s="665"/>
      <c r="BR13" s="665"/>
      <c r="BS13" s="611">
        <v>128884</v>
      </c>
      <c r="BT13" s="606"/>
      <c r="BU13" s="606"/>
      <c r="BV13" s="606"/>
      <c r="BW13" s="606"/>
      <c r="BX13" s="606"/>
      <c r="BY13" s="606"/>
      <c r="BZ13" s="606"/>
      <c r="CA13" s="606"/>
      <c r="CB13" s="646"/>
      <c r="CD13" s="647" t="s">
        <v>251</v>
      </c>
      <c r="CE13" s="644"/>
      <c r="CF13" s="644"/>
      <c r="CG13" s="644"/>
      <c r="CH13" s="644"/>
      <c r="CI13" s="644"/>
      <c r="CJ13" s="644"/>
      <c r="CK13" s="644"/>
      <c r="CL13" s="644"/>
      <c r="CM13" s="644"/>
      <c r="CN13" s="644"/>
      <c r="CO13" s="644"/>
      <c r="CP13" s="644"/>
      <c r="CQ13" s="645"/>
      <c r="CR13" s="603">
        <v>5265732</v>
      </c>
      <c r="CS13" s="606"/>
      <c r="CT13" s="606"/>
      <c r="CU13" s="606"/>
      <c r="CV13" s="606"/>
      <c r="CW13" s="606"/>
      <c r="CX13" s="606"/>
      <c r="CY13" s="607"/>
      <c r="CZ13" s="665">
        <v>13.7</v>
      </c>
      <c r="DA13" s="665"/>
      <c r="DB13" s="665"/>
      <c r="DC13" s="665"/>
      <c r="DD13" s="611">
        <v>2165943</v>
      </c>
      <c r="DE13" s="606"/>
      <c r="DF13" s="606"/>
      <c r="DG13" s="606"/>
      <c r="DH13" s="606"/>
      <c r="DI13" s="606"/>
      <c r="DJ13" s="606"/>
      <c r="DK13" s="606"/>
      <c r="DL13" s="606"/>
      <c r="DM13" s="606"/>
      <c r="DN13" s="606"/>
      <c r="DO13" s="606"/>
      <c r="DP13" s="607"/>
      <c r="DQ13" s="611">
        <v>3207498</v>
      </c>
      <c r="DR13" s="606"/>
      <c r="DS13" s="606"/>
      <c r="DT13" s="606"/>
      <c r="DU13" s="606"/>
      <c r="DV13" s="606"/>
      <c r="DW13" s="606"/>
      <c r="DX13" s="606"/>
      <c r="DY13" s="606"/>
      <c r="DZ13" s="606"/>
      <c r="EA13" s="606"/>
      <c r="EB13" s="606"/>
      <c r="EC13" s="646"/>
    </row>
    <row r="14" spans="2:143" ht="11.25" customHeight="1" x14ac:dyDescent="0.15">
      <c r="B14" s="600" t="s">
        <v>252</v>
      </c>
      <c r="C14" s="601"/>
      <c r="D14" s="601"/>
      <c r="E14" s="601"/>
      <c r="F14" s="601"/>
      <c r="G14" s="601"/>
      <c r="H14" s="601"/>
      <c r="I14" s="601"/>
      <c r="J14" s="601"/>
      <c r="K14" s="601"/>
      <c r="L14" s="601"/>
      <c r="M14" s="601"/>
      <c r="N14" s="601"/>
      <c r="O14" s="601"/>
      <c r="P14" s="601"/>
      <c r="Q14" s="602"/>
      <c r="R14" s="603" t="s">
        <v>240</v>
      </c>
      <c r="S14" s="606"/>
      <c r="T14" s="606"/>
      <c r="U14" s="606"/>
      <c r="V14" s="606"/>
      <c r="W14" s="606"/>
      <c r="X14" s="606"/>
      <c r="Y14" s="607"/>
      <c r="Z14" s="665" t="s">
        <v>240</v>
      </c>
      <c r="AA14" s="665"/>
      <c r="AB14" s="665"/>
      <c r="AC14" s="665"/>
      <c r="AD14" s="666" t="s">
        <v>240</v>
      </c>
      <c r="AE14" s="666"/>
      <c r="AF14" s="666"/>
      <c r="AG14" s="666"/>
      <c r="AH14" s="666"/>
      <c r="AI14" s="666"/>
      <c r="AJ14" s="666"/>
      <c r="AK14" s="666"/>
      <c r="AL14" s="608" t="s">
        <v>240</v>
      </c>
      <c r="AM14" s="609"/>
      <c r="AN14" s="609"/>
      <c r="AO14" s="667"/>
      <c r="AP14" s="600" t="s">
        <v>253</v>
      </c>
      <c r="AQ14" s="601"/>
      <c r="AR14" s="601"/>
      <c r="AS14" s="601"/>
      <c r="AT14" s="601"/>
      <c r="AU14" s="601"/>
      <c r="AV14" s="601"/>
      <c r="AW14" s="601"/>
      <c r="AX14" s="601"/>
      <c r="AY14" s="601"/>
      <c r="AZ14" s="601"/>
      <c r="BA14" s="601"/>
      <c r="BB14" s="601"/>
      <c r="BC14" s="601"/>
      <c r="BD14" s="601"/>
      <c r="BE14" s="601"/>
      <c r="BF14" s="602"/>
      <c r="BG14" s="603">
        <v>162638</v>
      </c>
      <c r="BH14" s="606"/>
      <c r="BI14" s="606"/>
      <c r="BJ14" s="606"/>
      <c r="BK14" s="606"/>
      <c r="BL14" s="606"/>
      <c r="BM14" s="606"/>
      <c r="BN14" s="607"/>
      <c r="BO14" s="665">
        <v>2.4</v>
      </c>
      <c r="BP14" s="665"/>
      <c r="BQ14" s="665"/>
      <c r="BR14" s="665"/>
      <c r="BS14" s="611" t="s">
        <v>131</v>
      </c>
      <c r="BT14" s="606"/>
      <c r="BU14" s="606"/>
      <c r="BV14" s="606"/>
      <c r="BW14" s="606"/>
      <c r="BX14" s="606"/>
      <c r="BY14" s="606"/>
      <c r="BZ14" s="606"/>
      <c r="CA14" s="606"/>
      <c r="CB14" s="646"/>
      <c r="CD14" s="647" t="s">
        <v>254</v>
      </c>
      <c r="CE14" s="644"/>
      <c r="CF14" s="644"/>
      <c r="CG14" s="644"/>
      <c r="CH14" s="644"/>
      <c r="CI14" s="644"/>
      <c r="CJ14" s="644"/>
      <c r="CK14" s="644"/>
      <c r="CL14" s="644"/>
      <c r="CM14" s="644"/>
      <c r="CN14" s="644"/>
      <c r="CO14" s="644"/>
      <c r="CP14" s="644"/>
      <c r="CQ14" s="645"/>
      <c r="CR14" s="603">
        <v>1291535</v>
      </c>
      <c r="CS14" s="606"/>
      <c r="CT14" s="606"/>
      <c r="CU14" s="606"/>
      <c r="CV14" s="606"/>
      <c r="CW14" s="606"/>
      <c r="CX14" s="606"/>
      <c r="CY14" s="607"/>
      <c r="CZ14" s="665">
        <v>3.4</v>
      </c>
      <c r="DA14" s="665"/>
      <c r="DB14" s="665"/>
      <c r="DC14" s="665"/>
      <c r="DD14" s="611">
        <v>247041</v>
      </c>
      <c r="DE14" s="606"/>
      <c r="DF14" s="606"/>
      <c r="DG14" s="606"/>
      <c r="DH14" s="606"/>
      <c r="DI14" s="606"/>
      <c r="DJ14" s="606"/>
      <c r="DK14" s="606"/>
      <c r="DL14" s="606"/>
      <c r="DM14" s="606"/>
      <c r="DN14" s="606"/>
      <c r="DO14" s="606"/>
      <c r="DP14" s="607"/>
      <c r="DQ14" s="611">
        <v>1012571</v>
      </c>
      <c r="DR14" s="606"/>
      <c r="DS14" s="606"/>
      <c r="DT14" s="606"/>
      <c r="DU14" s="606"/>
      <c r="DV14" s="606"/>
      <c r="DW14" s="606"/>
      <c r="DX14" s="606"/>
      <c r="DY14" s="606"/>
      <c r="DZ14" s="606"/>
      <c r="EA14" s="606"/>
      <c r="EB14" s="606"/>
      <c r="EC14" s="646"/>
    </row>
    <row r="15" spans="2:143" ht="11.25" customHeight="1" x14ac:dyDescent="0.15">
      <c r="B15" s="600" t="s">
        <v>255</v>
      </c>
      <c r="C15" s="601"/>
      <c r="D15" s="601"/>
      <c r="E15" s="601"/>
      <c r="F15" s="601"/>
      <c r="G15" s="601"/>
      <c r="H15" s="601"/>
      <c r="I15" s="601"/>
      <c r="J15" s="601"/>
      <c r="K15" s="601"/>
      <c r="L15" s="601"/>
      <c r="M15" s="601"/>
      <c r="N15" s="601"/>
      <c r="O15" s="601"/>
      <c r="P15" s="601"/>
      <c r="Q15" s="602"/>
      <c r="R15" s="603">
        <v>109124</v>
      </c>
      <c r="S15" s="606"/>
      <c r="T15" s="606"/>
      <c r="U15" s="606"/>
      <c r="V15" s="606"/>
      <c r="W15" s="606"/>
      <c r="X15" s="606"/>
      <c r="Y15" s="607"/>
      <c r="Z15" s="665">
        <v>0.3</v>
      </c>
      <c r="AA15" s="665"/>
      <c r="AB15" s="665"/>
      <c r="AC15" s="665"/>
      <c r="AD15" s="666">
        <v>109124</v>
      </c>
      <c r="AE15" s="666"/>
      <c r="AF15" s="666"/>
      <c r="AG15" s="666"/>
      <c r="AH15" s="666"/>
      <c r="AI15" s="666"/>
      <c r="AJ15" s="666"/>
      <c r="AK15" s="666"/>
      <c r="AL15" s="608">
        <v>0.5</v>
      </c>
      <c r="AM15" s="609"/>
      <c r="AN15" s="609"/>
      <c r="AO15" s="667"/>
      <c r="AP15" s="600" t="s">
        <v>256</v>
      </c>
      <c r="AQ15" s="601"/>
      <c r="AR15" s="601"/>
      <c r="AS15" s="601"/>
      <c r="AT15" s="601"/>
      <c r="AU15" s="601"/>
      <c r="AV15" s="601"/>
      <c r="AW15" s="601"/>
      <c r="AX15" s="601"/>
      <c r="AY15" s="601"/>
      <c r="AZ15" s="601"/>
      <c r="BA15" s="601"/>
      <c r="BB15" s="601"/>
      <c r="BC15" s="601"/>
      <c r="BD15" s="601"/>
      <c r="BE15" s="601"/>
      <c r="BF15" s="602"/>
      <c r="BG15" s="603">
        <v>223694</v>
      </c>
      <c r="BH15" s="606"/>
      <c r="BI15" s="606"/>
      <c r="BJ15" s="606"/>
      <c r="BK15" s="606"/>
      <c r="BL15" s="606"/>
      <c r="BM15" s="606"/>
      <c r="BN15" s="607"/>
      <c r="BO15" s="665">
        <v>3.3</v>
      </c>
      <c r="BP15" s="665"/>
      <c r="BQ15" s="665"/>
      <c r="BR15" s="665"/>
      <c r="BS15" s="611" t="s">
        <v>240</v>
      </c>
      <c r="BT15" s="606"/>
      <c r="BU15" s="606"/>
      <c r="BV15" s="606"/>
      <c r="BW15" s="606"/>
      <c r="BX15" s="606"/>
      <c r="BY15" s="606"/>
      <c r="BZ15" s="606"/>
      <c r="CA15" s="606"/>
      <c r="CB15" s="646"/>
      <c r="CD15" s="647" t="s">
        <v>257</v>
      </c>
      <c r="CE15" s="644"/>
      <c r="CF15" s="644"/>
      <c r="CG15" s="644"/>
      <c r="CH15" s="644"/>
      <c r="CI15" s="644"/>
      <c r="CJ15" s="644"/>
      <c r="CK15" s="644"/>
      <c r="CL15" s="644"/>
      <c r="CM15" s="644"/>
      <c r="CN15" s="644"/>
      <c r="CO15" s="644"/>
      <c r="CP15" s="644"/>
      <c r="CQ15" s="645"/>
      <c r="CR15" s="603">
        <v>4144971</v>
      </c>
      <c r="CS15" s="606"/>
      <c r="CT15" s="606"/>
      <c r="CU15" s="606"/>
      <c r="CV15" s="606"/>
      <c r="CW15" s="606"/>
      <c r="CX15" s="606"/>
      <c r="CY15" s="607"/>
      <c r="CZ15" s="665">
        <v>10.8</v>
      </c>
      <c r="DA15" s="665"/>
      <c r="DB15" s="665"/>
      <c r="DC15" s="665"/>
      <c r="DD15" s="611">
        <v>1885816</v>
      </c>
      <c r="DE15" s="606"/>
      <c r="DF15" s="606"/>
      <c r="DG15" s="606"/>
      <c r="DH15" s="606"/>
      <c r="DI15" s="606"/>
      <c r="DJ15" s="606"/>
      <c r="DK15" s="606"/>
      <c r="DL15" s="606"/>
      <c r="DM15" s="606"/>
      <c r="DN15" s="606"/>
      <c r="DO15" s="606"/>
      <c r="DP15" s="607"/>
      <c r="DQ15" s="611">
        <v>2308464</v>
      </c>
      <c r="DR15" s="606"/>
      <c r="DS15" s="606"/>
      <c r="DT15" s="606"/>
      <c r="DU15" s="606"/>
      <c r="DV15" s="606"/>
      <c r="DW15" s="606"/>
      <c r="DX15" s="606"/>
      <c r="DY15" s="606"/>
      <c r="DZ15" s="606"/>
      <c r="EA15" s="606"/>
      <c r="EB15" s="606"/>
      <c r="EC15" s="646"/>
    </row>
    <row r="16" spans="2:143" ht="11.25" customHeight="1" x14ac:dyDescent="0.15">
      <c r="B16" s="600" t="s">
        <v>258</v>
      </c>
      <c r="C16" s="601"/>
      <c r="D16" s="601"/>
      <c r="E16" s="601"/>
      <c r="F16" s="601"/>
      <c r="G16" s="601"/>
      <c r="H16" s="601"/>
      <c r="I16" s="601"/>
      <c r="J16" s="601"/>
      <c r="K16" s="601"/>
      <c r="L16" s="601"/>
      <c r="M16" s="601"/>
      <c r="N16" s="601"/>
      <c r="O16" s="601"/>
      <c r="P16" s="601"/>
      <c r="Q16" s="602"/>
      <c r="R16" s="603" t="s">
        <v>240</v>
      </c>
      <c r="S16" s="606"/>
      <c r="T16" s="606"/>
      <c r="U16" s="606"/>
      <c r="V16" s="606"/>
      <c r="W16" s="606"/>
      <c r="X16" s="606"/>
      <c r="Y16" s="607"/>
      <c r="Z16" s="665" t="s">
        <v>122</v>
      </c>
      <c r="AA16" s="665"/>
      <c r="AB16" s="665"/>
      <c r="AC16" s="665"/>
      <c r="AD16" s="666" t="s">
        <v>131</v>
      </c>
      <c r="AE16" s="666"/>
      <c r="AF16" s="666"/>
      <c r="AG16" s="666"/>
      <c r="AH16" s="666"/>
      <c r="AI16" s="666"/>
      <c r="AJ16" s="666"/>
      <c r="AK16" s="666"/>
      <c r="AL16" s="608" t="s">
        <v>240</v>
      </c>
      <c r="AM16" s="609"/>
      <c r="AN16" s="609"/>
      <c r="AO16" s="667"/>
      <c r="AP16" s="600" t="s">
        <v>259</v>
      </c>
      <c r="AQ16" s="601"/>
      <c r="AR16" s="601"/>
      <c r="AS16" s="601"/>
      <c r="AT16" s="601"/>
      <c r="AU16" s="601"/>
      <c r="AV16" s="601"/>
      <c r="AW16" s="601"/>
      <c r="AX16" s="601"/>
      <c r="AY16" s="601"/>
      <c r="AZ16" s="601"/>
      <c r="BA16" s="601"/>
      <c r="BB16" s="601"/>
      <c r="BC16" s="601"/>
      <c r="BD16" s="601"/>
      <c r="BE16" s="601"/>
      <c r="BF16" s="602"/>
      <c r="BG16" s="603" t="s">
        <v>131</v>
      </c>
      <c r="BH16" s="606"/>
      <c r="BI16" s="606"/>
      <c r="BJ16" s="606"/>
      <c r="BK16" s="606"/>
      <c r="BL16" s="606"/>
      <c r="BM16" s="606"/>
      <c r="BN16" s="607"/>
      <c r="BO16" s="665" t="s">
        <v>240</v>
      </c>
      <c r="BP16" s="665"/>
      <c r="BQ16" s="665"/>
      <c r="BR16" s="665"/>
      <c r="BS16" s="611" t="s">
        <v>122</v>
      </c>
      <c r="BT16" s="606"/>
      <c r="BU16" s="606"/>
      <c r="BV16" s="606"/>
      <c r="BW16" s="606"/>
      <c r="BX16" s="606"/>
      <c r="BY16" s="606"/>
      <c r="BZ16" s="606"/>
      <c r="CA16" s="606"/>
      <c r="CB16" s="646"/>
      <c r="CD16" s="647" t="s">
        <v>260</v>
      </c>
      <c r="CE16" s="644"/>
      <c r="CF16" s="644"/>
      <c r="CG16" s="644"/>
      <c r="CH16" s="644"/>
      <c r="CI16" s="644"/>
      <c r="CJ16" s="644"/>
      <c r="CK16" s="644"/>
      <c r="CL16" s="644"/>
      <c r="CM16" s="644"/>
      <c r="CN16" s="644"/>
      <c r="CO16" s="644"/>
      <c r="CP16" s="644"/>
      <c r="CQ16" s="645"/>
      <c r="CR16" s="603">
        <v>278230</v>
      </c>
      <c r="CS16" s="606"/>
      <c r="CT16" s="606"/>
      <c r="CU16" s="606"/>
      <c r="CV16" s="606"/>
      <c r="CW16" s="606"/>
      <c r="CX16" s="606"/>
      <c r="CY16" s="607"/>
      <c r="CZ16" s="665">
        <v>0.7</v>
      </c>
      <c r="DA16" s="665"/>
      <c r="DB16" s="665"/>
      <c r="DC16" s="665"/>
      <c r="DD16" s="611" t="s">
        <v>261</v>
      </c>
      <c r="DE16" s="606"/>
      <c r="DF16" s="606"/>
      <c r="DG16" s="606"/>
      <c r="DH16" s="606"/>
      <c r="DI16" s="606"/>
      <c r="DJ16" s="606"/>
      <c r="DK16" s="606"/>
      <c r="DL16" s="606"/>
      <c r="DM16" s="606"/>
      <c r="DN16" s="606"/>
      <c r="DO16" s="606"/>
      <c r="DP16" s="607"/>
      <c r="DQ16" s="611">
        <v>110711</v>
      </c>
      <c r="DR16" s="606"/>
      <c r="DS16" s="606"/>
      <c r="DT16" s="606"/>
      <c r="DU16" s="606"/>
      <c r="DV16" s="606"/>
      <c r="DW16" s="606"/>
      <c r="DX16" s="606"/>
      <c r="DY16" s="606"/>
      <c r="DZ16" s="606"/>
      <c r="EA16" s="606"/>
      <c r="EB16" s="606"/>
      <c r="EC16" s="646"/>
    </row>
    <row r="17" spans="2:133" ht="11.25" customHeight="1" x14ac:dyDescent="0.15">
      <c r="B17" s="600" t="s">
        <v>262</v>
      </c>
      <c r="C17" s="601"/>
      <c r="D17" s="601"/>
      <c r="E17" s="601"/>
      <c r="F17" s="601"/>
      <c r="G17" s="601"/>
      <c r="H17" s="601"/>
      <c r="I17" s="601"/>
      <c r="J17" s="601"/>
      <c r="K17" s="601"/>
      <c r="L17" s="601"/>
      <c r="M17" s="601"/>
      <c r="N17" s="601"/>
      <c r="O17" s="601"/>
      <c r="P17" s="601"/>
      <c r="Q17" s="602"/>
      <c r="R17" s="603">
        <v>15464</v>
      </c>
      <c r="S17" s="606"/>
      <c r="T17" s="606"/>
      <c r="U17" s="606"/>
      <c r="V17" s="606"/>
      <c r="W17" s="606"/>
      <c r="X17" s="606"/>
      <c r="Y17" s="607"/>
      <c r="Z17" s="665">
        <v>0</v>
      </c>
      <c r="AA17" s="665"/>
      <c r="AB17" s="665"/>
      <c r="AC17" s="665"/>
      <c r="AD17" s="666">
        <v>15464</v>
      </c>
      <c r="AE17" s="666"/>
      <c r="AF17" s="666"/>
      <c r="AG17" s="666"/>
      <c r="AH17" s="666"/>
      <c r="AI17" s="666"/>
      <c r="AJ17" s="666"/>
      <c r="AK17" s="666"/>
      <c r="AL17" s="608">
        <v>0.1</v>
      </c>
      <c r="AM17" s="609"/>
      <c r="AN17" s="609"/>
      <c r="AO17" s="667"/>
      <c r="AP17" s="600" t="s">
        <v>263</v>
      </c>
      <c r="AQ17" s="601"/>
      <c r="AR17" s="601"/>
      <c r="AS17" s="601"/>
      <c r="AT17" s="601"/>
      <c r="AU17" s="601"/>
      <c r="AV17" s="601"/>
      <c r="AW17" s="601"/>
      <c r="AX17" s="601"/>
      <c r="AY17" s="601"/>
      <c r="AZ17" s="601"/>
      <c r="BA17" s="601"/>
      <c r="BB17" s="601"/>
      <c r="BC17" s="601"/>
      <c r="BD17" s="601"/>
      <c r="BE17" s="601"/>
      <c r="BF17" s="602"/>
      <c r="BG17" s="603" t="s">
        <v>131</v>
      </c>
      <c r="BH17" s="606"/>
      <c r="BI17" s="606"/>
      <c r="BJ17" s="606"/>
      <c r="BK17" s="606"/>
      <c r="BL17" s="606"/>
      <c r="BM17" s="606"/>
      <c r="BN17" s="607"/>
      <c r="BO17" s="665" t="s">
        <v>122</v>
      </c>
      <c r="BP17" s="665"/>
      <c r="BQ17" s="665"/>
      <c r="BR17" s="665"/>
      <c r="BS17" s="611" t="s">
        <v>240</v>
      </c>
      <c r="BT17" s="606"/>
      <c r="BU17" s="606"/>
      <c r="BV17" s="606"/>
      <c r="BW17" s="606"/>
      <c r="BX17" s="606"/>
      <c r="BY17" s="606"/>
      <c r="BZ17" s="606"/>
      <c r="CA17" s="606"/>
      <c r="CB17" s="646"/>
      <c r="CD17" s="647" t="s">
        <v>264</v>
      </c>
      <c r="CE17" s="644"/>
      <c r="CF17" s="644"/>
      <c r="CG17" s="644"/>
      <c r="CH17" s="644"/>
      <c r="CI17" s="644"/>
      <c r="CJ17" s="644"/>
      <c r="CK17" s="644"/>
      <c r="CL17" s="644"/>
      <c r="CM17" s="644"/>
      <c r="CN17" s="644"/>
      <c r="CO17" s="644"/>
      <c r="CP17" s="644"/>
      <c r="CQ17" s="645"/>
      <c r="CR17" s="603">
        <v>6003827</v>
      </c>
      <c r="CS17" s="606"/>
      <c r="CT17" s="606"/>
      <c r="CU17" s="606"/>
      <c r="CV17" s="606"/>
      <c r="CW17" s="606"/>
      <c r="CX17" s="606"/>
      <c r="CY17" s="607"/>
      <c r="CZ17" s="665">
        <v>15.7</v>
      </c>
      <c r="DA17" s="665"/>
      <c r="DB17" s="665"/>
      <c r="DC17" s="665"/>
      <c r="DD17" s="611" t="s">
        <v>240</v>
      </c>
      <c r="DE17" s="606"/>
      <c r="DF17" s="606"/>
      <c r="DG17" s="606"/>
      <c r="DH17" s="606"/>
      <c r="DI17" s="606"/>
      <c r="DJ17" s="606"/>
      <c r="DK17" s="606"/>
      <c r="DL17" s="606"/>
      <c r="DM17" s="606"/>
      <c r="DN17" s="606"/>
      <c r="DO17" s="606"/>
      <c r="DP17" s="607"/>
      <c r="DQ17" s="611">
        <v>5807245</v>
      </c>
      <c r="DR17" s="606"/>
      <c r="DS17" s="606"/>
      <c r="DT17" s="606"/>
      <c r="DU17" s="606"/>
      <c r="DV17" s="606"/>
      <c r="DW17" s="606"/>
      <c r="DX17" s="606"/>
      <c r="DY17" s="606"/>
      <c r="DZ17" s="606"/>
      <c r="EA17" s="606"/>
      <c r="EB17" s="606"/>
      <c r="EC17" s="646"/>
    </row>
    <row r="18" spans="2:133" ht="11.25" customHeight="1" x14ac:dyDescent="0.15">
      <c r="B18" s="600" t="s">
        <v>265</v>
      </c>
      <c r="C18" s="601"/>
      <c r="D18" s="601"/>
      <c r="E18" s="601"/>
      <c r="F18" s="601"/>
      <c r="G18" s="601"/>
      <c r="H18" s="601"/>
      <c r="I18" s="601"/>
      <c r="J18" s="601"/>
      <c r="K18" s="601"/>
      <c r="L18" s="601"/>
      <c r="M18" s="601"/>
      <c r="N18" s="601"/>
      <c r="O18" s="601"/>
      <c r="P18" s="601"/>
      <c r="Q18" s="602"/>
      <c r="R18" s="603">
        <v>14445241</v>
      </c>
      <c r="S18" s="606"/>
      <c r="T18" s="606"/>
      <c r="U18" s="606"/>
      <c r="V18" s="606"/>
      <c r="W18" s="606"/>
      <c r="X18" s="606"/>
      <c r="Y18" s="607"/>
      <c r="Z18" s="665">
        <v>36.1</v>
      </c>
      <c r="AA18" s="665"/>
      <c r="AB18" s="665"/>
      <c r="AC18" s="665"/>
      <c r="AD18" s="666">
        <v>12213948</v>
      </c>
      <c r="AE18" s="666"/>
      <c r="AF18" s="666"/>
      <c r="AG18" s="666"/>
      <c r="AH18" s="666"/>
      <c r="AI18" s="666"/>
      <c r="AJ18" s="666"/>
      <c r="AK18" s="666"/>
      <c r="AL18" s="608">
        <v>58.9</v>
      </c>
      <c r="AM18" s="609"/>
      <c r="AN18" s="609"/>
      <c r="AO18" s="667"/>
      <c r="AP18" s="600" t="s">
        <v>266</v>
      </c>
      <c r="AQ18" s="601"/>
      <c r="AR18" s="601"/>
      <c r="AS18" s="601"/>
      <c r="AT18" s="601"/>
      <c r="AU18" s="601"/>
      <c r="AV18" s="601"/>
      <c r="AW18" s="601"/>
      <c r="AX18" s="601"/>
      <c r="AY18" s="601"/>
      <c r="AZ18" s="601"/>
      <c r="BA18" s="601"/>
      <c r="BB18" s="601"/>
      <c r="BC18" s="601"/>
      <c r="BD18" s="601"/>
      <c r="BE18" s="601"/>
      <c r="BF18" s="602"/>
      <c r="BG18" s="603" t="s">
        <v>131</v>
      </c>
      <c r="BH18" s="606"/>
      <c r="BI18" s="606"/>
      <c r="BJ18" s="606"/>
      <c r="BK18" s="606"/>
      <c r="BL18" s="606"/>
      <c r="BM18" s="606"/>
      <c r="BN18" s="607"/>
      <c r="BO18" s="665" t="s">
        <v>122</v>
      </c>
      <c r="BP18" s="665"/>
      <c r="BQ18" s="665"/>
      <c r="BR18" s="665"/>
      <c r="BS18" s="611" t="s">
        <v>240</v>
      </c>
      <c r="BT18" s="606"/>
      <c r="BU18" s="606"/>
      <c r="BV18" s="606"/>
      <c r="BW18" s="606"/>
      <c r="BX18" s="606"/>
      <c r="BY18" s="606"/>
      <c r="BZ18" s="606"/>
      <c r="CA18" s="606"/>
      <c r="CB18" s="646"/>
      <c r="CD18" s="647" t="s">
        <v>267</v>
      </c>
      <c r="CE18" s="644"/>
      <c r="CF18" s="644"/>
      <c r="CG18" s="644"/>
      <c r="CH18" s="644"/>
      <c r="CI18" s="644"/>
      <c r="CJ18" s="644"/>
      <c r="CK18" s="644"/>
      <c r="CL18" s="644"/>
      <c r="CM18" s="644"/>
      <c r="CN18" s="644"/>
      <c r="CO18" s="644"/>
      <c r="CP18" s="644"/>
      <c r="CQ18" s="645"/>
      <c r="CR18" s="603" t="s">
        <v>122</v>
      </c>
      <c r="CS18" s="606"/>
      <c r="CT18" s="606"/>
      <c r="CU18" s="606"/>
      <c r="CV18" s="606"/>
      <c r="CW18" s="606"/>
      <c r="CX18" s="606"/>
      <c r="CY18" s="607"/>
      <c r="CZ18" s="665" t="s">
        <v>131</v>
      </c>
      <c r="DA18" s="665"/>
      <c r="DB18" s="665"/>
      <c r="DC18" s="665"/>
      <c r="DD18" s="611" t="s">
        <v>131</v>
      </c>
      <c r="DE18" s="606"/>
      <c r="DF18" s="606"/>
      <c r="DG18" s="606"/>
      <c r="DH18" s="606"/>
      <c r="DI18" s="606"/>
      <c r="DJ18" s="606"/>
      <c r="DK18" s="606"/>
      <c r="DL18" s="606"/>
      <c r="DM18" s="606"/>
      <c r="DN18" s="606"/>
      <c r="DO18" s="606"/>
      <c r="DP18" s="607"/>
      <c r="DQ18" s="611" t="s">
        <v>131</v>
      </c>
      <c r="DR18" s="606"/>
      <c r="DS18" s="606"/>
      <c r="DT18" s="606"/>
      <c r="DU18" s="606"/>
      <c r="DV18" s="606"/>
      <c r="DW18" s="606"/>
      <c r="DX18" s="606"/>
      <c r="DY18" s="606"/>
      <c r="DZ18" s="606"/>
      <c r="EA18" s="606"/>
      <c r="EB18" s="606"/>
      <c r="EC18" s="646"/>
    </row>
    <row r="19" spans="2:133" ht="11.25" customHeight="1" x14ac:dyDescent="0.15">
      <c r="B19" s="600" t="s">
        <v>268</v>
      </c>
      <c r="C19" s="601"/>
      <c r="D19" s="601"/>
      <c r="E19" s="601"/>
      <c r="F19" s="601"/>
      <c r="G19" s="601"/>
      <c r="H19" s="601"/>
      <c r="I19" s="601"/>
      <c r="J19" s="601"/>
      <c r="K19" s="601"/>
      <c r="L19" s="601"/>
      <c r="M19" s="601"/>
      <c r="N19" s="601"/>
      <c r="O19" s="601"/>
      <c r="P19" s="601"/>
      <c r="Q19" s="602"/>
      <c r="R19" s="603">
        <v>12213948</v>
      </c>
      <c r="S19" s="606"/>
      <c r="T19" s="606"/>
      <c r="U19" s="606"/>
      <c r="V19" s="606"/>
      <c r="W19" s="606"/>
      <c r="X19" s="606"/>
      <c r="Y19" s="607"/>
      <c r="Z19" s="665">
        <v>30.5</v>
      </c>
      <c r="AA19" s="665"/>
      <c r="AB19" s="665"/>
      <c r="AC19" s="665"/>
      <c r="AD19" s="666">
        <v>12213948</v>
      </c>
      <c r="AE19" s="666"/>
      <c r="AF19" s="666"/>
      <c r="AG19" s="666"/>
      <c r="AH19" s="666"/>
      <c r="AI19" s="666"/>
      <c r="AJ19" s="666"/>
      <c r="AK19" s="666"/>
      <c r="AL19" s="608">
        <v>58.9</v>
      </c>
      <c r="AM19" s="609"/>
      <c r="AN19" s="609"/>
      <c r="AO19" s="667"/>
      <c r="AP19" s="600" t="s">
        <v>269</v>
      </c>
      <c r="AQ19" s="601"/>
      <c r="AR19" s="601"/>
      <c r="AS19" s="601"/>
      <c r="AT19" s="601"/>
      <c r="AU19" s="601"/>
      <c r="AV19" s="601"/>
      <c r="AW19" s="601"/>
      <c r="AX19" s="601"/>
      <c r="AY19" s="601"/>
      <c r="AZ19" s="601"/>
      <c r="BA19" s="601"/>
      <c r="BB19" s="601"/>
      <c r="BC19" s="601"/>
      <c r="BD19" s="601"/>
      <c r="BE19" s="601"/>
      <c r="BF19" s="602"/>
      <c r="BG19" s="603">
        <v>11569</v>
      </c>
      <c r="BH19" s="606"/>
      <c r="BI19" s="606"/>
      <c r="BJ19" s="606"/>
      <c r="BK19" s="606"/>
      <c r="BL19" s="606"/>
      <c r="BM19" s="606"/>
      <c r="BN19" s="607"/>
      <c r="BO19" s="665">
        <v>0.2</v>
      </c>
      <c r="BP19" s="665"/>
      <c r="BQ19" s="665"/>
      <c r="BR19" s="665"/>
      <c r="BS19" s="611" t="s">
        <v>240</v>
      </c>
      <c r="BT19" s="606"/>
      <c r="BU19" s="606"/>
      <c r="BV19" s="606"/>
      <c r="BW19" s="606"/>
      <c r="BX19" s="606"/>
      <c r="BY19" s="606"/>
      <c r="BZ19" s="606"/>
      <c r="CA19" s="606"/>
      <c r="CB19" s="646"/>
      <c r="CD19" s="647" t="s">
        <v>270</v>
      </c>
      <c r="CE19" s="644"/>
      <c r="CF19" s="644"/>
      <c r="CG19" s="644"/>
      <c r="CH19" s="644"/>
      <c r="CI19" s="644"/>
      <c r="CJ19" s="644"/>
      <c r="CK19" s="644"/>
      <c r="CL19" s="644"/>
      <c r="CM19" s="644"/>
      <c r="CN19" s="644"/>
      <c r="CO19" s="644"/>
      <c r="CP19" s="644"/>
      <c r="CQ19" s="645"/>
      <c r="CR19" s="603" t="s">
        <v>122</v>
      </c>
      <c r="CS19" s="606"/>
      <c r="CT19" s="606"/>
      <c r="CU19" s="606"/>
      <c r="CV19" s="606"/>
      <c r="CW19" s="606"/>
      <c r="CX19" s="606"/>
      <c r="CY19" s="607"/>
      <c r="CZ19" s="665" t="s">
        <v>131</v>
      </c>
      <c r="DA19" s="665"/>
      <c r="DB19" s="665"/>
      <c r="DC19" s="665"/>
      <c r="DD19" s="611" t="s">
        <v>122</v>
      </c>
      <c r="DE19" s="606"/>
      <c r="DF19" s="606"/>
      <c r="DG19" s="606"/>
      <c r="DH19" s="606"/>
      <c r="DI19" s="606"/>
      <c r="DJ19" s="606"/>
      <c r="DK19" s="606"/>
      <c r="DL19" s="606"/>
      <c r="DM19" s="606"/>
      <c r="DN19" s="606"/>
      <c r="DO19" s="606"/>
      <c r="DP19" s="607"/>
      <c r="DQ19" s="611" t="s">
        <v>240</v>
      </c>
      <c r="DR19" s="606"/>
      <c r="DS19" s="606"/>
      <c r="DT19" s="606"/>
      <c r="DU19" s="606"/>
      <c r="DV19" s="606"/>
      <c r="DW19" s="606"/>
      <c r="DX19" s="606"/>
      <c r="DY19" s="606"/>
      <c r="DZ19" s="606"/>
      <c r="EA19" s="606"/>
      <c r="EB19" s="606"/>
      <c r="EC19" s="646"/>
    </row>
    <row r="20" spans="2:133" ht="11.25" customHeight="1" x14ac:dyDescent="0.15">
      <c r="B20" s="600" t="s">
        <v>271</v>
      </c>
      <c r="C20" s="601"/>
      <c r="D20" s="601"/>
      <c r="E20" s="601"/>
      <c r="F20" s="601"/>
      <c r="G20" s="601"/>
      <c r="H20" s="601"/>
      <c r="I20" s="601"/>
      <c r="J20" s="601"/>
      <c r="K20" s="601"/>
      <c r="L20" s="601"/>
      <c r="M20" s="601"/>
      <c r="N20" s="601"/>
      <c r="O20" s="601"/>
      <c r="P20" s="601"/>
      <c r="Q20" s="602"/>
      <c r="R20" s="603">
        <v>2231293</v>
      </c>
      <c r="S20" s="606"/>
      <c r="T20" s="606"/>
      <c r="U20" s="606"/>
      <c r="V20" s="606"/>
      <c r="W20" s="606"/>
      <c r="X20" s="606"/>
      <c r="Y20" s="607"/>
      <c r="Z20" s="665">
        <v>5.6</v>
      </c>
      <c r="AA20" s="665"/>
      <c r="AB20" s="665"/>
      <c r="AC20" s="665"/>
      <c r="AD20" s="666" t="s">
        <v>122</v>
      </c>
      <c r="AE20" s="666"/>
      <c r="AF20" s="666"/>
      <c r="AG20" s="666"/>
      <c r="AH20" s="666"/>
      <c r="AI20" s="666"/>
      <c r="AJ20" s="666"/>
      <c r="AK20" s="666"/>
      <c r="AL20" s="608" t="s">
        <v>122</v>
      </c>
      <c r="AM20" s="609"/>
      <c r="AN20" s="609"/>
      <c r="AO20" s="667"/>
      <c r="AP20" s="600" t="s">
        <v>272</v>
      </c>
      <c r="AQ20" s="601"/>
      <c r="AR20" s="601"/>
      <c r="AS20" s="601"/>
      <c r="AT20" s="601"/>
      <c r="AU20" s="601"/>
      <c r="AV20" s="601"/>
      <c r="AW20" s="601"/>
      <c r="AX20" s="601"/>
      <c r="AY20" s="601"/>
      <c r="AZ20" s="601"/>
      <c r="BA20" s="601"/>
      <c r="BB20" s="601"/>
      <c r="BC20" s="601"/>
      <c r="BD20" s="601"/>
      <c r="BE20" s="601"/>
      <c r="BF20" s="602"/>
      <c r="BG20" s="603">
        <v>11569</v>
      </c>
      <c r="BH20" s="606"/>
      <c r="BI20" s="606"/>
      <c r="BJ20" s="606"/>
      <c r="BK20" s="606"/>
      <c r="BL20" s="606"/>
      <c r="BM20" s="606"/>
      <c r="BN20" s="607"/>
      <c r="BO20" s="665">
        <v>0.2</v>
      </c>
      <c r="BP20" s="665"/>
      <c r="BQ20" s="665"/>
      <c r="BR20" s="665"/>
      <c r="BS20" s="611" t="s">
        <v>131</v>
      </c>
      <c r="BT20" s="606"/>
      <c r="BU20" s="606"/>
      <c r="BV20" s="606"/>
      <c r="BW20" s="606"/>
      <c r="BX20" s="606"/>
      <c r="BY20" s="606"/>
      <c r="BZ20" s="606"/>
      <c r="CA20" s="606"/>
      <c r="CB20" s="646"/>
      <c r="CD20" s="647" t="s">
        <v>273</v>
      </c>
      <c r="CE20" s="644"/>
      <c r="CF20" s="644"/>
      <c r="CG20" s="644"/>
      <c r="CH20" s="644"/>
      <c r="CI20" s="644"/>
      <c r="CJ20" s="644"/>
      <c r="CK20" s="644"/>
      <c r="CL20" s="644"/>
      <c r="CM20" s="644"/>
      <c r="CN20" s="644"/>
      <c r="CO20" s="644"/>
      <c r="CP20" s="644"/>
      <c r="CQ20" s="645"/>
      <c r="CR20" s="603">
        <v>38319395</v>
      </c>
      <c r="CS20" s="606"/>
      <c r="CT20" s="606"/>
      <c r="CU20" s="606"/>
      <c r="CV20" s="606"/>
      <c r="CW20" s="606"/>
      <c r="CX20" s="606"/>
      <c r="CY20" s="607"/>
      <c r="CZ20" s="665">
        <v>100</v>
      </c>
      <c r="DA20" s="665"/>
      <c r="DB20" s="665"/>
      <c r="DC20" s="665"/>
      <c r="DD20" s="611">
        <v>6094086</v>
      </c>
      <c r="DE20" s="606"/>
      <c r="DF20" s="606"/>
      <c r="DG20" s="606"/>
      <c r="DH20" s="606"/>
      <c r="DI20" s="606"/>
      <c r="DJ20" s="606"/>
      <c r="DK20" s="606"/>
      <c r="DL20" s="606"/>
      <c r="DM20" s="606"/>
      <c r="DN20" s="606"/>
      <c r="DO20" s="606"/>
      <c r="DP20" s="607"/>
      <c r="DQ20" s="611">
        <v>27364036</v>
      </c>
      <c r="DR20" s="606"/>
      <c r="DS20" s="606"/>
      <c r="DT20" s="606"/>
      <c r="DU20" s="606"/>
      <c r="DV20" s="606"/>
      <c r="DW20" s="606"/>
      <c r="DX20" s="606"/>
      <c r="DY20" s="606"/>
      <c r="DZ20" s="606"/>
      <c r="EA20" s="606"/>
      <c r="EB20" s="606"/>
      <c r="EC20" s="646"/>
    </row>
    <row r="21" spans="2:133" ht="11.25" customHeight="1" x14ac:dyDescent="0.15">
      <c r="B21" s="600" t="s">
        <v>274</v>
      </c>
      <c r="C21" s="601"/>
      <c r="D21" s="601"/>
      <c r="E21" s="601"/>
      <c r="F21" s="601"/>
      <c r="G21" s="601"/>
      <c r="H21" s="601"/>
      <c r="I21" s="601"/>
      <c r="J21" s="601"/>
      <c r="K21" s="601"/>
      <c r="L21" s="601"/>
      <c r="M21" s="601"/>
      <c r="N21" s="601"/>
      <c r="O21" s="601"/>
      <c r="P21" s="601"/>
      <c r="Q21" s="602"/>
      <c r="R21" s="603" t="s">
        <v>240</v>
      </c>
      <c r="S21" s="606"/>
      <c r="T21" s="606"/>
      <c r="U21" s="606"/>
      <c r="V21" s="606"/>
      <c r="W21" s="606"/>
      <c r="X21" s="606"/>
      <c r="Y21" s="607"/>
      <c r="Z21" s="665" t="s">
        <v>240</v>
      </c>
      <c r="AA21" s="665"/>
      <c r="AB21" s="665"/>
      <c r="AC21" s="665"/>
      <c r="AD21" s="666" t="s">
        <v>122</v>
      </c>
      <c r="AE21" s="666"/>
      <c r="AF21" s="666"/>
      <c r="AG21" s="666"/>
      <c r="AH21" s="666"/>
      <c r="AI21" s="666"/>
      <c r="AJ21" s="666"/>
      <c r="AK21" s="666"/>
      <c r="AL21" s="608" t="s">
        <v>240</v>
      </c>
      <c r="AM21" s="609"/>
      <c r="AN21" s="609"/>
      <c r="AO21" s="667"/>
      <c r="AP21" s="711" t="s">
        <v>275</v>
      </c>
      <c r="AQ21" s="718"/>
      <c r="AR21" s="718"/>
      <c r="AS21" s="718"/>
      <c r="AT21" s="718"/>
      <c r="AU21" s="718"/>
      <c r="AV21" s="718"/>
      <c r="AW21" s="718"/>
      <c r="AX21" s="718"/>
      <c r="AY21" s="718"/>
      <c r="AZ21" s="718"/>
      <c r="BA21" s="718"/>
      <c r="BB21" s="718"/>
      <c r="BC21" s="718"/>
      <c r="BD21" s="718"/>
      <c r="BE21" s="718"/>
      <c r="BF21" s="713"/>
      <c r="BG21" s="603">
        <v>11569</v>
      </c>
      <c r="BH21" s="606"/>
      <c r="BI21" s="606"/>
      <c r="BJ21" s="606"/>
      <c r="BK21" s="606"/>
      <c r="BL21" s="606"/>
      <c r="BM21" s="606"/>
      <c r="BN21" s="607"/>
      <c r="BO21" s="665">
        <v>0.2</v>
      </c>
      <c r="BP21" s="665"/>
      <c r="BQ21" s="665"/>
      <c r="BR21" s="665"/>
      <c r="BS21" s="611" t="s">
        <v>240</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276</v>
      </c>
      <c r="C22" s="601"/>
      <c r="D22" s="601"/>
      <c r="E22" s="601"/>
      <c r="F22" s="601"/>
      <c r="G22" s="601"/>
      <c r="H22" s="601"/>
      <c r="I22" s="601"/>
      <c r="J22" s="601"/>
      <c r="K22" s="601"/>
      <c r="L22" s="601"/>
      <c r="M22" s="601"/>
      <c r="N22" s="601"/>
      <c r="O22" s="601"/>
      <c r="P22" s="601"/>
      <c r="Q22" s="602"/>
      <c r="R22" s="603">
        <v>22857104</v>
      </c>
      <c r="S22" s="606"/>
      <c r="T22" s="606"/>
      <c r="U22" s="606"/>
      <c r="V22" s="606"/>
      <c r="W22" s="606"/>
      <c r="X22" s="606"/>
      <c r="Y22" s="607"/>
      <c r="Z22" s="665">
        <v>57.1</v>
      </c>
      <c r="AA22" s="665"/>
      <c r="AB22" s="665"/>
      <c r="AC22" s="665"/>
      <c r="AD22" s="666">
        <v>20625811</v>
      </c>
      <c r="AE22" s="666"/>
      <c r="AF22" s="666"/>
      <c r="AG22" s="666"/>
      <c r="AH22" s="666"/>
      <c r="AI22" s="666"/>
      <c r="AJ22" s="666"/>
      <c r="AK22" s="666"/>
      <c r="AL22" s="608">
        <v>99.5</v>
      </c>
      <c r="AM22" s="609"/>
      <c r="AN22" s="609"/>
      <c r="AO22" s="667"/>
      <c r="AP22" s="711" t="s">
        <v>277</v>
      </c>
      <c r="AQ22" s="718"/>
      <c r="AR22" s="718"/>
      <c r="AS22" s="718"/>
      <c r="AT22" s="718"/>
      <c r="AU22" s="718"/>
      <c r="AV22" s="718"/>
      <c r="AW22" s="718"/>
      <c r="AX22" s="718"/>
      <c r="AY22" s="718"/>
      <c r="AZ22" s="718"/>
      <c r="BA22" s="718"/>
      <c r="BB22" s="718"/>
      <c r="BC22" s="718"/>
      <c r="BD22" s="718"/>
      <c r="BE22" s="718"/>
      <c r="BF22" s="713"/>
      <c r="BG22" s="603" t="s">
        <v>240</v>
      </c>
      <c r="BH22" s="606"/>
      <c r="BI22" s="606"/>
      <c r="BJ22" s="606"/>
      <c r="BK22" s="606"/>
      <c r="BL22" s="606"/>
      <c r="BM22" s="606"/>
      <c r="BN22" s="607"/>
      <c r="BO22" s="665" t="s">
        <v>122</v>
      </c>
      <c r="BP22" s="665"/>
      <c r="BQ22" s="665"/>
      <c r="BR22" s="665"/>
      <c r="BS22" s="611" t="s">
        <v>122</v>
      </c>
      <c r="BT22" s="606"/>
      <c r="BU22" s="606"/>
      <c r="BV22" s="606"/>
      <c r="BW22" s="606"/>
      <c r="BX22" s="606"/>
      <c r="BY22" s="606"/>
      <c r="BZ22" s="606"/>
      <c r="CA22" s="606"/>
      <c r="CB22" s="646"/>
      <c r="CD22" s="720" t="s">
        <v>278</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279</v>
      </c>
      <c r="C23" s="601"/>
      <c r="D23" s="601"/>
      <c r="E23" s="601"/>
      <c r="F23" s="601"/>
      <c r="G23" s="601"/>
      <c r="H23" s="601"/>
      <c r="I23" s="601"/>
      <c r="J23" s="601"/>
      <c r="K23" s="601"/>
      <c r="L23" s="601"/>
      <c r="M23" s="601"/>
      <c r="N23" s="601"/>
      <c r="O23" s="601"/>
      <c r="P23" s="601"/>
      <c r="Q23" s="602"/>
      <c r="R23" s="603">
        <v>7402</v>
      </c>
      <c r="S23" s="606"/>
      <c r="T23" s="606"/>
      <c r="U23" s="606"/>
      <c r="V23" s="606"/>
      <c r="W23" s="606"/>
      <c r="X23" s="606"/>
      <c r="Y23" s="607"/>
      <c r="Z23" s="665">
        <v>0</v>
      </c>
      <c r="AA23" s="665"/>
      <c r="AB23" s="665"/>
      <c r="AC23" s="665"/>
      <c r="AD23" s="666">
        <v>7402</v>
      </c>
      <c r="AE23" s="666"/>
      <c r="AF23" s="666"/>
      <c r="AG23" s="666"/>
      <c r="AH23" s="666"/>
      <c r="AI23" s="666"/>
      <c r="AJ23" s="666"/>
      <c r="AK23" s="666"/>
      <c r="AL23" s="608">
        <v>0</v>
      </c>
      <c r="AM23" s="609"/>
      <c r="AN23" s="609"/>
      <c r="AO23" s="667"/>
      <c r="AP23" s="711" t="s">
        <v>280</v>
      </c>
      <c r="AQ23" s="718"/>
      <c r="AR23" s="718"/>
      <c r="AS23" s="718"/>
      <c r="AT23" s="718"/>
      <c r="AU23" s="718"/>
      <c r="AV23" s="718"/>
      <c r="AW23" s="718"/>
      <c r="AX23" s="718"/>
      <c r="AY23" s="718"/>
      <c r="AZ23" s="718"/>
      <c r="BA23" s="718"/>
      <c r="BB23" s="718"/>
      <c r="BC23" s="718"/>
      <c r="BD23" s="718"/>
      <c r="BE23" s="718"/>
      <c r="BF23" s="713"/>
      <c r="BG23" s="603" t="s">
        <v>240</v>
      </c>
      <c r="BH23" s="606"/>
      <c r="BI23" s="606"/>
      <c r="BJ23" s="606"/>
      <c r="BK23" s="606"/>
      <c r="BL23" s="606"/>
      <c r="BM23" s="606"/>
      <c r="BN23" s="607"/>
      <c r="BO23" s="665" t="s">
        <v>122</v>
      </c>
      <c r="BP23" s="665"/>
      <c r="BQ23" s="665"/>
      <c r="BR23" s="665"/>
      <c r="BS23" s="611" t="s">
        <v>122</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281</v>
      </c>
      <c r="CS23" s="721"/>
      <c r="CT23" s="721"/>
      <c r="CU23" s="721"/>
      <c r="CV23" s="721"/>
      <c r="CW23" s="721"/>
      <c r="CX23" s="721"/>
      <c r="CY23" s="722"/>
      <c r="CZ23" s="720" t="s">
        <v>282</v>
      </c>
      <c r="DA23" s="721"/>
      <c r="DB23" s="721"/>
      <c r="DC23" s="722"/>
      <c r="DD23" s="720" t="s">
        <v>283</v>
      </c>
      <c r="DE23" s="721"/>
      <c r="DF23" s="721"/>
      <c r="DG23" s="721"/>
      <c r="DH23" s="721"/>
      <c r="DI23" s="721"/>
      <c r="DJ23" s="721"/>
      <c r="DK23" s="722"/>
      <c r="DL23" s="729" t="s">
        <v>284</v>
      </c>
      <c r="DM23" s="730"/>
      <c r="DN23" s="730"/>
      <c r="DO23" s="730"/>
      <c r="DP23" s="730"/>
      <c r="DQ23" s="730"/>
      <c r="DR23" s="730"/>
      <c r="DS23" s="730"/>
      <c r="DT23" s="730"/>
      <c r="DU23" s="730"/>
      <c r="DV23" s="731"/>
      <c r="DW23" s="720" t="s">
        <v>285</v>
      </c>
      <c r="DX23" s="721"/>
      <c r="DY23" s="721"/>
      <c r="DZ23" s="721"/>
      <c r="EA23" s="721"/>
      <c r="EB23" s="721"/>
      <c r="EC23" s="722"/>
    </row>
    <row r="24" spans="2:133" ht="11.25" customHeight="1" x14ac:dyDescent="0.15">
      <c r="B24" s="600" t="s">
        <v>286</v>
      </c>
      <c r="C24" s="601"/>
      <c r="D24" s="601"/>
      <c r="E24" s="601"/>
      <c r="F24" s="601"/>
      <c r="G24" s="601"/>
      <c r="H24" s="601"/>
      <c r="I24" s="601"/>
      <c r="J24" s="601"/>
      <c r="K24" s="601"/>
      <c r="L24" s="601"/>
      <c r="M24" s="601"/>
      <c r="N24" s="601"/>
      <c r="O24" s="601"/>
      <c r="P24" s="601"/>
      <c r="Q24" s="602"/>
      <c r="R24" s="603">
        <v>44636</v>
      </c>
      <c r="S24" s="606"/>
      <c r="T24" s="606"/>
      <c r="U24" s="606"/>
      <c r="V24" s="606"/>
      <c r="W24" s="606"/>
      <c r="X24" s="606"/>
      <c r="Y24" s="607"/>
      <c r="Z24" s="665">
        <v>0.1</v>
      </c>
      <c r="AA24" s="665"/>
      <c r="AB24" s="665"/>
      <c r="AC24" s="665"/>
      <c r="AD24" s="666" t="s">
        <v>240</v>
      </c>
      <c r="AE24" s="666"/>
      <c r="AF24" s="666"/>
      <c r="AG24" s="666"/>
      <c r="AH24" s="666"/>
      <c r="AI24" s="666"/>
      <c r="AJ24" s="666"/>
      <c r="AK24" s="666"/>
      <c r="AL24" s="608" t="s">
        <v>122</v>
      </c>
      <c r="AM24" s="609"/>
      <c r="AN24" s="609"/>
      <c r="AO24" s="667"/>
      <c r="AP24" s="711" t="s">
        <v>287</v>
      </c>
      <c r="AQ24" s="718"/>
      <c r="AR24" s="718"/>
      <c r="AS24" s="718"/>
      <c r="AT24" s="718"/>
      <c r="AU24" s="718"/>
      <c r="AV24" s="718"/>
      <c r="AW24" s="718"/>
      <c r="AX24" s="718"/>
      <c r="AY24" s="718"/>
      <c r="AZ24" s="718"/>
      <c r="BA24" s="718"/>
      <c r="BB24" s="718"/>
      <c r="BC24" s="718"/>
      <c r="BD24" s="718"/>
      <c r="BE24" s="718"/>
      <c r="BF24" s="713"/>
      <c r="BG24" s="603" t="s">
        <v>240</v>
      </c>
      <c r="BH24" s="606"/>
      <c r="BI24" s="606"/>
      <c r="BJ24" s="606"/>
      <c r="BK24" s="606"/>
      <c r="BL24" s="606"/>
      <c r="BM24" s="606"/>
      <c r="BN24" s="607"/>
      <c r="BO24" s="665" t="s">
        <v>240</v>
      </c>
      <c r="BP24" s="665"/>
      <c r="BQ24" s="665"/>
      <c r="BR24" s="665"/>
      <c r="BS24" s="611" t="s">
        <v>240</v>
      </c>
      <c r="BT24" s="606"/>
      <c r="BU24" s="606"/>
      <c r="BV24" s="606"/>
      <c r="BW24" s="606"/>
      <c r="BX24" s="606"/>
      <c r="BY24" s="606"/>
      <c r="BZ24" s="606"/>
      <c r="CA24" s="606"/>
      <c r="CB24" s="646"/>
      <c r="CD24" s="674" t="s">
        <v>288</v>
      </c>
      <c r="CE24" s="675"/>
      <c r="CF24" s="675"/>
      <c r="CG24" s="675"/>
      <c r="CH24" s="675"/>
      <c r="CI24" s="675"/>
      <c r="CJ24" s="675"/>
      <c r="CK24" s="675"/>
      <c r="CL24" s="675"/>
      <c r="CM24" s="675"/>
      <c r="CN24" s="675"/>
      <c r="CO24" s="675"/>
      <c r="CP24" s="675"/>
      <c r="CQ24" s="676"/>
      <c r="CR24" s="668">
        <v>13480770</v>
      </c>
      <c r="CS24" s="669"/>
      <c r="CT24" s="669"/>
      <c r="CU24" s="669"/>
      <c r="CV24" s="669"/>
      <c r="CW24" s="669"/>
      <c r="CX24" s="669"/>
      <c r="CY24" s="715"/>
      <c r="CZ24" s="716">
        <v>35.200000000000003</v>
      </c>
      <c r="DA24" s="685"/>
      <c r="DB24" s="685"/>
      <c r="DC24" s="719"/>
      <c r="DD24" s="714">
        <v>10996900</v>
      </c>
      <c r="DE24" s="669"/>
      <c r="DF24" s="669"/>
      <c r="DG24" s="669"/>
      <c r="DH24" s="669"/>
      <c r="DI24" s="669"/>
      <c r="DJ24" s="669"/>
      <c r="DK24" s="715"/>
      <c r="DL24" s="714">
        <v>9200861</v>
      </c>
      <c r="DM24" s="669"/>
      <c r="DN24" s="669"/>
      <c r="DO24" s="669"/>
      <c r="DP24" s="669"/>
      <c r="DQ24" s="669"/>
      <c r="DR24" s="669"/>
      <c r="DS24" s="669"/>
      <c r="DT24" s="669"/>
      <c r="DU24" s="669"/>
      <c r="DV24" s="715"/>
      <c r="DW24" s="716">
        <v>42.4</v>
      </c>
      <c r="DX24" s="685"/>
      <c r="DY24" s="685"/>
      <c r="DZ24" s="685"/>
      <c r="EA24" s="685"/>
      <c r="EB24" s="685"/>
      <c r="EC24" s="717"/>
    </row>
    <row r="25" spans="2:133" ht="11.25" customHeight="1" x14ac:dyDescent="0.15">
      <c r="B25" s="600" t="s">
        <v>289</v>
      </c>
      <c r="C25" s="601"/>
      <c r="D25" s="601"/>
      <c r="E25" s="601"/>
      <c r="F25" s="601"/>
      <c r="G25" s="601"/>
      <c r="H25" s="601"/>
      <c r="I25" s="601"/>
      <c r="J25" s="601"/>
      <c r="K25" s="601"/>
      <c r="L25" s="601"/>
      <c r="M25" s="601"/>
      <c r="N25" s="601"/>
      <c r="O25" s="601"/>
      <c r="P25" s="601"/>
      <c r="Q25" s="602"/>
      <c r="R25" s="603">
        <v>461283</v>
      </c>
      <c r="S25" s="606"/>
      <c r="T25" s="606"/>
      <c r="U25" s="606"/>
      <c r="V25" s="606"/>
      <c r="W25" s="606"/>
      <c r="X25" s="606"/>
      <c r="Y25" s="607"/>
      <c r="Z25" s="665">
        <v>1.2</v>
      </c>
      <c r="AA25" s="665"/>
      <c r="AB25" s="665"/>
      <c r="AC25" s="665"/>
      <c r="AD25" s="666">
        <v>27556</v>
      </c>
      <c r="AE25" s="666"/>
      <c r="AF25" s="666"/>
      <c r="AG25" s="666"/>
      <c r="AH25" s="666"/>
      <c r="AI25" s="666"/>
      <c r="AJ25" s="666"/>
      <c r="AK25" s="666"/>
      <c r="AL25" s="608">
        <v>0.1</v>
      </c>
      <c r="AM25" s="609"/>
      <c r="AN25" s="609"/>
      <c r="AO25" s="667"/>
      <c r="AP25" s="711" t="s">
        <v>290</v>
      </c>
      <c r="AQ25" s="718"/>
      <c r="AR25" s="718"/>
      <c r="AS25" s="718"/>
      <c r="AT25" s="718"/>
      <c r="AU25" s="718"/>
      <c r="AV25" s="718"/>
      <c r="AW25" s="718"/>
      <c r="AX25" s="718"/>
      <c r="AY25" s="718"/>
      <c r="AZ25" s="718"/>
      <c r="BA25" s="718"/>
      <c r="BB25" s="718"/>
      <c r="BC25" s="718"/>
      <c r="BD25" s="718"/>
      <c r="BE25" s="718"/>
      <c r="BF25" s="713"/>
      <c r="BG25" s="603" t="s">
        <v>240</v>
      </c>
      <c r="BH25" s="606"/>
      <c r="BI25" s="606"/>
      <c r="BJ25" s="606"/>
      <c r="BK25" s="606"/>
      <c r="BL25" s="606"/>
      <c r="BM25" s="606"/>
      <c r="BN25" s="607"/>
      <c r="BO25" s="665" t="s">
        <v>131</v>
      </c>
      <c r="BP25" s="665"/>
      <c r="BQ25" s="665"/>
      <c r="BR25" s="665"/>
      <c r="BS25" s="611" t="s">
        <v>240</v>
      </c>
      <c r="BT25" s="606"/>
      <c r="BU25" s="606"/>
      <c r="BV25" s="606"/>
      <c r="BW25" s="606"/>
      <c r="BX25" s="606"/>
      <c r="BY25" s="606"/>
      <c r="BZ25" s="606"/>
      <c r="CA25" s="606"/>
      <c r="CB25" s="646"/>
      <c r="CD25" s="647" t="s">
        <v>291</v>
      </c>
      <c r="CE25" s="644"/>
      <c r="CF25" s="644"/>
      <c r="CG25" s="644"/>
      <c r="CH25" s="644"/>
      <c r="CI25" s="644"/>
      <c r="CJ25" s="644"/>
      <c r="CK25" s="644"/>
      <c r="CL25" s="644"/>
      <c r="CM25" s="644"/>
      <c r="CN25" s="644"/>
      <c r="CO25" s="644"/>
      <c r="CP25" s="644"/>
      <c r="CQ25" s="645"/>
      <c r="CR25" s="603">
        <v>4292028</v>
      </c>
      <c r="CS25" s="604"/>
      <c r="CT25" s="604"/>
      <c r="CU25" s="604"/>
      <c r="CV25" s="604"/>
      <c r="CW25" s="604"/>
      <c r="CX25" s="604"/>
      <c r="CY25" s="605"/>
      <c r="CZ25" s="608">
        <v>11.2</v>
      </c>
      <c r="DA25" s="637"/>
      <c r="DB25" s="637"/>
      <c r="DC25" s="638"/>
      <c r="DD25" s="611">
        <v>3997333</v>
      </c>
      <c r="DE25" s="604"/>
      <c r="DF25" s="604"/>
      <c r="DG25" s="604"/>
      <c r="DH25" s="604"/>
      <c r="DI25" s="604"/>
      <c r="DJ25" s="604"/>
      <c r="DK25" s="605"/>
      <c r="DL25" s="611">
        <v>3996728</v>
      </c>
      <c r="DM25" s="604"/>
      <c r="DN25" s="604"/>
      <c r="DO25" s="604"/>
      <c r="DP25" s="604"/>
      <c r="DQ25" s="604"/>
      <c r="DR25" s="604"/>
      <c r="DS25" s="604"/>
      <c r="DT25" s="604"/>
      <c r="DU25" s="604"/>
      <c r="DV25" s="605"/>
      <c r="DW25" s="608">
        <v>18.399999999999999</v>
      </c>
      <c r="DX25" s="637"/>
      <c r="DY25" s="637"/>
      <c r="DZ25" s="637"/>
      <c r="EA25" s="637"/>
      <c r="EB25" s="637"/>
      <c r="EC25" s="639"/>
    </row>
    <row r="26" spans="2:133" ht="11.25" customHeight="1" x14ac:dyDescent="0.15">
      <c r="B26" s="600" t="s">
        <v>292</v>
      </c>
      <c r="C26" s="601"/>
      <c r="D26" s="601"/>
      <c r="E26" s="601"/>
      <c r="F26" s="601"/>
      <c r="G26" s="601"/>
      <c r="H26" s="601"/>
      <c r="I26" s="601"/>
      <c r="J26" s="601"/>
      <c r="K26" s="601"/>
      <c r="L26" s="601"/>
      <c r="M26" s="601"/>
      <c r="N26" s="601"/>
      <c r="O26" s="601"/>
      <c r="P26" s="601"/>
      <c r="Q26" s="602"/>
      <c r="R26" s="603">
        <v>67208</v>
      </c>
      <c r="S26" s="606"/>
      <c r="T26" s="606"/>
      <c r="U26" s="606"/>
      <c r="V26" s="606"/>
      <c r="W26" s="606"/>
      <c r="X26" s="606"/>
      <c r="Y26" s="607"/>
      <c r="Z26" s="665">
        <v>0.2</v>
      </c>
      <c r="AA26" s="665"/>
      <c r="AB26" s="665"/>
      <c r="AC26" s="665"/>
      <c r="AD26" s="666" t="s">
        <v>131</v>
      </c>
      <c r="AE26" s="666"/>
      <c r="AF26" s="666"/>
      <c r="AG26" s="666"/>
      <c r="AH26" s="666"/>
      <c r="AI26" s="666"/>
      <c r="AJ26" s="666"/>
      <c r="AK26" s="666"/>
      <c r="AL26" s="608" t="s">
        <v>131</v>
      </c>
      <c r="AM26" s="609"/>
      <c r="AN26" s="609"/>
      <c r="AO26" s="667"/>
      <c r="AP26" s="711" t="s">
        <v>293</v>
      </c>
      <c r="AQ26" s="712"/>
      <c r="AR26" s="712"/>
      <c r="AS26" s="712"/>
      <c r="AT26" s="712"/>
      <c r="AU26" s="712"/>
      <c r="AV26" s="712"/>
      <c r="AW26" s="712"/>
      <c r="AX26" s="712"/>
      <c r="AY26" s="712"/>
      <c r="AZ26" s="712"/>
      <c r="BA26" s="712"/>
      <c r="BB26" s="712"/>
      <c r="BC26" s="712"/>
      <c r="BD26" s="712"/>
      <c r="BE26" s="712"/>
      <c r="BF26" s="713"/>
      <c r="BG26" s="603" t="s">
        <v>131</v>
      </c>
      <c r="BH26" s="606"/>
      <c r="BI26" s="606"/>
      <c r="BJ26" s="606"/>
      <c r="BK26" s="606"/>
      <c r="BL26" s="606"/>
      <c r="BM26" s="606"/>
      <c r="BN26" s="607"/>
      <c r="BO26" s="665" t="s">
        <v>131</v>
      </c>
      <c r="BP26" s="665"/>
      <c r="BQ26" s="665"/>
      <c r="BR26" s="665"/>
      <c r="BS26" s="611" t="s">
        <v>122</v>
      </c>
      <c r="BT26" s="606"/>
      <c r="BU26" s="606"/>
      <c r="BV26" s="606"/>
      <c r="BW26" s="606"/>
      <c r="BX26" s="606"/>
      <c r="BY26" s="606"/>
      <c r="BZ26" s="606"/>
      <c r="CA26" s="606"/>
      <c r="CB26" s="646"/>
      <c r="CD26" s="647" t="s">
        <v>294</v>
      </c>
      <c r="CE26" s="644"/>
      <c r="CF26" s="644"/>
      <c r="CG26" s="644"/>
      <c r="CH26" s="644"/>
      <c r="CI26" s="644"/>
      <c r="CJ26" s="644"/>
      <c r="CK26" s="644"/>
      <c r="CL26" s="644"/>
      <c r="CM26" s="644"/>
      <c r="CN26" s="644"/>
      <c r="CO26" s="644"/>
      <c r="CP26" s="644"/>
      <c r="CQ26" s="645"/>
      <c r="CR26" s="603">
        <v>2951751</v>
      </c>
      <c r="CS26" s="606"/>
      <c r="CT26" s="606"/>
      <c r="CU26" s="606"/>
      <c r="CV26" s="606"/>
      <c r="CW26" s="606"/>
      <c r="CX26" s="606"/>
      <c r="CY26" s="607"/>
      <c r="CZ26" s="608">
        <v>7.7</v>
      </c>
      <c r="DA26" s="637"/>
      <c r="DB26" s="637"/>
      <c r="DC26" s="638"/>
      <c r="DD26" s="611">
        <v>2677416</v>
      </c>
      <c r="DE26" s="606"/>
      <c r="DF26" s="606"/>
      <c r="DG26" s="606"/>
      <c r="DH26" s="606"/>
      <c r="DI26" s="606"/>
      <c r="DJ26" s="606"/>
      <c r="DK26" s="607"/>
      <c r="DL26" s="611" t="s">
        <v>122</v>
      </c>
      <c r="DM26" s="606"/>
      <c r="DN26" s="606"/>
      <c r="DO26" s="606"/>
      <c r="DP26" s="606"/>
      <c r="DQ26" s="606"/>
      <c r="DR26" s="606"/>
      <c r="DS26" s="606"/>
      <c r="DT26" s="606"/>
      <c r="DU26" s="606"/>
      <c r="DV26" s="607"/>
      <c r="DW26" s="608" t="s">
        <v>122</v>
      </c>
      <c r="DX26" s="637"/>
      <c r="DY26" s="637"/>
      <c r="DZ26" s="637"/>
      <c r="EA26" s="637"/>
      <c r="EB26" s="637"/>
      <c r="EC26" s="639"/>
    </row>
    <row r="27" spans="2:133" ht="11.25" customHeight="1" x14ac:dyDescent="0.15">
      <c r="B27" s="600" t="s">
        <v>295</v>
      </c>
      <c r="C27" s="601"/>
      <c r="D27" s="601"/>
      <c r="E27" s="601"/>
      <c r="F27" s="601"/>
      <c r="G27" s="601"/>
      <c r="H27" s="601"/>
      <c r="I27" s="601"/>
      <c r="J27" s="601"/>
      <c r="K27" s="601"/>
      <c r="L27" s="601"/>
      <c r="M27" s="601"/>
      <c r="N27" s="601"/>
      <c r="O27" s="601"/>
      <c r="P27" s="601"/>
      <c r="Q27" s="602"/>
      <c r="R27" s="603">
        <v>2917702</v>
      </c>
      <c r="S27" s="606"/>
      <c r="T27" s="606"/>
      <c r="U27" s="606"/>
      <c r="V27" s="606"/>
      <c r="W27" s="606"/>
      <c r="X27" s="606"/>
      <c r="Y27" s="607"/>
      <c r="Z27" s="665">
        <v>7.3</v>
      </c>
      <c r="AA27" s="665"/>
      <c r="AB27" s="665"/>
      <c r="AC27" s="665"/>
      <c r="AD27" s="666" t="s">
        <v>131</v>
      </c>
      <c r="AE27" s="666"/>
      <c r="AF27" s="666"/>
      <c r="AG27" s="666"/>
      <c r="AH27" s="666"/>
      <c r="AI27" s="666"/>
      <c r="AJ27" s="666"/>
      <c r="AK27" s="666"/>
      <c r="AL27" s="608" t="s">
        <v>131</v>
      </c>
      <c r="AM27" s="609"/>
      <c r="AN27" s="609"/>
      <c r="AO27" s="667"/>
      <c r="AP27" s="600" t="s">
        <v>296</v>
      </c>
      <c r="AQ27" s="601"/>
      <c r="AR27" s="601"/>
      <c r="AS27" s="601"/>
      <c r="AT27" s="601"/>
      <c r="AU27" s="601"/>
      <c r="AV27" s="601"/>
      <c r="AW27" s="601"/>
      <c r="AX27" s="601"/>
      <c r="AY27" s="601"/>
      <c r="AZ27" s="601"/>
      <c r="BA27" s="601"/>
      <c r="BB27" s="601"/>
      <c r="BC27" s="601"/>
      <c r="BD27" s="601"/>
      <c r="BE27" s="601"/>
      <c r="BF27" s="602"/>
      <c r="BG27" s="603">
        <v>6860380</v>
      </c>
      <c r="BH27" s="606"/>
      <c r="BI27" s="606"/>
      <c r="BJ27" s="606"/>
      <c r="BK27" s="606"/>
      <c r="BL27" s="606"/>
      <c r="BM27" s="606"/>
      <c r="BN27" s="607"/>
      <c r="BO27" s="665">
        <v>100</v>
      </c>
      <c r="BP27" s="665"/>
      <c r="BQ27" s="665"/>
      <c r="BR27" s="665"/>
      <c r="BS27" s="611">
        <v>215013</v>
      </c>
      <c r="BT27" s="606"/>
      <c r="BU27" s="606"/>
      <c r="BV27" s="606"/>
      <c r="BW27" s="606"/>
      <c r="BX27" s="606"/>
      <c r="BY27" s="606"/>
      <c r="BZ27" s="606"/>
      <c r="CA27" s="606"/>
      <c r="CB27" s="646"/>
      <c r="CD27" s="647" t="s">
        <v>297</v>
      </c>
      <c r="CE27" s="644"/>
      <c r="CF27" s="644"/>
      <c r="CG27" s="644"/>
      <c r="CH27" s="644"/>
      <c r="CI27" s="644"/>
      <c r="CJ27" s="644"/>
      <c r="CK27" s="644"/>
      <c r="CL27" s="644"/>
      <c r="CM27" s="644"/>
      <c r="CN27" s="644"/>
      <c r="CO27" s="644"/>
      <c r="CP27" s="644"/>
      <c r="CQ27" s="645"/>
      <c r="CR27" s="603">
        <v>3184915</v>
      </c>
      <c r="CS27" s="604"/>
      <c r="CT27" s="604"/>
      <c r="CU27" s="604"/>
      <c r="CV27" s="604"/>
      <c r="CW27" s="604"/>
      <c r="CX27" s="604"/>
      <c r="CY27" s="605"/>
      <c r="CZ27" s="608">
        <v>8.3000000000000007</v>
      </c>
      <c r="DA27" s="637"/>
      <c r="DB27" s="637"/>
      <c r="DC27" s="638"/>
      <c r="DD27" s="611">
        <v>1192322</v>
      </c>
      <c r="DE27" s="604"/>
      <c r="DF27" s="604"/>
      <c r="DG27" s="604"/>
      <c r="DH27" s="604"/>
      <c r="DI27" s="604"/>
      <c r="DJ27" s="604"/>
      <c r="DK27" s="605"/>
      <c r="DL27" s="611">
        <v>1176330</v>
      </c>
      <c r="DM27" s="604"/>
      <c r="DN27" s="604"/>
      <c r="DO27" s="604"/>
      <c r="DP27" s="604"/>
      <c r="DQ27" s="604"/>
      <c r="DR27" s="604"/>
      <c r="DS27" s="604"/>
      <c r="DT27" s="604"/>
      <c r="DU27" s="604"/>
      <c r="DV27" s="605"/>
      <c r="DW27" s="608">
        <v>5.4</v>
      </c>
      <c r="DX27" s="637"/>
      <c r="DY27" s="637"/>
      <c r="DZ27" s="637"/>
      <c r="EA27" s="637"/>
      <c r="EB27" s="637"/>
      <c r="EC27" s="639"/>
    </row>
    <row r="28" spans="2:133" ht="11.25" customHeight="1" x14ac:dyDescent="0.15">
      <c r="B28" s="708" t="s">
        <v>298</v>
      </c>
      <c r="C28" s="709"/>
      <c r="D28" s="709"/>
      <c r="E28" s="709"/>
      <c r="F28" s="709"/>
      <c r="G28" s="709"/>
      <c r="H28" s="709"/>
      <c r="I28" s="709"/>
      <c r="J28" s="709"/>
      <c r="K28" s="709"/>
      <c r="L28" s="709"/>
      <c r="M28" s="709"/>
      <c r="N28" s="709"/>
      <c r="O28" s="709"/>
      <c r="P28" s="709"/>
      <c r="Q28" s="710"/>
      <c r="R28" s="603" t="s">
        <v>240</v>
      </c>
      <c r="S28" s="606"/>
      <c r="T28" s="606"/>
      <c r="U28" s="606"/>
      <c r="V28" s="606"/>
      <c r="W28" s="606"/>
      <c r="X28" s="606"/>
      <c r="Y28" s="607"/>
      <c r="Z28" s="665" t="s">
        <v>240</v>
      </c>
      <c r="AA28" s="665"/>
      <c r="AB28" s="665"/>
      <c r="AC28" s="665"/>
      <c r="AD28" s="666" t="s">
        <v>131</v>
      </c>
      <c r="AE28" s="666"/>
      <c r="AF28" s="666"/>
      <c r="AG28" s="666"/>
      <c r="AH28" s="666"/>
      <c r="AI28" s="666"/>
      <c r="AJ28" s="666"/>
      <c r="AK28" s="666"/>
      <c r="AL28" s="608" t="s">
        <v>122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299</v>
      </c>
      <c r="CE28" s="644"/>
      <c r="CF28" s="644"/>
      <c r="CG28" s="644"/>
      <c r="CH28" s="644"/>
      <c r="CI28" s="644"/>
      <c r="CJ28" s="644"/>
      <c r="CK28" s="644"/>
      <c r="CL28" s="644"/>
      <c r="CM28" s="644"/>
      <c r="CN28" s="644"/>
      <c r="CO28" s="644"/>
      <c r="CP28" s="644"/>
      <c r="CQ28" s="645"/>
      <c r="CR28" s="603">
        <v>6003827</v>
      </c>
      <c r="CS28" s="606"/>
      <c r="CT28" s="606"/>
      <c r="CU28" s="606"/>
      <c r="CV28" s="606"/>
      <c r="CW28" s="606"/>
      <c r="CX28" s="606"/>
      <c r="CY28" s="607"/>
      <c r="CZ28" s="608">
        <v>15.7</v>
      </c>
      <c r="DA28" s="637"/>
      <c r="DB28" s="637"/>
      <c r="DC28" s="638"/>
      <c r="DD28" s="611">
        <v>5807245</v>
      </c>
      <c r="DE28" s="606"/>
      <c r="DF28" s="606"/>
      <c r="DG28" s="606"/>
      <c r="DH28" s="606"/>
      <c r="DI28" s="606"/>
      <c r="DJ28" s="606"/>
      <c r="DK28" s="607"/>
      <c r="DL28" s="611">
        <v>4027803</v>
      </c>
      <c r="DM28" s="606"/>
      <c r="DN28" s="606"/>
      <c r="DO28" s="606"/>
      <c r="DP28" s="606"/>
      <c r="DQ28" s="606"/>
      <c r="DR28" s="606"/>
      <c r="DS28" s="606"/>
      <c r="DT28" s="606"/>
      <c r="DU28" s="606"/>
      <c r="DV28" s="607"/>
      <c r="DW28" s="608">
        <v>18.5</v>
      </c>
      <c r="DX28" s="637"/>
      <c r="DY28" s="637"/>
      <c r="DZ28" s="637"/>
      <c r="EA28" s="637"/>
      <c r="EB28" s="637"/>
      <c r="EC28" s="639"/>
    </row>
    <row r="29" spans="2:133" ht="11.25" customHeight="1" x14ac:dyDescent="0.15">
      <c r="B29" s="600" t="s">
        <v>300</v>
      </c>
      <c r="C29" s="601"/>
      <c r="D29" s="601"/>
      <c r="E29" s="601"/>
      <c r="F29" s="601"/>
      <c r="G29" s="601"/>
      <c r="H29" s="601"/>
      <c r="I29" s="601"/>
      <c r="J29" s="601"/>
      <c r="K29" s="601"/>
      <c r="L29" s="601"/>
      <c r="M29" s="601"/>
      <c r="N29" s="601"/>
      <c r="O29" s="601"/>
      <c r="P29" s="601"/>
      <c r="Q29" s="602"/>
      <c r="R29" s="603">
        <v>2258162</v>
      </c>
      <c r="S29" s="606"/>
      <c r="T29" s="606"/>
      <c r="U29" s="606"/>
      <c r="V29" s="606"/>
      <c r="W29" s="606"/>
      <c r="X29" s="606"/>
      <c r="Y29" s="607"/>
      <c r="Z29" s="665">
        <v>5.6</v>
      </c>
      <c r="AA29" s="665"/>
      <c r="AB29" s="665"/>
      <c r="AC29" s="665"/>
      <c r="AD29" s="666" t="s">
        <v>122</v>
      </c>
      <c r="AE29" s="666"/>
      <c r="AF29" s="666"/>
      <c r="AG29" s="666"/>
      <c r="AH29" s="666"/>
      <c r="AI29" s="666"/>
      <c r="AJ29" s="666"/>
      <c r="AK29" s="666"/>
      <c r="AL29" s="608" t="s">
        <v>122</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301</v>
      </c>
      <c r="BH29" s="705"/>
      <c r="BI29" s="705"/>
      <c r="BJ29" s="705"/>
      <c r="BK29" s="705"/>
      <c r="BL29" s="705"/>
      <c r="BM29" s="705"/>
      <c r="BN29" s="705"/>
      <c r="BO29" s="705"/>
      <c r="BP29" s="705"/>
      <c r="BQ29" s="706"/>
      <c r="BR29" s="677" t="s">
        <v>302</v>
      </c>
      <c r="BS29" s="705"/>
      <c r="BT29" s="705"/>
      <c r="BU29" s="705"/>
      <c r="BV29" s="705"/>
      <c r="BW29" s="705"/>
      <c r="BX29" s="705"/>
      <c r="BY29" s="705"/>
      <c r="BZ29" s="705"/>
      <c r="CA29" s="705"/>
      <c r="CB29" s="706"/>
      <c r="CD29" s="687" t="s">
        <v>303</v>
      </c>
      <c r="CE29" s="688"/>
      <c r="CF29" s="647" t="s">
        <v>304</v>
      </c>
      <c r="CG29" s="644"/>
      <c r="CH29" s="644"/>
      <c r="CI29" s="644"/>
      <c r="CJ29" s="644"/>
      <c r="CK29" s="644"/>
      <c r="CL29" s="644"/>
      <c r="CM29" s="644"/>
      <c r="CN29" s="644"/>
      <c r="CO29" s="644"/>
      <c r="CP29" s="644"/>
      <c r="CQ29" s="645"/>
      <c r="CR29" s="603">
        <v>6003751</v>
      </c>
      <c r="CS29" s="604"/>
      <c r="CT29" s="604"/>
      <c r="CU29" s="604"/>
      <c r="CV29" s="604"/>
      <c r="CW29" s="604"/>
      <c r="CX29" s="604"/>
      <c r="CY29" s="605"/>
      <c r="CZ29" s="608">
        <v>15.7</v>
      </c>
      <c r="DA29" s="637"/>
      <c r="DB29" s="637"/>
      <c r="DC29" s="638"/>
      <c r="DD29" s="611">
        <v>5807169</v>
      </c>
      <c r="DE29" s="604"/>
      <c r="DF29" s="604"/>
      <c r="DG29" s="604"/>
      <c r="DH29" s="604"/>
      <c r="DI29" s="604"/>
      <c r="DJ29" s="604"/>
      <c r="DK29" s="605"/>
      <c r="DL29" s="611">
        <v>4027727</v>
      </c>
      <c r="DM29" s="604"/>
      <c r="DN29" s="604"/>
      <c r="DO29" s="604"/>
      <c r="DP29" s="604"/>
      <c r="DQ29" s="604"/>
      <c r="DR29" s="604"/>
      <c r="DS29" s="604"/>
      <c r="DT29" s="604"/>
      <c r="DU29" s="604"/>
      <c r="DV29" s="605"/>
      <c r="DW29" s="608">
        <v>18.5</v>
      </c>
      <c r="DX29" s="637"/>
      <c r="DY29" s="637"/>
      <c r="DZ29" s="637"/>
      <c r="EA29" s="637"/>
      <c r="EB29" s="637"/>
      <c r="EC29" s="639"/>
    </row>
    <row r="30" spans="2:133" ht="11.25" customHeight="1" x14ac:dyDescent="0.15">
      <c r="B30" s="600" t="s">
        <v>305</v>
      </c>
      <c r="C30" s="601"/>
      <c r="D30" s="601"/>
      <c r="E30" s="601"/>
      <c r="F30" s="601"/>
      <c r="G30" s="601"/>
      <c r="H30" s="601"/>
      <c r="I30" s="601"/>
      <c r="J30" s="601"/>
      <c r="K30" s="601"/>
      <c r="L30" s="601"/>
      <c r="M30" s="601"/>
      <c r="N30" s="601"/>
      <c r="O30" s="601"/>
      <c r="P30" s="601"/>
      <c r="Q30" s="602"/>
      <c r="R30" s="603">
        <v>268532</v>
      </c>
      <c r="S30" s="606"/>
      <c r="T30" s="606"/>
      <c r="U30" s="606"/>
      <c r="V30" s="606"/>
      <c r="W30" s="606"/>
      <c r="X30" s="606"/>
      <c r="Y30" s="607"/>
      <c r="Z30" s="665">
        <v>0.7</v>
      </c>
      <c r="AA30" s="665"/>
      <c r="AB30" s="665"/>
      <c r="AC30" s="665"/>
      <c r="AD30" s="666">
        <v>17202</v>
      </c>
      <c r="AE30" s="666"/>
      <c r="AF30" s="666"/>
      <c r="AG30" s="666"/>
      <c r="AH30" s="666"/>
      <c r="AI30" s="666"/>
      <c r="AJ30" s="666"/>
      <c r="AK30" s="666"/>
      <c r="AL30" s="608">
        <v>0.1</v>
      </c>
      <c r="AM30" s="609"/>
      <c r="AN30" s="609"/>
      <c r="AO30" s="667"/>
      <c r="AP30" s="693" t="s">
        <v>306</v>
      </c>
      <c r="AQ30" s="694"/>
      <c r="AR30" s="694"/>
      <c r="AS30" s="694"/>
      <c r="AT30" s="699" t="s">
        <v>307</v>
      </c>
      <c r="AU30" s="210"/>
      <c r="AV30" s="210"/>
      <c r="AW30" s="210"/>
      <c r="AX30" s="702" t="s">
        <v>181</v>
      </c>
      <c r="AY30" s="703"/>
      <c r="AZ30" s="703"/>
      <c r="BA30" s="703"/>
      <c r="BB30" s="703"/>
      <c r="BC30" s="703"/>
      <c r="BD30" s="703"/>
      <c r="BE30" s="703"/>
      <c r="BF30" s="704"/>
      <c r="BG30" s="683">
        <v>99.3</v>
      </c>
      <c r="BH30" s="684"/>
      <c r="BI30" s="684"/>
      <c r="BJ30" s="684"/>
      <c r="BK30" s="684"/>
      <c r="BL30" s="684"/>
      <c r="BM30" s="685">
        <v>95.8</v>
      </c>
      <c r="BN30" s="684"/>
      <c r="BO30" s="684"/>
      <c r="BP30" s="684"/>
      <c r="BQ30" s="686"/>
      <c r="BR30" s="683">
        <v>99.3</v>
      </c>
      <c r="BS30" s="684"/>
      <c r="BT30" s="684"/>
      <c r="BU30" s="684"/>
      <c r="BV30" s="684"/>
      <c r="BW30" s="684"/>
      <c r="BX30" s="685">
        <v>95.7</v>
      </c>
      <c r="BY30" s="684"/>
      <c r="BZ30" s="684"/>
      <c r="CA30" s="684"/>
      <c r="CB30" s="686"/>
      <c r="CD30" s="689"/>
      <c r="CE30" s="690"/>
      <c r="CF30" s="647" t="s">
        <v>308</v>
      </c>
      <c r="CG30" s="644"/>
      <c r="CH30" s="644"/>
      <c r="CI30" s="644"/>
      <c r="CJ30" s="644"/>
      <c r="CK30" s="644"/>
      <c r="CL30" s="644"/>
      <c r="CM30" s="644"/>
      <c r="CN30" s="644"/>
      <c r="CO30" s="644"/>
      <c r="CP30" s="644"/>
      <c r="CQ30" s="645"/>
      <c r="CR30" s="603">
        <v>5713876</v>
      </c>
      <c r="CS30" s="606"/>
      <c r="CT30" s="606"/>
      <c r="CU30" s="606"/>
      <c r="CV30" s="606"/>
      <c r="CW30" s="606"/>
      <c r="CX30" s="606"/>
      <c r="CY30" s="607"/>
      <c r="CZ30" s="608">
        <v>14.9</v>
      </c>
      <c r="DA30" s="637"/>
      <c r="DB30" s="637"/>
      <c r="DC30" s="638"/>
      <c r="DD30" s="611">
        <v>5517432</v>
      </c>
      <c r="DE30" s="606"/>
      <c r="DF30" s="606"/>
      <c r="DG30" s="606"/>
      <c r="DH30" s="606"/>
      <c r="DI30" s="606"/>
      <c r="DJ30" s="606"/>
      <c r="DK30" s="607"/>
      <c r="DL30" s="611">
        <v>3737990</v>
      </c>
      <c r="DM30" s="606"/>
      <c r="DN30" s="606"/>
      <c r="DO30" s="606"/>
      <c r="DP30" s="606"/>
      <c r="DQ30" s="606"/>
      <c r="DR30" s="606"/>
      <c r="DS30" s="606"/>
      <c r="DT30" s="606"/>
      <c r="DU30" s="606"/>
      <c r="DV30" s="607"/>
      <c r="DW30" s="608">
        <v>17.2</v>
      </c>
      <c r="DX30" s="637"/>
      <c r="DY30" s="637"/>
      <c r="DZ30" s="637"/>
      <c r="EA30" s="637"/>
      <c r="EB30" s="637"/>
      <c r="EC30" s="639"/>
    </row>
    <row r="31" spans="2:133" ht="11.25" customHeight="1" x14ac:dyDescent="0.15">
      <c r="B31" s="600" t="s">
        <v>309</v>
      </c>
      <c r="C31" s="601"/>
      <c r="D31" s="601"/>
      <c r="E31" s="601"/>
      <c r="F31" s="601"/>
      <c r="G31" s="601"/>
      <c r="H31" s="601"/>
      <c r="I31" s="601"/>
      <c r="J31" s="601"/>
      <c r="K31" s="601"/>
      <c r="L31" s="601"/>
      <c r="M31" s="601"/>
      <c r="N31" s="601"/>
      <c r="O31" s="601"/>
      <c r="P31" s="601"/>
      <c r="Q31" s="602"/>
      <c r="R31" s="603">
        <v>20041</v>
      </c>
      <c r="S31" s="606"/>
      <c r="T31" s="606"/>
      <c r="U31" s="606"/>
      <c r="V31" s="606"/>
      <c r="W31" s="606"/>
      <c r="X31" s="606"/>
      <c r="Y31" s="607"/>
      <c r="Z31" s="665">
        <v>0.1</v>
      </c>
      <c r="AA31" s="665"/>
      <c r="AB31" s="665"/>
      <c r="AC31" s="665"/>
      <c r="AD31" s="666" t="s">
        <v>122</v>
      </c>
      <c r="AE31" s="666"/>
      <c r="AF31" s="666"/>
      <c r="AG31" s="666"/>
      <c r="AH31" s="666"/>
      <c r="AI31" s="666"/>
      <c r="AJ31" s="666"/>
      <c r="AK31" s="666"/>
      <c r="AL31" s="608" t="s">
        <v>122</v>
      </c>
      <c r="AM31" s="609"/>
      <c r="AN31" s="609"/>
      <c r="AO31" s="667"/>
      <c r="AP31" s="695"/>
      <c r="AQ31" s="696"/>
      <c r="AR31" s="696"/>
      <c r="AS31" s="696"/>
      <c r="AT31" s="700"/>
      <c r="AU31" s="209" t="s">
        <v>310</v>
      </c>
      <c r="AV31" s="209"/>
      <c r="AW31" s="209"/>
      <c r="AX31" s="600" t="s">
        <v>311</v>
      </c>
      <c r="AY31" s="601"/>
      <c r="AZ31" s="601"/>
      <c r="BA31" s="601"/>
      <c r="BB31" s="601"/>
      <c r="BC31" s="601"/>
      <c r="BD31" s="601"/>
      <c r="BE31" s="601"/>
      <c r="BF31" s="602"/>
      <c r="BG31" s="681">
        <v>99.4</v>
      </c>
      <c r="BH31" s="604"/>
      <c r="BI31" s="604"/>
      <c r="BJ31" s="604"/>
      <c r="BK31" s="604"/>
      <c r="BL31" s="604"/>
      <c r="BM31" s="609">
        <v>96.8</v>
      </c>
      <c r="BN31" s="682"/>
      <c r="BO31" s="682"/>
      <c r="BP31" s="682"/>
      <c r="BQ31" s="643"/>
      <c r="BR31" s="681">
        <v>99.4</v>
      </c>
      <c r="BS31" s="604"/>
      <c r="BT31" s="604"/>
      <c r="BU31" s="604"/>
      <c r="BV31" s="604"/>
      <c r="BW31" s="604"/>
      <c r="BX31" s="609">
        <v>96.4</v>
      </c>
      <c r="BY31" s="682"/>
      <c r="BZ31" s="682"/>
      <c r="CA31" s="682"/>
      <c r="CB31" s="643"/>
      <c r="CD31" s="689"/>
      <c r="CE31" s="690"/>
      <c r="CF31" s="647" t="s">
        <v>312</v>
      </c>
      <c r="CG31" s="644"/>
      <c r="CH31" s="644"/>
      <c r="CI31" s="644"/>
      <c r="CJ31" s="644"/>
      <c r="CK31" s="644"/>
      <c r="CL31" s="644"/>
      <c r="CM31" s="644"/>
      <c r="CN31" s="644"/>
      <c r="CO31" s="644"/>
      <c r="CP31" s="644"/>
      <c r="CQ31" s="645"/>
      <c r="CR31" s="603">
        <v>289875</v>
      </c>
      <c r="CS31" s="604"/>
      <c r="CT31" s="604"/>
      <c r="CU31" s="604"/>
      <c r="CV31" s="604"/>
      <c r="CW31" s="604"/>
      <c r="CX31" s="604"/>
      <c r="CY31" s="605"/>
      <c r="CZ31" s="608">
        <v>0.8</v>
      </c>
      <c r="DA31" s="637"/>
      <c r="DB31" s="637"/>
      <c r="DC31" s="638"/>
      <c r="DD31" s="611">
        <v>289737</v>
      </c>
      <c r="DE31" s="604"/>
      <c r="DF31" s="604"/>
      <c r="DG31" s="604"/>
      <c r="DH31" s="604"/>
      <c r="DI31" s="604"/>
      <c r="DJ31" s="604"/>
      <c r="DK31" s="605"/>
      <c r="DL31" s="611">
        <v>289737</v>
      </c>
      <c r="DM31" s="604"/>
      <c r="DN31" s="604"/>
      <c r="DO31" s="604"/>
      <c r="DP31" s="604"/>
      <c r="DQ31" s="604"/>
      <c r="DR31" s="604"/>
      <c r="DS31" s="604"/>
      <c r="DT31" s="604"/>
      <c r="DU31" s="604"/>
      <c r="DV31" s="605"/>
      <c r="DW31" s="608">
        <v>1.3</v>
      </c>
      <c r="DX31" s="637"/>
      <c r="DY31" s="637"/>
      <c r="DZ31" s="637"/>
      <c r="EA31" s="637"/>
      <c r="EB31" s="637"/>
      <c r="EC31" s="639"/>
    </row>
    <row r="32" spans="2:133" ht="11.25" customHeight="1" x14ac:dyDescent="0.15">
      <c r="B32" s="600" t="s">
        <v>313</v>
      </c>
      <c r="C32" s="601"/>
      <c r="D32" s="601"/>
      <c r="E32" s="601"/>
      <c r="F32" s="601"/>
      <c r="G32" s="601"/>
      <c r="H32" s="601"/>
      <c r="I32" s="601"/>
      <c r="J32" s="601"/>
      <c r="K32" s="601"/>
      <c r="L32" s="601"/>
      <c r="M32" s="601"/>
      <c r="N32" s="601"/>
      <c r="O32" s="601"/>
      <c r="P32" s="601"/>
      <c r="Q32" s="602"/>
      <c r="R32" s="603">
        <v>4031809</v>
      </c>
      <c r="S32" s="606"/>
      <c r="T32" s="606"/>
      <c r="U32" s="606"/>
      <c r="V32" s="606"/>
      <c r="W32" s="606"/>
      <c r="X32" s="606"/>
      <c r="Y32" s="607"/>
      <c r="Z32" s="665">
        <v>10.1</v>
      </c>
      <c r="AA32" s="665"/>
      <c r="AB32" s="665"/>
      <c r="AC32" s="665"/>
      <c r="AD32" s="666" t="s">
        <v>240</v>
      </c>
      <c r="AE32" s="666"/>
      <c r="AF32" s="666"/>
      <c r="AG32" s="666"/>
      <c r="AH32" s="666"/>
      <c r="AI32" s="666"/>
      <c r="AJ32" s="666"/>
      <c r="AK32" s="666"/>
      <c r="AL32" s="608" t="s">
        <v>240</v>
      </c>
      <c r="AM32" s="609"/>
      <c r="AN32" s="609"/>
      <c r="AO32" s="667"/>
      <c r="AP32" s="697"/>
      <c r="AQ32" s="698"/>
      <c r="AR32" s="698"/>
      <c r="AS32" s="698"/>
      <c r="AT32" s="701"/>
      <c r="AU32" s="211"/>
      <c r="AV32" s="211"/>
      <c r="AW32" s="211"/>
      <c r="AX32" s="615" t="s">
        <v>314</v>
      </c>
      <c r="AY32" s="616"/>
      <c r="AZ32" s="616"/>
      <c r="BA32" s="616"/>
      <c r="BB32" s="616"/>
      <c r="BC32" s="616"/>
      <c r="BD32" s="616"/>
      <c r="BE32" s="616"/>
      <c r="BF32" s="617"/>
      <c r="BG32" s="680">
        <v>99.2</v>
      </c>
      <c r="BH32" s="619"/>
      <c r="BI32" s="619"/>
      <c r="BJ32" s="619"/>
      <c r="BK32" s="619"/>
      <c r="BL32" s="619"/>
      <c r="BM32" s="663">
        <v>94.7</v>
      </c>
      <c r="BN32" s="619"/>
      <c r="BO32" s="619"/>
      <c r="BP32" s="619"/>
      <c r="BQ32" s="656"/>
      <c r="BR32" s="680">
        <v>99.2</v>
      </c>
      <c r="BS32" s="619"/>
      <c r="BT32" s="619"/>
      <c r="BU32" s="619"/>
      <c r="BV32" s="619"/>
      <c r="BW32" s="619"/>
      <c r="BX32" s="663">
        <v>94.7</v>
      </c>
      <c r="BY32" s="619"/>
      <c r="BZ32" s="619"/>
      <c r="CA32" s="619"/>
      <c r="CB32" s="656"/>
      <c r="CD32" s="691"/>
      <c r="CE32" s="692"/>
      <c r="CF32" s="647" t="s">
        <v>315</v>
      </c>
      <c r="CG32" s="644"/>
      <c r="CH32" s="644"/>
      <c r="CI32" s="644"/>
      <c r="CJ32" s="644"/>
      <c r="CK32" s="644"/>
      <c r="CL32" s="644"/>
      <c r="CM32" s="644"/>
      <c r="CN32" s="644"/>
      <c r="CO32" s="644"/>
      <c r="CP32" s="644"/>
      <c r="CQ32" s="645"/>
      <c r="CR32" s="603">
        <v>76</v>
      </c>
      <c r="CS32" s="606"/>
      <c r="CT32" s="606"/>
      <c r="CU32" s="606"/>
      <c r="CV32" s="606"/>
      <c r="CW32" s="606"/>
      <c r="CX32" s="606"/>
      <c r="CY32" s="607"/>
      <c r="CZ32" s="608">
        <v>0</v>
      </c>
      <c r="DA32" s="637"/>
      <c r="DB32" s="637"/>
      <c r="DC32" s="638"/>
      <c r="DD32" s="611">
        <v>76</v>
      </c>
      <c r="DE32" s="606"/>
      <c r="DF32" s="606"/>
      <c r="DG32" s="606"/>
      <c r="DH32" s="606"/>
      <c r="DI32" s="606"/>
      <c r="DJ32" s="606"/>
      <c r="DK32" s="607"/>
      <c r="DL32" s="611">
        <v>76</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316</v>
      </c>
      <c r="C33" s="601"/>
      <c r="D33" s="601"/>
      <c r="E33" s="601"/>
      <c r="F33" s="601"/>
      <c r="G33" s="601"/>
      <c r="H33" s="601"/>
      <c r="I33" s="601"/>
      <c r="J33" s="601"/>
      <c r="K33" s="601"/>
      <c r="L33" s="601"/>
      <c r="M33" s="601"/>
      <c r="N33" s="601"/>
      <c r="O33" s="601"/>
      <c r="P33" s="601"/>
      <c r="Q33" s="602"/>
      <c r="R33" s="603">
        <v>2116341</v>
      </c>
      <c r="S33" s="606"/>
      <c r="T33" s="606"/>
      <c r="U33" s="606"/>
      <c r="V33" s="606"/>
      <c r="W33" s="606"/>
      <c r="X33" s="606"/>
      <c r="Y33" s="607"/>
      <c r="Z33" s="665">
        <v>5.3</v>
      </c>
      <c r="AA33" s="665"/>
      <c r="AB33" s="665"/>
      <c r="AC33" s="665"/>
      <c r="AD33" s="666" t="s">
        <v>240</v>
      </c>
      <c r="AE33" s="666"/>
      <c r="AF33" s="666"/>
      <c r="AG33" s="666"/>
      <c r="AH33" s="666"/>
      <c r="AI33" s="666"/>
      <c r="AJ33" s="666"/>
      <c r="AK33" s="666"/>
      <c r="AL33" s="608" t="s">
        <v>122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317</v>
      </c>
      <c r="CE33" s="644"/>
      <c r="CF33" s="644"/>
      <c r="CG33" s="644"/>
      <c r="CH33" s="644"/>
      <c r="CI33" s="644"/>
      <c r="CJ33" s="644"/>
      <c r="CK33" s="644"/>
      <c r="CL33" s="644"/>
      <c r="CM33" s="644"/>
      <c r="CN33" s="644"/>
      <c r="CO33" s="644"/>
      <c r="CP33" s="644"/>
      <c r="CQ33" s="645"/>
      <c r="CR33" s="603">
        <v>18466309</v>
      </c>
      <c r="CS33" s="604"/>
      <c r="CT33" s="604"/>
      <c r="CU33" s="604"/>
      <c r="CV33" s="604"/>
      <c r="CW33" s="604"/>
      <c r="CX33" s="604"/>
      <c r="CY33" s="605"/>
      <c r="CZ33" s="608">
        <v>48.2</v>
      </c>
      <c r="DA33" s="637"/>
      <c r="DB33" s="637"/>
      <c r="DC33" s="638"/>
      <c r="DD33" s="611">
        <v>15391270</v>
      </c>
      <c r="DE33" s="604"/>
      <c r="DF33" s="604"/>
      <c r="DG33" s="604"/>
      <c r="DH33" s="604"/>
      <c r="DI33" s="604"/>
      <c r="DJ33" s="604"/>
      <c r="DK33" s="605"/>
      <c r="DL33" s="611">
        <v>9893152</v>
      </c>
      <c r="DM33" s="604"/>
      <c r="DN33" s="604"/>
      <c r="DO33" s="604"/>
      <c r="DP33" s="604"/>
      <c r="DQ33" s="604"/>
      <c r="DR33" s="604"/>
      <c r="DS33" s="604"/>
      <c r="DT33" s="604"/>
      <c r="DU33" s="604"/>
      <c r="DV33" s="605"/>
      <c r="DW33" s="608">
        <v>45.5</v>
      </c>
      <c r="DX33" s="637"/>
      <c r="DY33" s="637"/>
      <c r="DZ33" s="637"/>
      <c r="EA33" s="637"/>
      <c r="EB33" s="637"/>
      <c r="EC33" s="639"/>
    </row>
    <row r="34" spans="2:133" ht="11.25" customHeight="1" x14ac:dyDescent="0.15">
      <c r="B34" s="600" t="s">
        <v>318</v>
      </c>
      <c r="C34" s="601"/>
      <c r="D34" s="601"/>
      <c r="E34" s="601"/>
      <c r="F34" s="601"/>
      <c r="G34" s="601"/>
      <c r="H34" s="601"/>
      <c r="I34" s="601"/>
      <c r="J34" s="601"/>
      <c r="K34" s="601"/>
      <c r="L34" s="601"/>
      <c r="M34" s="601"/>
      <c r="N34" s="601"/>
      <c r="O34" s="601"/>
      <c r="P34" s="601"/>
      <c r="Q34" s="602"/>
      <c r="R34" s="603">
        <v>937374</v>
      </c>
      <c r="S34" s="606"/>
      <c r="T34" s="606"/>
      <c r="U34" s="606"/>
      <c r="V34" s="606"/>
      <c r="W34" s="606"/>
      <c r="X34" s="606"/>
      <c r="Y34" s="607"/>
      <c r="Z34" s="665">
        <v>2.2999999999999998</v>
      </c>
      <c r="AA34" s="665"/>
      <c r="AB34" s="665"/>
      <c r="AC34" s="665"/>
      <c r="AD34" s="666">
        <v>51380</v>
      </c>
      <c r="AE34" s="666"/>
      <c r="AF34" s="666"/>
      <c r="AG34" s="666"/>
      <c r="AH34" s="666"/>
      <c r="AI34" s="666"/>
      <c r="AJ34" s="666"/>
      <c r="AK34" s="666"/>
      <c r="AL34" s="608">
        <v>0.2</v>
      </c>
      <c r="AM34" s="609"/>
      <c r="AN34" s="609"/>
      <c r="AO34" s="667"/>
      <c r="AP34" s="214"/>
      <c r="AQ34" s="677" t="s">
        <v>319</v>
      </c>
      <c r="AR34" s="678"/>
      <c r="AS34" s="678"/>
      <c r="AT34" s="678"/>
      <c r="AU34" s="678"/>
      <c r="AV34" s="678"/>
      <c r="AW34" s="678"/>
      <c r="AX34" s="678"/>
      <c r="AY34" s="678"/>
      <c r="AZ34" s="678"/>
      <c r="BA34" s="678"/>
      <c r="BB34" s="678"/>
      <c r="BC34" s="678"/>
      <c r="BD34" s="678"/>
      <c r="BE34" s="678"/>
      <c r="BF34" s="679"/>
      <c r="BG34" s="677" t="s">
        <v>320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321</v>
      </c>
      <c r="CE34" s="644"/>
      <c r="CF34" s="644"/>
      <c r="CG34" s="644"/>
      <c r="CH34" s="644"/>
      <c r="CI34" s="644"/>
      <c r="CJ34" s="644"/>
      <c r="CK34" s="644"/>
      <c r="CL34" s="644"/>
      <c r="CM34" s="644"/>
      <c r="CN34" s="644"/>
      <c r="CO34" s="644"/>
      <c r="CP34" s="644"/>
      <c r="CQ34" s="645"/>
      <c r="CR34" s="603">
        <v>4534098</v>
      </c>
      <c r="CS34" s="606"/>
      <c r="CT34" s="606"/>
      <c r="CU34" s="606"/>
      <c r="CV34" s="606"/>
      <c r="CW34" s="606"/>
      <c r="CX34" s="606"/>
      <c r="CY34" s="607"/>
      <c r="CZ34" s="608">
        <v>11.8</v>
      </c>
      <c r="DA34" s="637"/>
      <c r="DB34" s="637"/>
      <c r="DC34" s="638"/>
      <c r="DD34" s="611">
        <v>3633258</v>
      </c>
      <c r="DE34" s="606"/>
      <c r="DF34" s="606"/>
      <c r="DG34" s="606"/>
      <c r="DH34" s="606"/>
      <c r="DI34" s="606"/>
      <c r="DJ34" s="606"/>
      <c r="DK34" s="607"/>
      <c r="DL34" s="611">
        <v>3316397</v>
      </c>
      <c r="DM34" s="606"/>
      <c r="DN34" s="606"/>
      <c r="DO34" s="606"/>
      <c r="DP34" s="606"/>
      <c r="DQ34" s="606"/>
      <c r="DR34" s="606"/>
      <c r="DS34" s="606"/>
      <c r="DT34" s="606"/>
      <c r="DU34" s="606"/>
      <c r="DV34" s="607"/>
      <c r="DW34" s="608">
        <v>15.3</v>
      </c>
      <c r="DX34" s="637"/>
      <c r="DY34" s="637"/>
      <c r="DZ34" s="637"/>
      <c r="EA34" s="637"/>
      <c r="EB34" s="637"/>
      <c r="EC34" s="639"/>
    </row>
    <row r="35" spans="2:133" ht="11.25" customHeight="1" x14ac:dyDescent="0.15">
      <c r="B35" s="600" t="s">
        <v>322</v>
      </c>
      <c r="C35" s="601"/>
      <c r="D35" s="601"/>
      <c r="E35" s="601"/>
      <c r="F35" s="601"/>
      <c r="G35" s="601"/>
      <c r="H35" s="601"/>
      <c r="I35" s="601"/>
      <c r="J35" s="601"/>
      <c r="K35" s="601"/>
      <c r="L35" s="601"/>
      <c r="M35" s="601"/>
      <c r="N35" s="601"/>
      <c r="O35" s="601"/>
      <c r="P35" s="601"/>
      <c r="Q35" s="602"/>
      <c r="R35" s="603">
        <v>4071967</v>
      </c>
      <c r="S35" s="606"/>
      <c r="T35" s="606"/>
      <c r="U35" s="606"/>
      <c r="V35" s="606"/>
      <c r="W35" s="606"/>
      <c r="X35" s="606"/>
      <c r="Y35" s="607"/>
      <c r="Z35" s="665">
        <v>10.199999999999999</v>
      </c>
      <c r="AA35" s="665"/>
      <c r="AB35" s="665"/>
      <c r="AC35" s="665"/>
      <c r="AD35" s="666" t="s">
        <v>240</v>
      </c>
      <c r="AE35" s="666"/>
      <c r="AF35" s="666"/>
      <c r="AG35" s="666"/>
      <c r="AH35" s="666"/>
      <c r="AI35" s="666"/>
      <c r="AJ35" s="666"/>
      <c r="AK35" s="666"/>
      <c r="AL35" s="608" t="s">
        <v>240</v>
      </c>
      <c r="AM35" s="609"/>
      <c r="AN35" s="609"/>
      <c r="AO35" s="667"/>
      <c r="AP35" s="214"/>
      <c r="AQ35" s="671" t="s">
        <v>323</v>
      </c>
      <c r="AR35" s="672"/>
      <c r="AS35" s="672"/>
      <c r="AT35" s="672"/>
      <c r="AU35" s="672"/>
      <c r="AV35" s="672"/>
      <c r="AW35" s="672"/>
      <c r="AX35" s="672"/>
      <c r="AY35" s="673"/>
      <c r="AZ35" s="668">
        <v>5699008</v>
      </c>
      <c r="BA35" s="669"/>
      <c r="BB35" s="669"/>
      <c r="BC35" s="669"/>
      <c r="BD35" s="669"/>
      <c r="BE35" s="669"/>
      <c r="BF35" s="670"/>
      <c r="BG35" s="674" t="s">
        <v>324</v>
      </c>
      <c r="BH35" s="675"/>
      <c r="BI35" s="675"/>
      <c r="BJ35" s="675"/>
      <c r="BK35" s="675"/>
      <c r="BL35" s="675"/>
      <c r="BM35" s="675"/>
      <c r="BN35" s="675"/>
      <c r="BO35" s="675"/>
      <c r="BP35" s="675"/>
      <c r="BQ35" s="675"/>
      <c r="BR35" s="675"/>
      <c r="BS35" s="675"/>
      <c r="BT35" s="675"/>
      <c r="BU35" s="676"/>
      <c r="BV35" s="668">
        <v>209032</v>
      </c>
      <c r="BW35" s="669"/>
      <c r="BX35" s="669"/>
      <c r="BY35" s="669"/>
      <c r="BZ35" s="669"/>
      <c r="CA35" s="669"/>
      <c r="CB35" s="670"/>
      <c r="CD35" s="647" t="s">
        <v>325</v>
      </c>
      <c r="CE35" s="644"/>
      <c r="CF35" s="644"/>
      <c r="CG35" s="644"/>
      <c r="CH35" s="644"/>
      <c r="CI35" s="644"/>
      <c r="CJ35" s="644"/>
      <c r="CK35" s="644"/>
      <c r="CL35" s="644"/>
      <c r="CM35" s="644"/>
      <c r="CN35" s="644"/>
      <c r="CO35" s="644"/>
      <c r="CP35" s="644"/>
      <c r="CQ35" s="645"/>
      <c r="CR35" s="603">
        <v>1088252</v>
      </c>
      <c r="CS35" s="604"/>
      <c r="CT35" s="604"/>
      <c r="CU35" s="604"/>
      <c r="CV35" s="604"/>
      <c r="CW35" s="604"/>
      <c r="CX35" s="604"/>
      <c r="CY35" s="605"/>
      <c r="CZ35" s="608">
        <v>2.8</v>
      </c>
      <c r="DA35" s="637"/>
      <c r="DB35" s="637"/>
      <c r="DC35" s="638"/>
      <c r="DD35" s="611">
        <v>973743</v>
      </c>
      <c r="DE35" s="604"/>
      <c r="DF35" s="604"/>
      <c r="DG35" s="604"/>
      <c r="DH35" s="604"/>
      <c r="DI35" s="604"/>
      <c r="DJ35" s="604"/>
      <c r="DK35" s="605"/>
      <c r="DL35" s="611">
        <v>970485</v>
      </c>
      <c r="DM35" s="604"/>
      <c r="DN35" s="604"/>
      <c r="DO35" s="604"/>
      <c r="DP35" s="604"/>
      <c r="DQ35" s="604"/>
      <c r="DR35" s="604"/>
      <c r="DS35" s="604"/>
      <c r="DT35" s="604"/>
      <c r="DU35" s="604"/>
      <c r="DV35" s="605"/>
      <c r="DW35" s="608">
        <v>4.5</v>
      </c>
      <c r="DX35" s="637"/>
      <c r="DY35" s="637"/>
      <c r="DZ35" s="637"/>
      <c r="EA35" s="637"/>
      <c r="EB35" s="637"/>
      <c r="EC35" s="639"/>
    </row>
    <row r="36" spans="2:133" ht="11.25" customHeight="1" x14ac:dyDescent="0.15">
      <c r="B36" s="600" t="s">
        <v>326</v>
      </c>
      <c r="C36" s="601"/>
      <c r="D36" s="601"/>
      <c r="E36" s="601"/>
      <c r="F36" s="601"/>
      <c r="G36" s="601"/>
      <c r="H36" s="601"/>
      <c r="I36" s="601"/>
      <c r="J36" s="601"/>
      <c r="K36" s="601"/>
      <c r="L36" s="601"/>
      <c r="M36" s="601"/>
      <c r="N36" s="601"/>
      <c r="O36" s="601"/>
      <c r="P36" s="601"/>
      <c r="Q36" s="602"/>
      <c r="R36" s="603" t="s">
        <v>122</v>
      </c>
      <c r="S36" s="606"/>
      <c r="T36" s="606"/>
      <c r="U36" s="606"/>
      <c r="V36" s="606"/>
      <c r="W36" s="606"/>
      <c r="X36" s="606"/>
      <c r="Y36" s="607"/>
      <c r="Z36" s="665" t="s">
        <v>131</v>
      </c>
      <c r="AA36" s="665"/>
      <c r="AB36" s="665"/>
      <c r="AC36" s="665"/>
      <c r="AD36" s="666" t="s">
        <v>240</v>
      </c>
      <c r="AE36" s="666"/>
      <c r="AF36" s="666"/>
      <c r="AG36" s="666"/>
      <c r="AH36" s="666"/>
      <c r="AI36" s="666"/>
      <c r="AJ36" s="666"/>
      <c r="AK36" s="666"/>
      <c r="AL36" s="608" t="s">
        <v>240</v>
      </c>
      <c r="AM36" s="609"/>
      <c r="AN36" s="609"/>
      <c r="AO36" s="667"/>
      <c r="AQ36" s="640" t="s">
        <v>327</v>
      </c>
      <c r="AR36" s="641"/>
      <c r="AS36" s="641"/>
      <c r="AT36" s="641"/>
      <c r="AU36" s="641"/>
      <c r="AV36" s="641"/>
      <c r="AW36" s="641"/>
      <c r="AX36" s="641"/>
      <c r="AY36" s="642"/>
      <c r="AZ36" s="603">
        <v>1919425</v>
      </c>
      <c r="BA36" s="606"/>
      <c r="BB36" s="606"/>
      <c r="BC36" s="606"/>
      <c r="BD36" s="604"/>
      <c r="BE36" s="604"/>
      <c r="BF36" s="643"/>
      <c r="BG36" s="647" t="s">
        <v>328</v>
      </c>
      <c r="BH36" s="644"/>
      <c r="BI36" s="644"/>
      <c r="BJ36" s="644"/>
      <c r="BK36" s="644"/>
      <c r="BL36" s="644"/>
      <c r="BM36" s="644"/>
      <c r="BN36" s="644"/>
      <c r="BO36" s="644"/>
      <c r="BP36" s="644"/>
      <c r="BQ36" s="644"/>
      <c r="BR36" s="644"/>
      <c r="BS36" s="644"/>
      <c r="BT36" s="644"/>
      <c r="BU36" s="645"/>
      <c r="BV36" s="603">
        <v>165204</v>
      </c>
      <c r="BW36" s="606"/>
      <c r="BX36" s="606"/>
      <c r="BY36" s="606"/>
      <c r="BZ36" s="606"/>
      <c r="CA36" s="606"/>
      <c r="CB36" s="646"/>
      <c r="CD36" s="647" t="s">
        <v>329</v>
      </c>
      <c r="CE36" s="644"/>
      <c r="CF36" s="644"/>
      <c r="CG36" s="644"/>
      <c r="CH36" s="644"/>
      <c r="CI36" s="644"/>
      <c r="CJ36" s="644"/>
      <c r="CK36" s="644"/>
      <c r="CL36" s="644"/>
      <c r="CM36" s="644"/>
      <c r="CN36" s="644"/>
      <c r="CO36" s="644"/>
      <c r="CP36" s="644"/>
      <c r="CQ36" s="645"/>
      <c r="CR36" s="603">
        <v>6045373</v>
      </c>
      <c r="CS36" s="606"/>
      <c r="CT36" s="606"/>
      <c r="CU36" s="606"/>
      <c r="CV36" s="606"/>
      <c r="CW36" s="606"/>
      <c r="CX36" s="606"/>
      <c r="CY36" s="607"/>
      <c r="CZ36" s="608">
        <v>15.8</v>
      </c>
      <c r="DA36" s="637"/>
      <c r="DB36" s="637"/>
      <c r="DC36" s="638"/>
      <c r="DD36" s="611">
        <v>4952420</v>
      </c>
      <c r="DE36" s="606"/>
      <c r="DF36" s="606"/>
      <c r="DG36" s="606"/>
      <c r="DH36" s="606"/>
      <c r="DI36" s="606"/>
      <c r="DJ36" s="606"/>
      <c r="DK36" s="607"/>
      <c r="DL36" s="611">
        <v>3820160</v>
      </c>
      <c r="DM36" s="606"/>
      <c r="DN36" s="606"/>
      <c r="DO36" s="606"/>
      <c r="DP36" s="606"/>
      <c r="DQ36" s="606"/>
      <c r="DR36" s="606"/>
      <c r="DS36" s="606"/>
      <c r="DT36" s="606"/>
      <c r="DU36" s="606"/>
      <c r="DV36" s="607"/>
      <c r="DW36" s="608">
        <v>17.600000000000001</v>
      </c>
      <c r="DX36" s="637"/>
      <c r="DY36" s="637"/>
      <c r="DZ36" s="637"/>
      <c r="EA36" s="637"/>
      <c r="EB36" s="637"/>
      <c r="EC36" s="639"/>
    </row>
    <row r="37" spans="2:133" ht="11.25" customHeight="1" x14ac:dyDescent="0.15">
      <c r="B37" s="600" t="s">
        <v>330</v>
      </c>
      <c r="C37" s="601"/>
      <c r="D37" s="601"/>
      <c r="E37" s="601"/>
      <c r="F37" s="601"/>
      <c r="G37" s="601"/>
      <c r="H37" s="601"/>
      <c r="I37" s="601"/>
      <c r="J37" s="601"/>
      <c r="K37" s="601"/>
      <c r="L37" s="601"/>
      <c r="M37" s="601"/>
      <c r="N37" s="601"/>
      <c r="O37" s="601"/>
      <c r="P37" s="601"/>
      <c r="Q37" s="602"/>
      <c r="R37" s="603">
        <v>995367</v>
      </c>
      <c r="S37" s="606"/>
      <c r="T37" s="606"/>
      <c r="U37" s="606"/>
      <c r="V37" s="606"/>
      <c r="W37" s="606"/>
      <c r="X37" s="606"/>
      <c r="Y37" s="607"/>
      <c r="Z37" s="665">
        <v>2.5</v>
      </c>
      <c r="AA37" s="665"/>
      <c r="AB37" s="665"/>
      <c r="AC37" s="665"/>
      <c r="AD37" s="666" t="s">
        <v>122</v>
      </c>
      <c r="AE37" s="666"/>
      <c r="AF37" s="666"/>
      <c r="AG37" s="666"/>
      <c r="AH37" s="666"/>
      <c r="AI37" s="666"/>
      <c r="AJ37" s="666"/>
      <c r="AK37" s="666"/>
      <c r="AL37" s="608" t="s">
        <v>131</v>
      </c>
      <c r="AM37" s="609"/>
      <c r="AN37" s="609"/>
      <c r="AO37" s="667"/>
      <c r="AQ37" s="640" t="s">
        <v>331</v>
      </c>
      <c r="AR37" s="641"/>
      <c r="AS37" s="641"/>
      <c r="AT37" s="641"/>
      <c r="AU37" s="641"/>
      <c r="AV37" s="641"/>
      <c r="AW37" s="641"/>
      <c r="AX37" s="641"/>
      <c r="AY37" s="642"/>
      <c r="AZ37" s="603">
        <v>1278483</v>
      </c>
      <c r="BA37" s="606"/>
      <c r="BB37" s="606"/>
      <c r="BC37" s="606"/>
      <c r="BD37" s="604"/>
      <c r="BE37" s="604"/>
      <c r="BF37" s="643"/>
      <c r="BG37" s="647" t="s">
        <v>332</v>
      </c>
      <c r="BH37" s="644"/>
      <c r="BI37" s="644"/>
      <c r="BJ37" s="644"/>
      <c r="BK37" s="644"/>
      <c r="BL37" s="644"/>
      <c r="BM37" s="644"/>
      <c r="BN37" s="644"/>
      <c r="BO37" s="644"/>
      <c r="BP37" s="644"/>
      <c r="BQ37" s="644"/>
      <c r="BR37" s="644"/>
      <c r="BS37" s="644"/>
      <c r="BT37" s="644"/>
      <c r="BU37" s="645"/>
      <c r="BV37" s="603">
        <v>6803</v>
      </c>
      <c r="BW37" s="606"/>
      <c r="BX37" s="606"/>
      <c r="BY37" s="606"/>
      <c r="BZ37" s="606"/>
      <c r="CA37" s="606"/>
      <c r="CB37" s="646"/>
      <c r="CD37" s="647" t="s">
        <v>333</v>
      </c>
      <c r="CE37" s="644"/>
      <c r="CF37" s="644"/>
      <c r="CG37" s="644"/>
      <c r="CH37" s="644"/>
      <c r="CI37" s="644"/>
      <c r="CJ37" s="644"/>
      <c r="CK37" s="644"/>
      <c r="CL37" s="644"/>
      <c r="CM37" s="644"/>
      <c r="CN37" s="644"/>
      <c r="CO37" s="644"/>
      <c r="CP37" s="644"/>
      <c r="CQ37" s="645"/>
      <c r="CR37" s="603">
        <v>1390869</v>
      </c>
      <c r="CS37" s="604"/>
      <c r="CT37" s="604"/>
      <c r="CU37" s="604"/>
      <c r="CV37" s="604"/>
      <c r="CW37" s="604"/>
      <c r="CX37" s="604"/>
      <c r="CY37" s="605"/>
      <c r="CZ37" s="608">
        <v>3.6</v>
      </c>
      <c r="DA37" s="637"/>
      <c r="DB37" s="637"/>
      <c r="DC37" s="638"/>
      <c r="DD37" s="611">
        <v>1350815</v>
      </c>
      <c r="DE37" s="604"/>
      <c r="DF37" s="604"/>
      <c r="DG37" s="604"/>
      <c r="DH37" s="604"/>
      <c r="DI37" s="604"/>
      <c r="DJ37" s="604"/>
      <c r="DK37" s="605"/>
      <c r="DL37" s="611">
        <v>1350815</v>
      </c>
      <c r="DM37" s="604"/>
      <c r="DN37" s="604"/>
      <c r="DO37" s="604"/>
      <c r="DP37" s="604"/>
      <c r="DQ37" s="604"/>
      <c r="DR37" s="604"/>
      <c r="DS37" s="604"/>
      <c r="DT37" s="604"/>
      <c r="DU37" s="604"/>
      <c r="DV37" s="605"/>
      <c r="DW37" s="608">
        <v>6.2</v>
      </c>
      <c r="DX37" s="637"/>
      <c r="DY37" s="637"/>
      <c r="DZ37" s="637"/>
      <c r="EA37" s="637"/>
      <c r="EB37" s="637"/>
      <c r="EC37" s="639"/>
    </row>
    <row r="38" spans="2:133" ht="11.25" customHeight="1" x14ac:dyDescent="0.15">
      <c r="B38" s="615" t="s">
        <v>334</v>
      </c>
      <c r="C38" s="616"/>
      <c r="D38" s="616"/>
      <c r="E38" s="616"/>
      <c r="F38" s="616"/>
      <c r="G38" s="616"/>
      <c r="H38" s="616"/>
      <c r="I38" s="616"/>
      <c r="J38" s="616"/>
      <c r="K38" s="616"/>
      <c r="L38" s="616"/>
      <c r="M38" s="616"/>
      <c r="N38" s="616"/>
      <c r="O38" s="616"/>
      <c r="P38" s="616"/>
      <c r="Q38" s="617"/>
      <c r="R38" s="618">
        <v>40059561</v>
      </c>
      <c r="S38" s="655"/>
      <c r="T38" s="655"/>
      <c r="U38" s="655"/>
      <c r="V38" s="655"/>
      <c r="W38" s="655"/>
      <c r="X38" s="655"/>
      <c r="Y38" s="660"/>
      <c r="Z38" s="661">
        <v>100</v>
      </c>
      <c r="AA38" s="661"/>
      <c r="AB38" s="661"/>
      <c r="AC38" s="661"/>
      <c r="AD38" s="662">
        <v>20729351</v>
      </c>
      <c r="AE38" s="662"/>
      <c r="AF38" s="662"/>
      <c r="AG38" s="662"/>
      <c r="AH38" s="662"/>
      <c r="AI38" s="662"/>
      <c r="AJ38" s="662"/>
      <c r="AK38" s="662"/>
      <c r="AL38" s="621">
        <v>100</v>
      </c>
      <c r="AM38" s="663"/>
      <c r="AN38" s="663"/>
      <c r="AO38" s="664"/>
      <c r="AQ38" s="640" t="s">
        <v>335</v>
      </c>
      <c r="AR38" s="641"/>
      <c r="AS38" s="641"/>
      <c r="AT38" s="641"/>
      <c r="AU38" s="641"/>
      <c r="AV38" s="641"/>
      <c r="AW38" s="641"/>
      <c r="AX38" s="641"/>
      <c r="AY38" s="642"/>
      <c r="AZ38" s="603">
        <v>135821</v>
      </c>
      <c r="BA38" s="606"/>
      <c r="BB38" s="606"/>
      <c r="BC38" s="606"/>
      <c r="BD38" s="604"/>
      <c r="BE38" s="604"/>
      <c r="BF38" s="643"/>
      <c r="BG38" s="647" t="s">
        <v>336</v>
      </c>
      <c r="BH38" s="644"/>
      <c r="BI38" s="644"/>
      <c r="BJ38" s="644"/>
      <c r="BK38" s="644"/>
      <c r="BL38" s="644"/>
      <c r="BM38" s="644"/>
      <c r="BN38" s="644"/>
      <c r="BO38" s="644"/>
      <c r="BP38" s="644"/>
      <c r="BQ38" s="644"/>
      <c r="BR38" s="644"/>
      <c r="BS38" s="644"/>
      <c r="BT38" s="644"/>
      <c r="BU38" s="645"/>
      <c r="BV38" s="603">
        <v>10850</v>
      </c>
      <c r="BW38" s="606"/>
      <c r="BX38" s="606"/>
      <c r="BY38" s="606"/>
      <c r="BZ38" s="606"/>
      <c r="CA38" s="606"/>
      <c r="CB38" s="646"/>
      <c r="CD38" s="647" t="s">
        <v>337</v>
      </c>
      <c r="CE38" s="644"/>
      <c r="CF38" s="644"/>
      <c r="CG38" s="644"/>
      <c r="CH38" s="644"/>
      <c r="CI38" s="644"/>
      <c r="CJ38" s="644"/>
      <c r="CK38" s="644"/>
      <c r="CL38" s="644"/>
      <c r="CM38" s="644"/>
      <c r="CN38" s="644"/>
      <c r="CO38" s="644"/>
      <c r="CP38" s="644"/>
      <c r="CQ38" s="645"/>
      <c r="CR38" s="603">
        <v>2365279</v>
      </c>
      <c r="CS38" s="606"/>
      <c r="CT38" s="606"/>
      <c r="CU38" s="606"/>
      <c r="CV38" s="606"/>
      <c r="CW38" s="606"/>
      <c r="CX38" s="606"/>
      <c r="CY38" s="607"/>
      <c r="CZ38" s="608">
        <v>6.2</v>
      </c>
      <c r="DA38" s="637"/>
      <c r="DB38" s="637"/>
      <c r="DC38" s="638"/>
      <c r="DD38" s="611">
        <v>2060967</v>
      </c>
      <c r="DE38" s="606"/>
      <c r="DF38" s="606"/>
      <c r="DG38" s="606"/>
      <c r="DH38" s="606"/>
      <c r="DI38" s="606"/>
      <c r="DJ38" s="606"/>
      <c r="DK38" s="607"/>
      <c r="DL38" s="611">
        <v>1786110</v>
      </c>
      <c r="DM38" s="606"/>
      <c r="DN38" s="606"/>
      <c r="DO38" s="606"/>
      <c r="DP38" s="606"/>
      <c r="DQ38" s="606"/>
      <c r="DR38" s="606"/>
      <c r="DS38" s="606"/>
      <c r="DT38" s="606"/>
      <c r="DU38" s="606"/>
      <c r="DV38" s="607"/>
      <c r="DW38" s="608">
        <v>8.1999999999999993</v>
      </c>
      <c r="DX38" s="637"/>
      <c r="DY38" s="637"/>
      <c r="DZ38" s="637"/>
      <c r="EA38" s="637"/>
      <c r="EB38" s="637"/>
      <c r="EC38" s="639"/>
    </row>
    <row r="39" spans="2:133" ht="11.25" customHeight="1" x14ac:dyDescent="0.15">
      <c r="AQ39" s="640" t="s">
        <v>338</v>
      </c>
      <c r="AR39" s="641"/>
      <c r="AS39" s="641"/>
      <c r="AT39" s="641"/>
      <c r="AU39" s="641"/>
      <c r="AV39" s="641"/>
      <c r="AW39" s="641"/>
      <c r="AX39" s="641"/>
      <c r="AY39" s="642"/>
      <c r="AZ39" s="603">
        <v>77990</v>
      </c>
      <c r="BA39" s="606"/>
      <c r="BB39" s="606"/>
      <c r="BC39" s="606"/>
      <c r="BD39" s="604"/>
      <c r="BE39" s="604"/>
      <c r="BF39" s="643"/>
      <c r="BG39" s="648" t="s">
        <v>339</v>
      </c>
      <c r="BH39" s="649"/>
      <c r="BI39" s="649"/>
      <c r="BJ39" s="649"/>
      <c r="BK39" s="649"/>
      <c r="BL39" s="215"/>
      <c r="BM39" s="644" t="s">
        <v>340</v>
      </c>
      <c r="BN39" s="644"/>
      <c r="BO39" s="644"/>
      <c r="BP39" s="644"/>
      <c r="BQ39" s="644"/>
      <c r="BR39" s="644"/>
      <c r="BS39" s="644"/>
      <c r="BT39" s="644"/>
      <c r="BU39" s="645"/>
      <c r="BV39" s="603">
        <v>97</v>
      </c>
      <c r="BW39" s="606"/>
      <c r="BX39" s="606"/>
      <c r="BY39" s="606"/>
      <c r="BZ39" s="606"/>
      <c r="CA39" s="606"/>
      <c r="CB39" s="646"/>
      <c r="CD39" s="647" t="s">
        <v>341</v>
      </c>
      <c r="CE39" s="644"/>
      <c r="CF39" s="644"/>
      <c r="CG39" s="644"/>
      <c r="CH39" s="644"/>
      <c r="CI39" s="644"/>
      <c r="CJ39" s="644"/>
      <c r="CK39" s="644"/>
      <c r="CL39" s="644"/>
      <c r="CM39" s="644"/>
      <c r="CN39" s="644"/>
      <c r="CO39" s="644"/>
      <c r="CP39" s="644"/>
      <c r="CQ39" s="645"/>
      <c r="CR39" s="603">
        <v>3140028</v>
      </c>
      <c r="CS39" s="604"/>
      <c r="CT39" s="604"/>
      <c r="CU39" s="604"/>
      <c r="CV39" s="604"/>
      <c r="CW39" s="604"/>
      <c r="CX39" s="604"/>
      <c r="CY39" s="605"/>
      <c r="CZ39" s="608">
        <v>8.1999999999999993</v>
      </c>
      <c r="DA39" s="637"/>
      <c r="DB39" s="637"/>
      <c r="DC39" s="638"/>
      <c r="DD39" s="611">
        <v>2980720</v>
      </c>
      <c r="DE39" s="604"/>
      <c r="DF39" s="604"/>
      <c r="DG39" s="604"/>
      <c r="DH39" s="604"/>
      <c r="DI39" s="604"/>
      <c r="DJ39" s="604"/>
      <c r="DK39" s="605"/>
      <c r="DL39" s="611" t="s">
        <v>122</v>
      </c>
      <c r="DM39" s="604"/>
      <c r="DN39" s="604"/>
      <c r="DO39" s="604"/>
      <c r="DP39" s="604"/>
      <c r="DQ39" s="604"/>
      <c r="DR39" s="604"/>
      <c r="DS39" s="604"/>
      <c r="DT39" s="604"/>
      <c r="DU39" s="604"/>
      <c r="DV39" s="605"/>
      <c r="DW39" s="608" t="s">
        <v>240</v>
      </c>
      <c r="DX39" s="637"/>
      <c r="DY39" s="637"/>
      <c r="DZ39" s="637"/>
      <c r="EA39" s="637"/>
      <c r="EB39" s="637"/>
      <c r="EC39" s="639"/>
    </row>
    <row r="40" spans="2:133" ht="11.25" customHeight="1" x14ac:dyDescent="0.15">
      <c r="AQ40" s="640" t="s">
        <v>342</v>
      </c>
      <c r="AR40" s="641"/>
      <c r="AS40" s="641"/>
      <c r="AT40" s="641"/>
      <c r="AU40" s="641"/>
      <c r="AV40" s="641"/>
      <c r="AW40" s="641"/>
      <c r="AX40" s="641"/>
      <c r="AY40" s="642"/>
      <c r="AZ40" s="603">
        <v>497113</v>
      </c>
      <c r="BA40" s="606"/>
      <c r="BB40" s="606"/>
      <c r="BC40" s="606"/>
      <c r="BD40" s="604"/>
      <c r="BE40" s="604"/>
      <c r="BF40" s="643"/>
      <c r="BG40" s="648"/>
      <c r="BH40" s="649"/>
      <c r="BI40" s="649"/>
      <c r="BJ40" s="649"/>
      <c r="BK40" s="649"/>
      <c r="BL40" s="215"/>
      <c r="BM40" s="644" t="s">
        <v>343</v>
      </c>
      <c r="BN40" s="644"/>
      <c r="BO40" s="644"/>
      <c r="BP40" s="644"/>
      <c r="BQ40" s="644"/>
      <c r="BR40" s="644"/>
      <c r="BS40" s="644"/>
      <c r="BT40" s="644"/>
      <c r="BU40" s="645"/>
      <c r="BV40" s="603">
        <v>94</v>
      </c>
      <c r="BW40" s="606"/>
      <c r="BX40" s="606"/>
      <c r="BY40" s="606"/>
      <c r="BZ40" s="606"/>
      <c r="CA40" s="606"/>
      <c r="CB40" s="646"/>
      <c r="CD40" s="647" t="s">
        <v>344</v>
      </c>
      <c r="CE40" s="644"/>
      <c r="CF40" s="644"/>
      <c r="CG40" s="644"/>
      <c r="CH40" s="644"/>
      <c r="CI40" s="644"/>
      <c r="CJ40" s="644"/>
      <c r="CK40" s="644"/>
      <c r="CL40" s="644"/>
      <c r="CM40" s="644"/>
      <c r="CN40" s="644"/>
      <c r="CO40" s="644"/>
      <c r="CP40" s="644"/>
      <c r="CQ40" s="645"/>
      <c r="CR40" s="603">
        <v>1293279</v>
      </c>
      <c r="CS40" s="606"/>
      <c r="CT40" s="606"/>
      <c r="CU40" s="606"/>
      <c r="CV40" s="606"/>
      <c r="CW40" s="606"/>
      <c r="CX40" s="606"/>
      <c r="CY40" s="607"/>
      <c r="CZ40" s="608">
        <v>3.4</v>
      </c>
      <c r="DA40" s="637"/>
      <c r="DB40" s="637"/>
      <c r="DC40" s="638"/>
      <c r="DD40" s="611">
        <v>790162</v>
      </c>
      <c r="DE40" s="606"/>
      <c r="DF40" s="606"/>
      <c r="DG40" s="606"/>
      <c r="DH40" s="606"/>
      <c r="DI40" s="606"/>
      <c r="DJ40" s="606"/>
      <c r="DK40" s="607"/>
      <c r="DL40" s="611" t="s">
        <v>131</v>
      </c>
      <c r="DM40" s="606"/>
      <c r="DN40" s="606"/>
      <c r="DO40" s="606"/>
      <c r="DP40" s="606"/>
      <c r="DQ40" s="606"/>
      <c r="DR40" s="606"/>
      <c r="DS40" s="606"/>
      <c r="DT40" s="606"/>
      <c r="DU40" s="606"/>
      <c r="DV40" s="607"/>
      <c r="DW40" s="608" t="s">
        <v>122</v>
      </c>
      <c r="DX40" s="637"/>
      <c r="DY40" s="637"/>
      <c r="DZ40" s="637"/>
      <c r="EA40" s="637"/>
      <c r="EB40" s="637"/>
      <c r="EC40" s="639"/>
    </row>
    <row r="41" spans="2:133" ht="11.25" customHeight="1" x14ac:dyDescent="0.15">
      <c r="AQ41" s="652" t="s">
        <v>345</v>
      </c>
      <c r="AR41" s="653"/>
      <c r="AS41" s="653"/>
      <c r="AT41" s="653"/>
      <c r="AU41" s="653"/>
      <c r="AV41" s="653"/>
      <c r="AW41" s="653"/>
      <c r="AX41" s="653"/>
      <c r="AY41" s="654"/>
      <c r="AZ41" s="618">
        <v>1790176</v>
      </c>
      <c r="BA41" s="655"/>
      <c r="BB41" s="655"/>
      <c r="BC41" s="655"/>
      <c r="BD41" s="619"/>
      <c r="BE41" s="619"/>
      <c r="BF41" s="656"/>
      <c r="BG41" s="650"/>
      <c r="BH41" s="651"/>
      <c r="BI41" s="651"/>
      <c r="BJ41" s="651"/>
      <c r="BK41" s="651"/>
      <c r="BL41" s="216"/>
      <c r="BM41" s="657" t="s">
        <v>346</v>
      </c>
      <c r="BN41" s="657"/>
      <c r="BO41" s="657"/>
      <c r="BP41" s="657"/>
      <c r="BQ41" s="657"/>
      <c r="BR41" s="657"/>
      <c r="BS41" s="657"/>
      <c r="BT41" s="657"/>
      <c r="BU41" s="658"/>
      <c r="BV41" s="618">
        <v>332</v>
      </c>
      <c r="BW41" s="655"/>
      <c r="BX41" s="655"/>
      <c r="BY41" s="655"/>
      <c r="BZ41" s="655"/>
      <c r="CA41" s="655"/>
      <c r="CB41" s="659"/>
      <c r="CD41" s="647" t="s">
        <v>347</v>
      </c>
      <c r="CE41" s="644"/>
      <c r="CF41" s="644"/>
      <c r="CG41" s="644"/>
      <c r="CH41" s="644"/>
      <c r="CI41" s="644"/>
      <c r="CJ41" s="644"/>
      <c r="CK41" s="644"/>
      <c r="CL41" s="644"/>
      <c r="CM41" s="644"/>
      <c r="CN41" s="644"/>
      <c r="CO41" s="644"/>
      <c r="CP41" s="644"/>
      <c r="CQ41" s="645"/>
      <c r="CR41" s="603" t="s">
        <v>122</v>
      </c>
      <c r="CS41" s="604"/>
      <c r="CT41" s="604"/>
      <c r="CU41" s="604"/>
      <c r="CV41" s="604"/>
      <c r="CW41" s="604"/>
      <c r="CX41" s="604"/>
      <c r="CY41" s="605"/>
      <c r="CZ41" s="608" t="s">
        <v>122</v>
      </c>
      <c r="DA41" s="637"/>
      <c r="DB41" s="637"/>
      <c r="DC41" s="638"/>
      <c r="DD41" s="611" t="s">
        <v>131</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349</v>
      </c>
      <c r="CE42" s="601"/>
      <c r="CF42" s="601"/>
      <c r="CG42" s="601"/>
      <c r="CH42" s="601"/>
      <c r="CI42" s="601"/>
      <c r="CJ42" s="601"/>
      <c r="CK42" s="601"/>
      <c r="CL42" s="601"/>
      <c r="CM42" s="601"/>
      <c r="CN42" s="601"/>
      <c r="CO42" s="601"/>
      <c r="CP42" s="601"/>
      <c r="CQ42" s="602"/>
      <c r="CR42" s="603">
        <v>6372316</v>
      </c>
      <c r="CS42" s="606"/>
      <c r="CT42" s="606"/>
      <c r="CU42" s="606"/>
      <c r="CV42" s="606"/>
      <c r="CW42" s="606"/>
      <c r="CX42" s="606"/>
      <c r="CY42" s="607"/>
      <c r="CZ42" s="608">
        <v>16.600000000000001</v>
      </c>
      <c r="DA42" s="609"/>
      <c r="DB42" s="609"/>
      <c r="DC42" s="610"/>
      <c r="DD42" s="611">
        <v>975866</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351</v>
      </c>
      <c r="CE43" s="601"/>
      <c r="CF43" s="601"/>
      <c r="CG43" s="601"/>
      <c r="CH43" s="601"/>
      <c r="CI43" s="601"/>
      <c r="CJ43" s="601"/>
      <c r="CK43" s="601"/>
      <c r="CL43" s="601"/>
      <c r="CM43" s="601"/>
      <c r="CN43" s="601"/>
      <c r="CO43" s="601"/>
      <c r="CP43" s="601"/>
      <c r="CQ43" s="602"/>
      <c r="CR43" s="603" t="s">
        <v>240</v>
      </c>
      <c r="CS43" s="604"/>
      <c r="CT43" s="604"/>
      <c r="CU43" s="604"/>
      <c r="CV43" s="604"/>
      <c r="CW43" s="604"/>
      <c r="CX43" s="604"/>
      <c r="CY43" s="605"/>
      <c r="CZ43" s="608" t="s">
        <v>122</v>
      </c>
      <c r="DA43" s="637"/>
      <c r="DB43" s="637"/>
      <c r="DC43" s="638"/>
      <c r="DD43" s="611" t="s">
        <v>122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352</v>
      </c>
      <c r="CD44" s="631" t="s">
        <v>303</v>
      </c>
      <c r="CE44" s="632"/>
      <c r="CF44" s="600" t="s">
        <v>353</v>
      </c>
      <c r="CG44" s="601"/>
      <c r="CH44" s="601"/>
      <c r="CI44" s="601"/>
      <c r="CJ44" s="601"/>
      <c r="CK44" s="601"/>
      <c r="CL44" s="601"/>
      <c r="CM44" s="601"/>
      <c r="CN44" s="601"/>
      <c r="CO44" s="601"/>
      <c r="CP44" s="601"/>
      <c r="CQ44" s="602"/>
      <c r="CR44" s="603">
        <v>6094086</v>
      </c>
      <c r="CS44" s="606"/>
      <c r="CT44" s="606"/>
      <c r="CU44" s="606"/>
      <c r="CV44" s="606"/>
      <c r="CW44" s="606"/>
      <c r="CX44" s="606"/>
      <c r="CY44" s="607"/>
      <c r="CZ44" s="608">
        <v>15.9</v>
      </c>
      <c r="DA44" s="609"/>
      <c r="DB44" s="609"/>
      <c r="DC44" s="610"/>
      <c r="DD44" s="611">
        <v>865155</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354</v>
      </c>
      <c r="CG45" s="601"/>
      <c r="CH45" s="601"/>
      <c r="CI45" s="601"/>
      <c r="CJ45" s="601"/>
      <c r="CK45" s="601"/>
      <c r="CL45" s="601"/>
      <c r="CM45" s="601"/>
      <c r="CN45" s="601"/>
      <c r="CO45" s="601"/>
      <c r="CP45" s="601"/>
      <c r="CQ45" s="602"/>
      <c r="CR45" s="603">
        <v>2717869</v>
      </c>
      <c r="CS45" s="604"/>
      <c r="CT45" s="604"/>
      <c r="CU45" s="604"/>
      <c r="CV45" s="604"/>
      <c r="CW45" s="604"/>
      <c r="CX45" s="604"/>
      <c r="CY45" s="605"/>
      <c r="CZ45" s="608">
        <v>7.1</v>
      </c>
      <c r="DA45" s="637"/>
      <c r="DB45" s="637"/>
      <c r="DC45" s="638"/>
      <c r="DD45" s="611">
        <v>53383</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355</v>
      </c>
      <c r="CG46" s="601"/>
      <c r="CH46" s="601"/>
      <c r="CI46" s="601"/>
      <c r="CJ46" s="601"/>
      <c r="CK46" s="601"/>
      <c r="CL46" s="601"/>
      <c r="CM46" s="601"/>
      <c r="CN46" s="601"/>
      <c r="CO46" s="601"/>
      <c r="CP46" s="601"/>
      <c r="CQ46" s="602"/>
      <c r="CR46" s="603">
        <v>3207153</v>
      </c>
      <c r="CS46" s="606"/>
      <c r="CT46" s="606"/>
      <c r="CU46" s="606"/>
      <c r="CV46" s="606"/>
      <c r="CW46" s="606"/>
      <c r="CX46" s="606"/>
      <c r="CY46" s="607"/>
      <c r="CZ46" s="608">
        <v>8.4</v>
      </c>
      <c r="DA46" s="609"/>
      <c r="DB46" s="609"/>
      <c r="DC46" s="610"/>
      <c r="DD46" s="611">
        <v>786554</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356</v>
      </c>
      <c r="CG47" s="601"/>
      <c r="CH47" s="601"/>
      <c r="CI47" s="601"/>
      <c r="CJ47" s="601"/>
      <c r="CK47" s="601"/>
      <c r="CL47" s="601"/>
      <c r="CM47" s="601"/>
      <c r="CN47" s="601"/>
      <c r="CO47" s="601"/>
      <c r="CP47" s="601"/>
      <c r="CQ47" s="602"/>
      <c r="CR47" s="603">
        <v>278230</v>
      </c>
      <c r="CS47" s="604"/>
      <c r="CT47" s="604"/>
      <c r="CU47" s="604"/>
      <c r="CV47" s="604"/>
      <c r="CW47" s="604"/>
      <c r="CX47" s="604"/>
      <c r="CY47" s="605"/>
      <c r="CZ47" s="608">
        <v>0.7</v>
      </c>
      <c r="DA47" s="637"/>
      <c r="DB47" s="637"/>
      <c r="DC47" s="638"/>
      <c r="DD47" s="611">
        <v>110711</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357</v>
      </c>
      <c r="CG48" s="601"/>
      <c r="CH48" s="601"/>
      <c r="CI48" s="601"/>
      <c r="CJ48" s="601"/>
      <c r="CK48" s="601"/>
      <c r="CL48" s="601"/>
      <c r="CM48" s="601"/>
      <c r="CN48" s="601"/>
      <c r="CO48" s="601"/>
      <c r="CP48" s="601"/>
      <c r="CQ48" s="602"/>
      <c r="CR48" s="603" t="s">
        <v>122</v>
      </c>
      <c r="CS48" s="606"/>
      <c r="CT48" s="606"/>
      <c r="CU48" s="606"/>
      <c r="CV48" s="606"/>
      <c r="CW48" s="606"/>
      <c r="CX48" s="606"/>
      <c r="CY48" s="607"/>
      <c r="CZ48" s="608" t="s">
        <v>122</v>
      </c>
      <c r="DA48" s="609"/>
      <c r="DB48" s="609"/>
      <c r="DC48" s="610"/>
      <c r="DD48" s="611" t="s">
        <v>240</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358</v>
      </c>
      <c r="CE49" s="616"/>
      <c r="CF49" s="616"/>
      <c r="CG49" s="616"/>
      <c r="CH49" s="616"/>
      <c r="CI49" s="616"/>
      <c r="CJ49" s="616"/>
      <c r="CK49" s="616"/>
      <c r="CL49" s="616"/>
      <c r="CM49" s="616"/>
      <c r="CN49" s="616"/>
      <c r="CO49" s="616"/>
      <c r="CP49" s="616"/>
      <c r="CQ49" s="617"/>
      <c r="CR49" s="618">
        <v>38319395</v>
      </c>
      <c r="CS49" s="619"/>
      <c r="CT49" s="619"/>
      <c r="CU49" s="619"/>
      <c r="CV49" s="619"/>
      <c r="CW49" s="619"/>
      <c r="CX49" s="619"/>
      <c r="CY49" s="620"/>
      <c r="CZ49" s="621">
        <v>100</v>
      </c>
      <c r="DA49" s="622"/>
      <c r="DB49" s="622"/>
      <c r="DC49" s="623"/>
      <c r="DD49" s="624">
        <v>27364036</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NBcFnQfXBrWLK1LBEzSRWk/DZhNbljScEh/1Zqfl5yB0p+9BscxBr1xpP+c8gtnbvYYM7kYggJ+Z7sqWCPU/Yg==" saltValue="cTzMzaGXr0JaWL6rWAo1/g==" spinCount="100000" sheet="1" objects="1" scenarios="1"/>
  <customSheetViews>
    <customSheetView guid="{4E25E121-281A-492F-8BD3-566A36AC0C5C}"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4" t="s">
        <v>360</v>
      </c>
      <c r="DK2" s="1145"/>
      <c r="DL2" s="1145"/>
      <c r="DM2" s="1145"/>
      <c r="DN2" s="1145"/>
      <c r="DO2" s="1146"/>
      <c r="DP2" s="229"/>
      <c r="DQ2" s="1144" t="s">
        <v>361</v>
      </c>
      <c r="DR2" s="1145"/>
      <c r="DS2" s="1145"/>
      <c r="DT2" s="1145"/>
      <c r="DU2" s="1145"/>
      <c r="DV2" s="1145"/>
      <c r="DW2" s="1145"/>
      <c r="DX2" s="1145"/>
      <c r="DY2" s="1145"/>
      <c r="DZ2" s="1146"/>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9" t="s">
        <v>362</v>
      </c>
      <c r="B4" s="1099"/>
      <c r="C4" s="1099"/>
      <c r="D4" s="1099"/>
      <c r="E4" s="1099"/>
      <c r="F4" s="1099"/>
      <c r="G4" s="1099"/>
      <c r="H4" s="1099"/>
      <c r="I4" s="1099"/>
      <c r="J4" s="1099"/>
      <c r="K4" s="1099"/>
      <c r="L4" s="1099"/>
      <c r="M4" s="1099"/>
      <c r="N4" s="1099"/>
      <c r="O4" s="1099"/>
      <c r="P4" s="1099"/>
      <c r="Q4" s="1099"/>
      <c r="R4" s="1099"/>
      <c r="S4" s="1099"/>
      <c r="T4" s="1099"/>
      <c r="U4" s="1099"/>
      <c r="V4" s="1099"/>
      <c r="W4" s="1099"/>
      <c r="X4" s="1099"/>
      <c r="Y4" s="1099"/>
      <c r="Z4" s="1099"/>
      <c r="AA4" s="1099"/>
      <c r="AB4" s="1099"/>
      <c r="AC4" s="1099"/>
      <c r="AD4" s="1099"/>
      <c r="AE4" s="1099"/>
      <c r="AF4" s="1099"/>
      <c r="AG4" s="1099"/>
      <c r="AH4" s="1099"/>
      <c r="AI4" s="1099"/>
      <c r="AJ4" s="1099"/>
      <c r="AK4" s="1099"/>
      <c r="AL4" s="1099"/>
      <c r="AM4" s="1099"/>
      <c r="AN4" s="1099"/>
      <c r="AO4" s="1099"/>
      <c r="AP4" s="1099"/>
      <c r="AQ4" s="1099"/>
      <c r="AR4" s="1099"/>
      <c r="AS4" s="1099"/>
      <c r="AT4" s="1099"/>
      <c r="AU4" s="1099"/>
      <c r="AV4" s="1099"/>
      <c r="AW4" s="1099"/>
      <c r="AX4" s="1099"/>
      <c r="AY4" s="109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33" t="s">
        <v>364</v>
      </c>
      <c r="B5" s="1034"/>
      <c r="C5" s="1034"/>
      <c r="D5" s="1034"/>
      <c r="E5" s="1034"/>
      <c r="F5" s="1034"/>
      <c r="G5" s="1034"/>
      <c r="H5" s="1034"/>
      <c r="I5" s="1034"/>
      <c r="J5" s="1034"/>
      <c r="K5" s="1034"/>
      <c r="L5" s="1034"/>
      <c r="M5" s="1034"/>
      <c r="N5" s="1034"/>
      <c r="O5" s="1034"/>
      <c r="P5" s="1035"/>
      <c r="Q5" s="1039" t="s">
        <v>365</v>
      </c>
      <c r="R5" s="1040"/>
      <c r="S5" s="1040"/>
      <c r="T5" s="1040"/>
      <c r="U5" s="1041"/>
      <c r="V5" s="1039" t="s">
        <v>366</v>
      </c>
      <c r="W5" s="1040"/>
      <c r="X5" s="1040"/>
      <c r="Y5" s="1040"/>
      <c r="Z5" s="1041"/>
      <c r="AA5" s="1039" t="s">
        <v>367</v>
      </c>
      <c r="AB5" s="1040"/>
      <c r="AC5" s="1040"/>
      <c r="AD5" s="1040"/>
      <c r="AE5" s="1040"/>
      <c r="AF5" s="1147" t="s">
        <v>368</v>
      </c>
      <c r="AG5" s="1040"/>
      <c r="AH5" s="1040"/>
      <c r="AI5" s="1040"/>
      <c r="AJ5" s="1055"/>
      <c r="AK5" s="1040" t="s">
        <v>369</v>
      </c>
      <c r="AL5" s="1040"/>
      <c r="AM5" s="1040"/>
      <c r="AN5" s="1040"/>
      <c r="AO5" s="1041"/>
      <c r="AP5" s="1039" t="s">
        <v>370</v>
      </c>
      <c r="AQ5" s="1040"/>
      <c r="AR5" s="1040"/>
      <c r="AS5" s="1040"/>
      <c r="AT5" s="1041"/>
      <c r="AU5" s="1039" t="s">
        <v>371</v>
      </c>
      <c r="AV5" s="1040"/>
      <c r="AW5" s="1040"/>
      <c r="AX5" s="1040"/>
      <c r="AY5" s="1055"/>
      <c r="AZ5" s="236"/>
      <c r="BA5" s="236"/>
      <c r="BB5" s="236"/>
      <c r="BC5" s="236"/>
      <c r="BD5" s="236"/>
      <c r="BE5" s="237"/>
      <c r="BF5" s="237"/>
      <c r="BG5" s="237"/>
      <c r="BH5" s="237"/>
      <c r="BI5" s="237"/>
      <c r="BJ5" s="237"/>
      <c r="BK5" s="237"/>
      <c r="BL5" s="237"/>
      <c r="BM5" s="237"/>
      <c r="BN5" s="237"/>
      <c r="BO5" s="237"/>
      <c r="BP5" s="237"/>
      <c r="BQ5" s="1033" t="s">
        <v>372</v>
      </c>
      <c r="BR5" s="1034"/>
      <c r="BS5" s="1034"/>
      <c r="BT5" s="1034"/>
      <c r="BU5" s="1034"/>
      <c r="BV5" s="1034"/>
      <c r="BW5" s="1034"/>
      <c r="BX5" s="1034"/>
      <c r="BY5" s="1034"/>
      <c r="BZ5" s="1034"/>
      <c r="CA5" s="1034"/>
      <c r="CB5" s="1034"/>
      <c r="CC5" s="1034"/>
      <c r="CD5" s="1034"/>
      <c r="CE5" s="1034"/>
      <c r="CF5" s="1034"/>
      <c r="CG5" s="1035"/>
      <c r="CH5" s="1039" t="s">
        <v>373</v>
      </c>
      <c r="CI5" s="1040"/>
      <c r="CJ5" s="1040"/>
      <c r="CK5" s="1040"/>
      <c r="CL5" s="1041"/>
      <c r="CM5" s="1039" t="s">
        <v>374</v>
      </c>
      <c r="CN5" s="1040"/>
      <c r="CO5" s="1040"/>
      <c r="CP5" s="1040"/>
      <c r="CQ5" s="1041"/>
      <c r="CR5" s="1039" t="s">
        <v>375</v>
      </c>
      <c r="CS5" s="1040"/>
      <c r="CT5" s="1040"/>
      <c r="CU5" s="1040"/>
      <c r="CV5" s="1041"/>
      <c r="CW5" s="1039" t="s">
        <v>376</v>
      </c>
      <c r="CX5" s="1040"/>
      <c r="CY5" s="1040"/>
      <c r="CZ5" s="1040"/>
      <c r="DA5" s="1041"/>
      <c r="DB5" s="1039" t="s">
        <v>377</v>
      </c>
      <c r="DC5" s="1040"/>
      <c r="DD5" s="1040"/>
      <c r="DE5" s="1040"/>
      <c r="DF5" s="1041"/>
      <c r="DG5" s="1134" t="s">
        <v>378</v>
      </c>
      <c r="DH5" s="1135"/>
      <c r="DI5" s="1135"/>
      <c r="DJ5" s="1135"/>
      <c r="DK5" s="1136"/>
      <c r="DL5" s="1134" t="s">
        <v>379</v>
      </c>
      <c r="DM5" s="1135"/>
      <c r="DN5" s="1135"/>
      <c r="DO5" s="1135"/>
      <c r="DP5" s="1136"/>
      <c r="DQ5" s="1039" t="s">
        <v>380</v>
      </c>
      <c r="DR5" s="1040"/>
      <c r="DS5" s="1040"/>
      <c r="DT5" s="1040"/>
      <c r="DU5" s="1041"/>
      <c r="DV5" s="1039" t="s">
        <v>371</v>
      </c>
      <c r="DW5" s="1040"/>
      <c r="DX5" s="1040"/>
      <c r="DY5" s="1040"/>
      <c r="DZ5" s="1055"/>
      <c r="EA5" s="234"/>
    </row>
    <row r="6" spans="1:131" s="235" customFormat="1" ht="26.25" customHeight="1" thickBot="1" x14ac:dyDescent="0.2">
      <c r="A6" s="1036"/>
      <c r="B6" s="1037"/>
      <c r="C6" s="1037"/>
      <c r="D6" s="1037"/>
      <c r="E6" s="1037"/>
      <c r="F6" s="1037"/>
      <c r="G6" s="1037"/>
      <c r="H6" s="1037"/>
      <c r="I6" s="1037"/>
      <c r="J6" s="1037"/>
      <c r="K6" s="1037"/>
      <c r="L6" s="1037"/>
      <c r="M6" s="1037"/>
      <c r="N6" s="1037"/>
      <c r="O6" s="1037"/>
      <c r="P6" s="1038"/>
      <c r="Q6" s="1042"/>
      <c r="R6" s="1043"/>
      <c r="S6" s="1043"/>
      <c r="T6" s="1043"/>
      <c r="U6" s="1044"/>
      <c r="V6" s="1042"/>
      <c r="W6" s="1043"/>
      <c r="X6" s="1043"/>
      <c r="Y6" s="1043"/>
      <c r="Z6" s="1044"/>
      <c r="AA6" s="1042"/>
      <c r="AB6" s="1043"/>
      <c r="AC6" s="1043"/>
      <c r="AD6" s="1043"/>
      <c r="AE6" s="1043"/>
      <c r="AF6" s="1148"/>
      <c r="AG6" s="1043"/>
      <c r="AH6" s="1043"/>
      <c r="AI6" s="1043"/>
      <c r="AJ6" s="1056"/>
      <c r="AK6" s="1043"/>
      <c r="AL6" s="1043"/>
      <c r="AM6" s="1043"/>
      <c r="AN6" s="1043"/>
      <c r="AO6" s="1044"/>
      <c r="AP6" s="1042"/>
      <c r="AQ6" s="1043"/>
      <c r="AR6" s="1043"/>
      <c r="AS6" s="1043"/>
      <c r="AT6" s="1044"/>
      <c r="AU6" s="1042"/>
      <c r="AV6" s="1043"/>
      <c r="AW6" s="1043"/>
      <c r="AX6" s="1043"/>
      <c r="AY6" s="1056"/>
      <c r="AZ6" s="232"/>
      <c r="BA6" s="232"/>
      <c r="BB6" s="232"/>
      <c r="BC6" s="232"/>
      <c r="BD6" s="232"/>
      <c r="BE6" s="233"/>
      <c r="BF6" s="233"/>
      <c r="BG6" s="233"/>
      <c r="BH6" s="233"/>
      <c r="BI6" s="233"/>
      <c r="BJ6" s="233"/>
      <c r="BK6" s="233"/>
      <c r="BL6" s="233"/>
      <c r="BM6" s="233"/>
      <c r="BN6" s="233"/>
      <c r="BO6" s="233"/>
      <c r="BP6" s="233"/>
      <c r="BQ6" s="1036"/>
      <c r="BR6" s="1037"/>
      <c r="BS6" s="1037"/>
      <c r="BT6" s="1037"/>
      <c r="BU6" s="1037"/>
      <c r="BV6" s="1037"/>
      <c r="BW6" s="1037"/>
      <c r="BX6" s="1037"/>
      <c r="BY6" s="1037"/>
      <c r="BZ6" s="1037"/>
      <c r="CA6" s="1037"/>
      <c r="CB6" s="1037"/>
      <c r="CC6" s="1037"/>
      <c r="CD6" s="1037"/>
      <c r="CE6" s="1037"/>
      <c r="CF6" s="1037"/>
      <c r="CG6" s="1038"/>
      <c r="CH6" s="1042"/>
      <c r="CI6" s="1043"/>
      <c r="CJ6" s="1043"/>
      <c r="CK6" s="1043"/>
      <c r="CL6" s="1044"/>
      <c r="CM6" s="1042"/>
      <c r="CN6" s="1043"/>
      <c r="CO6" s="1043"/>
      <c r="CP6" s="1043"/>
      <c r="CQ6" s="1044"/>
      <c r="CR6" s="1042"/>
      <c r="CS6" s="1043"/>
      <c r="CT6" s="1043"/>
      <c r="CU6" s="1043"/>
      <c r="CV6" s="1044"/>
      <c r="CW6" s="1042"/>
      <c r="CX6" s="1043"/>
      <c r="CY6" s="1043"/>
      <c r="CZ6" s="1043"/>
      <c r="DA6" s="1044"/>
      <c r="DB6" s="1042"/>
      <c r="DC6" s="1043"/>
      <c r="DD6" s="1043"/>
      <c r="DE6" s="1043"/>
      <c r="DF6" s="1044"/>
      <c r="DG6" s="1137"/>
      <c r="DH6" s="1138"/>
      <c r="DI6" s="1138"/>
      <c r="DJ6" s="1138"/>
      <c r="DK6" s="1139"/>
      <c r="DL6" s="1137"/>
      <c r="DM6" s="1138"/>
      <c r="DN6" s="1138"/>
      <c r="DO6" s="1138"/>
      <c r="DP6" s="1139"/>
      <c r="DQ6" s="1042"/>
      <c r="DR6" s="1043"/>
      <c r="DS6" s="1043"/>
      <c r="DT6" s="1043"/>
      <c r="DU6" s="1044"/>
      <c r="DV6" s="1042"/>
      <c r="DW6" s="1043"/>
      <c r="DX6" s="1043"/>
      <c r="DY6" s="1043"/>
      <c r="DZ6" s="1056"/>
      <c r="EA6" s="234"/>
    </row>
    <row r="7" spans="1:131" s="235" customFormat="1" ht="26.25" customHeight="1" thickTop="1" x14ac:dyDescent="0.15">
      <c r="A7" s="238">
        <v>1</v>
      </c>
      <c r="B7" s="1085" t="s">
        <v>577</v>
      </c>
      <c r="C7" s="1086"/>
      <c r="D7" s="1086"/>
      <c r="E7" s="1086"/>
      <c r="F7" s="1086"/>
      <c r="G7" s="1086"/>
      <c r="H7" s="1086"/>
      <c r="I7" s="1086"/>
      <c r="J7" s="1086"/>
      <c r="K7" s="1086"/>
      <c r="L7" s="1086"/>
      <c r="M7" s="1086"/>
      <c r="N7" s="1086"/>
      <c r="O7" s="1086"/>
      <c r="P7" s="1087"/>
      <c r="Q7" s="1140">
        <v>39975</v>
      </c>
      <c r="R7" s="1090"/>
      <c r="S7" s="1090"/>
      <c r="T7" s="1090"/>
      <c r="U7" s="1090"/>
      <c r="V7" s="1090">
        <v>38254</v>
      </c>
      <c r="W7" s="1090"/>
      <c r="X7" s="1090"/>
      <c r="Y7" s="1090"/>
      <c r="Z7" s="1090"/>
      <c r="AA7" s="1090">
        <f>Q7-V7</f>
        <v>1721</v>
      </c>
      <c r="AB7" s="1090"/>
      <c r="AC7" s="1090"/>
      <c r="AD7" s="1090"/>
      <c r="AE7" s="1091"/>
      <c r="AF7" s="1141">
        <v>1523</v>
      </c>
      <c r="AG7" s="1142"/>
      <c r="AH7" s="1142"/>
      <c r="AI7" s="1142"/>
      <c r="AJ7" s="1143"/>
      <c r="AK7" s="1127">
        <v>32</v>
      </c>
      <c r="AL7" s="1128"/>
      <c r="AM7" s="1128"/>
      <c r="AN7" s="1128"/>
      <c r="AO7" s="1128"/>
      <c r="AP7" s="1128">
        <v>44646</v>
      </c>
      <c r="AQ7" s="1128"/>
      <c r="AR7" s="1128"/>
      <c r="AS7" s="1128"/>
      <c r="AT7" s="1128"/>
      <c r="AU7" s="1129"/>
      <c r="AV7" s="1129"/>
      <c r="AW7" s="1129"/>
      <c r="AX7" s="1129"/>
      <c r="AY7" s="1130"/>
      <c r="AZ7" s="232"/>
      <c r="BA7" s="232"/>
      <c r="BB7" s="232"/>
      <c r="BC7" s="232"/>
      <c r="BD7" s="232"/>
      <c r="BE7" s="233"/>
      <c r="BF7" s="233"/>
      <c r="BG7" s="233"/>
      <c r="BH7" s="233"/>
      <c r="BI7" s="233"/>
      <c r="BJ7" s="233"/>
      <c r="BK7" s="233"/>
      <c r="BL7" s="233"/>
      <c r="BM7" s="233"/>
      <c r="BN7" s="233"/>
      <c r="BO7" s="233"/>
      <c r="BP7" s="233"/>
      <c r="BQ7" s="239">
        <v>1</v>
      </c>
      <c r="BR7" s="240"/>
      <c r="BS7" s="1131" t="s">
        <v>579</v>
      </c>
      <c r="BT7" s="1132"/>
      <c r="BU7" s="1132"/>
      <c r="BV7" s="1132"/>
      <c r="BW7" s="1132"/>
      <c r="BX7" s="1132"/>
      <c r="BY7" s="1132"/>
      <c r="BZ7" s="1132"/>
      <c r="CA7" s="1132"/>
      <c r="CB7" s="1132"/>
      <c r="CC7" s="1132"/>
      <c r="CD7" s="1132"/>
      <c r="CE7" s="1132"/>
      <c r="CF7" s="1132"/>
      <c r="CG7" s="1133"/>
      <c r="CH7" s="1124">
        <v>-7</v>
      </c>
      <c r="CI7" s="1125"/>
      <c r="CJ7" s="1125"/>
      <c r="CK7" s="1125"/>
      <c r="CL7" s="1126"/>
      <c r="CM7" s="1124">
        <v>38</v>
      </c>
      <c r="CN7" s="1125"/>
      <c r="CO7" s="1125"/>
      <c r="CP7" s="1125"/>
      <c r="CQ7" s="1126"/>
      <c r="CR7" s="1124">
        <v>60</v>
      </c>
      <c r="CS7" s="1125"/>
      <c r="CT7" s="1125"/>
      <c r="CU7" s="1125"/>
      <c r="CV7" s="1126"/>
      <c r="CW7" s="1124" t="s">
        <v>580</v>
      </c>
      <c r="CX7" s="1125"/>
      <c r="CY7" s="1125"/>
      <c r="CZ7" s="1125"/>
      <c r="DA7" s="1126"/>
      <c r="DB7" s="1124">
        <v>13</v>
      </c>
      <c r="DC7" s="1125"/>
      <c r="DD7" s="1125"/>
      <c r="DE7" s="1125"/>
      <c r="DF7" s="1126"/>
      <c r="DG7" s="1124" t="s">
        <v>606</v>
      </c>
      <c r="DH7" s="1125"/>
      <c r="DI7" s="1125"/>
      <c r="DJ7" s="1125"/>
      <c r="DK7" s="1126"/>
      <c r="DL7" s="1124" t="s">
        <v>606</v>
      </c>
      <c r="DM7" s="1125"/>
      <c r="DN7" s="1125"/>
      <c r="DO7" s="1125"/>
      <c r="DP7" s="1126"/>
      <c r="DQ7" s="1124" t="s">
        <v>607</v>
      </c>
      <c r="DR7" s="1125"/>
      <c r="DS7" s="1125"/>
      <c r="DT7" s="1125"/>
      <c r="DU7" s="1126"/>
      <c r="DV7" s="1149"/>
      <c r="DW7" s="1150"/>
      <c r="DX7" s="1150"/>
      <c r="DY7" s="1150"/>
      <c r="DZ7" s="1151"/>
      <c r="EA7" s="234"/>
    </row>
    <row r="8" spans="1:131" s="235" customFormat="1" ht="26.25" customHeight="1" x14ac:dyDescent="0.15">
      <c r="A8" s="241">
        <v>2</v>
      </c>
      <c r="B8" s="1074" t="s">
        <v>578</v>
      </c>
      <c r="C8" s="1075"/>
      <c r="D8" s="1075"/>
      <c r="E8" s="1075"/>
      <c r="F8" s="1075"/>
      <c r="G8" s="1075"/>
      <c r="H8" s="1075"/>
      <c r="I8" s="1075"/>
      <c r="J8" s="1075"/>
      <c r="K8" s="1075"/>
      <c r="L8" s="1075"/>
      <c r="M8" s="1075"/>
      <c r="N8" s="1075"/>
      <c r="O8" s="1075"/>
      <c r="P8" s="1076"/>
      <c r="Q8" s="1080">
        <v>171</v>
      </c>
      <c r="R8" s="1009"/>
      <c r="S8" s="1009"/>
      <c r="T8" s="1009"/>
      <c r="U8" s="1009"/>
      <c r="V8" s="1009">
        <v>152</v>
      </c>
      <c r="W8" s="1009"/>
      <c r="X8" s="1009"/>
      <c r="Y8" s="1009"/>
      <c r="Z8" s="1009"/>
      <c r="AA8" s="1009">
        <f>Q8-V8</f>
        <v>19</v>
      </c>
      <c r="AB8" s="1009"/>
      <c r="AC8" s="1009"/>
      <c r="AD8" s="1009"/>
      <c r="AE8" s="1010"/>
      <c r="AF8" s="1057">
        <v>19</v>
      </c>
      <c r="AG8" s="1015"/>
      <c r="AH8" s="1015"/>
      <c r="AI8" s="1015"/>
      <c r="AJ8" s="1058"/>
      <c r="AK8" s="1122">
        <v>87</v>
      </c>
      <c r="AL8" s="1123"/>
      <c r="AM8" s="1123"/>
      <c r="AN8" s="1123"/>
      <c r="AO8" s="1123"/>
      <c r="AP8" s="1123">
        <v>112</v>
      </c>
      <c r="AQ8" s="1123"/>
      <c r="AR8" s="1123"/>
      <c r="AS8" s="1123"/>
      <c r="AT8" s="1123"/>
      <c r="AU8" s="1120"/>
      <c r="AV8" s="1120"/>
      <c r="AW8" s="1120"/>
      <c r="AX8" s="1120"/>
      <c r="AY8" s="1121"/>
      <c r="AZ8" s="232"/>
      <c r="BA8" s="232"/>
      <c r="BB8" s="232"/>
      <c r="BC8" s="232"/>
      <c r="BD8" s="232"/>
      <c r="BE8" s="233"/>
      <c r="BF8" s="233"/>
      <c r="BG8" s="233"/>
      <c r="BH8" s="233"/>
      <c r="BI8" s="233"/>
      <c r="BJ8" s="233"/>
      <c r="BK8" s="233"/>
      <c r="BL8" s="233"/>
      <c r="BM8" s="233"/>
      <c r="BN8" s="233"/>
      <c r="BO8" s="233"/>
      <c r="BP8" s="233"/>
      <c r="BQ8" s="242">
        <v>2</v>
      </c>
      <c r="BR8" s="243"/>
      <c r="BS8" s="1052" t="s">
        <v>581</v>
      </c>
      <c r="BT8" s="1053"/>
      <c r="BU8" s="1053"/>
      <c r="BV8" s="1053"/>
      <c r="BW8" s="1053"/>
      <c r="BX8" s="1053"/>
      <c r="BY8" s="1053"/>
      <c r="BZ8" s="1053"/>
      <c r="CA8" s="1053"/>
      <c r="CB8" s="1053"/>
      <c r="CC8" s="1053"/>
      <c r="CD8" s="1053"/>
      <c r="CE8" s="1053"/>
      <c r="CF8" s="1053"/>
      <c r="CG8" s="1054"/>
      <c r="CH8" s="1027">
        <v>5</v>
      </c>
      <c r="CI8" s="1028"/>
      <c r="CJ8" s="1028"/>
      <c r="CK8" s="1028"/>
      <c r="CL8" s="1029"/>
      <c r="CM8" s="1027">
        <v>79</v>
      </c>
      <c r="CN8" s="1028"/>
      <c r="CO8" s="1028"/>
      <c r="CP8" s="1028"/>
      <c r="CQ8" s="1029"/>
      <c r="CR8" s="1027">
        <v>58</v>
      </c>
      <c r="CS8" s="1028"/>
      <c r="CT8" s="1028"/>
      <c r="CU8" s="1028"/>
      <c r="CV8" s="1029"/>
      <c r="CW8" s="1027" t="s">
        <v>580</v>
      </c>
      <c r="CX8" s="1028"/>
      <c r="CY8" s="1028"/>
      <c r="CZ8" s="1028"/>
      <c r="DA8" s="1029"/>
      <c r="DB8" s="1027" t="s">
        <v>580</v>
      </c>
      <c r="DC8" s="1028"/>
      <c r="DD8" s="1028"/>
      <c r="DE8" s="1028"/>
      <c r="DF8" s="1029"/>
      <c r="DG8" s="1027" t="s">
        <v>606</v>
      </c>
      <c r="DH8" s="1028"/>
      <c r="DI8" s="1028"/>
      <c r="DJ8" s="1028"/>
      <c r="DK8" s="1029"/>
      <c r="DL8" s="1027" t="s">
        <v>606</v>
      </c>
      <c r="DM8" s="1028"/>
      <c r="DN8" s="1028"/>
      <c r="DO8" s="1028"/>
      <c r="DP8" s="1029"/>
      <c r="DQ8" s="1027" t="s">
        <v>607</v>
      </c>
      <c r="DR8" s="1028"/>
      <c r="DS8" s="1028"/>
      <c r="DT8" s="1028"/>
      <c r="DU8" s="1029"/>
      <c r="DV8" s="1030"/>
      <c r="DW8" s="1031"/>
      <c r="DX8" s="1031"/>
      <c r="DY8" s="1031"/>
      <c r="DZ8" s="1032"/>
      <c r="EA8" s="234"/>
    </row>
    <row r="9" spans="1:131" s="235" customFormat="1" ht="26.25" customHeight="1" x14ac:dyDescent="0.15">
      <c r="A9" s="241">
        <v>3</v>
      </c>
      <c r="B9" s="1074"/>
      <c r="C9" s="1075"/>
      <c r="D9" s="1075"/>
      <c r="E9" s="1075"/>
      <c r="F9" s="1075"/>
      <c r="G9" s="1075"/>
      <c r="H9" s="1075"/>
      <c r="I9" s="1075"/>
      <c r="J9" s="1075"/>
      <c r="K9" s="1075"/>
      <c r="L9" s="1075"/>
      <c r="M9" s="1075"/>
      <c r="N9" s="1075"/>
      <c r="O9" s="1075"/>
      <c r="P9" s="1076"/>
      <c r="Q9" s="1080"/>
      <c r="R9" s="1009"/>
      <c r="S9" s="1009"/>
      <c r="T9" s="1009"/>
      <c r="U9" s="1009"/>
      <c r="V9" s="1009"/>
      <c r="W9" s="1009"/>
      <c r="X9" s="1009"/>
      <c r="Y9" s="1009"/>
      <c r="Z9" s="1009"/>
      <c r="AA9" s="1009"/>
      <c r="AB9" s="1009"/>
      <c r="AC9" s="1009"/>
      <c r="AD9" s="1009"/>
      <c r="AE9" s="1010"/>
      <c r="AF9" s="1057"/>
      <c r="AG9" s="1015"/>
      <c r="AH9" s="1015"/>
      <c r="AI9" s="1015"/>
      <c r="AJ9" s="1058"/>
      <c r="AK9" s="1122"/>
      <c r="AL9" s="1123"/>
      <c r="AM9" s="1123"/>
      <c r="AN9" s="1123"/>
      <c r="AO9" s="1123"/>
      <c r="AP9" s="1123"/>
      <c r="AQ9" s="1123"/>
      <c r="AR9" s="1123"/>
      <c r="AS9" s="1123"/>
      <c r="AT9" s="1123"/>
      <c r="AU9" s="1120"/>
      <c r="AV9" s="1120"/>
      <c r="AW9" s="1120"/>
      <c r="AX9" s="1120"/>
      <c r="AY9" s="1121"/>
      <c r="AZ9" s="232"/>
      <c r="BA9" s="232"/>
      <c r="BB9" s="232"/>
      <c r="BC9" s="232"/>
      <c r="BD9" s="232"/>
      <c r="BE9" s="233"/>
      <c r="BF9" s="233"/>
      <c r="BG9" s="233"/>
      <c r="BH9" s="233"/>
      <c r="BI9" s="233"/>
      <c r="BJ9" s="233"/>
      <c r="BK9" s="233"/>
      <c r="BL9" s="233"/>
      <c r="BM9" s="233"/>
      <c r="BN9" s="233"/>
      <c r="BO9" s="233"/>
      <c r="BP9" s="233"/>
      <c r="BQ9" s="242">
        <v>3</v>
      </c>
      <c r="BR9" s="243"/>
      <c r="BS9" s="1052" t="s">
        <v>582</v>
      </c>
      <c r="BT9" s="1053"/>
      <c r="BU9" s="1053"/>
      <c r="BV9" s="1053"/>
      <c r="BW9" s="1053"/>
      <c r="BX9" s="1053"/>
      <c r="BY9" s="1053"/>
      <c r="BZ9" s="1053"/>
      <c r="CA9" s="1053"/>
      <c r="CB9" s="1053"/>
      <c r="CC9" s="1053"/>
      <c r="CD9" s="1053"/>
      <c r="CE9" s="1053"/>
      <c r="CF9" s="1053"/>
      <c r="CG9" s="1054"/>
      <c r="CH9" s="1027">
        <v>1</v>
      </c>
      <c r="CI9" s="1028"/>
      <c r="CJ9" s="1028"/>
      <c r="CK9" s="1028"/>
      <c r="CL9" s="1029"/>
      <c r="CM9" s="1027">
        <v>38</v>
      </c>
      <c r="CN9" s="1028"/>
      <c r="CO9" s="1028"/>
      <c r="CP9" s="1028"/>
      <c r="CQ9" s="1029"/>
      <c r="CR9" s="1027">
        <v>10</v>
      </c>
      <c r="CS9" s="1028"/>
      <c r="CT9" s="1028"/>
      <c r="CU9" s="1028"/>
      <c r="CV9" s="1029"/>
      <c r="CW9" s="1027" t="s">
        <v>580</v>
      </c>
      <c r="CX9" s="1028"/>
      <c r="CY9" s="1028"/>
      <c r="CZ9" s="1028"/>
      <c r="DA9" s="1029"/>
      <c r="DB9" s="1027" t="s">
        <v>580</v>
      </c>
      <c r="DC9" s="1028"/>
      <c r="DD9" s="1028"/>
      <c r="DE9" s="1028"/>
      <c r="DF9" s="1029"/>
      <c r="DG9" s="1027" t="s">
        <v>606</v>
      </c>
      <c r="DH9" s="1028"/>
      <c r="DI9" s="1028"/>
      <c r="DJ9" s="1028"/>
      <c r="DK9" s="1029"/>
      <c r="DL9" s="1027" t="s">
        <v>606</v>
      </c>
      <c r="DM9" s="1028"/>
      <c r="DN9" s="1028"/>
      <c r="DO9" s="1028"/>
      <c r="DP9" s="1029"/>
      <c r="DQ9" s="1027" t="s">
        <v>607</v>
      </c>
      <c r="DR9" s="1028"/>
      <c r="DS9" s="1028"/>
      <c r="DT9" s="1028"/>
      <c r="DU9" s="1029"/>
      <c r="DV9" s="1030"/>
      <c r="DW9" s="1031"/>
      <c r="DX9" s="1031"/>
      <c r="DY9" s="1031"/>
      <c r="DZ9" s="1032"/>
      <c r="EA9" s="234"/>
    </row>
    <row r="10" spans="1:131" s="235" customFormat="1" ht="26.25" customHeight="1" x14ac:dyDescent="0.15">
      <c r="A10" s="241">
        <v>4</v>
      </c>
      <c r="B10" s="1074"/>
      <c r="C10" s="1075"/>
      <c r="D10" s="1075"/>
      <c r="E10" s="1075"/>
      <c r="F10" s="1075"/>
      <c r="G10" s="1075"/>
      <c r="H10" s="1075"/>
      <c r="I10" s="1075"/>
      <c r="J10" s="1075"/>
      <c r="K10" s="1075"/>
      <c r="L10" s="1075"/>
      <c r="M10" s="1075"/>
      <c r="N10" s="1075"/>
      <c r="O10" s="1075"/>
      <c r="P10" s="1076"/>
      <c r="Q10" s="1080"/>
      <c r="R10" s="1009"/>
      <c r="S10" s="1009"/>
      <c r="T10" s="1009"/>
      <c r="U10" s="1009"/>
      <c r="V10" s="1009"/>
      <c r="W10" s="1009"/>
      <c r="X10" s="1009"/>
      <c r="Y10" s="1009"/>
      <c r="Z10" s="1009"/>
      <c r="AA10" s="1009"/>
      <c r="AB10" s="1009"/>
      <c r="AC10" s="1009"/>
      <c r="AD10" s="1009"/>
      <c r="AE10" s="1010"/>
      <c r="AF10" s="1057"/>
      <c r="AG10" s="1015"/>
      <c r="AH10" s="1015"/>
      <c r="AI10" s="1015"/>
      <c r="AJ10" s="1058"/>
      <c r="AK10" s="1122"/>
      <c r="AL10" s="1123"/>
      <c r="AM10" s="1123"/>
      <c r="AN10" s="1123"/>
      <c r="AO10" s="1123"/>
      <c r="AP10" s="1123"/>
      <c r="AQ10" s="1123"/>
      <c r="AR10" s="1123"/>
      <c r="AS10" s="1123"/>
      <c r="AT10" s="1123"/>
      <c r="AU10" s="1120"/>
      <c r="AV10" s="1120"/>
      <c r="AW10" s="1120"/>
      <c r="AX10" s="1120"/>
      <c r="AY10" s="1121"/>
      <c r="AZ10" s="232"/>
      <c r="BA10" s="232"/>
      <c r="BB10" s="232"/>
      <c r="BC10" s="232"/>
      <c r="BD10" s="232"/>
      <c r="BE10" s="233"/>
      <c r="BF10" s="233"/>
      <c r="BG10" s="233"/>
      <c r="BH10" s="233"/>
      <c r="BI10" s="233"/>
      <c r="BJ10" s="233"/>
      <c r="BK10" s="233"/>
      <c r="BL10" s="233"/>
      <c r="BM10" s="233"/>
      <c r="BN10" s="233"/>
      <c r="BO10" s="233"/>
      <c r="BP10" s="233"/>
      <c r="BQ10" s="242">
        <v>4</v>
      </c>
      <c r="BR10" s="243"/>
      <c r="BS10" s="1052" t="s">
        <v>583</v>
      </c>
      <c r="BT10" s="1053"/>
      <c r="BU10" s="1053"/>
      <c r="BV10" s="1053"/>
      <c r="BW10" s="1053"/>
      <c r="BX10" s="1053"/>
      <c r="BY10" s="1053"/>
      <c r="BZ10" s="1053"/>
      <c r="CA10" s="1053"/>
      <c r="CB10" s="1053"/>
      <c r="CC10" s="1053"/>
      <c r="CD10" s="1053"/>
      <c r="CE10" s="1053"/>
      <c r="CF10" s="1053"/>
      <c r="CG10" s="1054"/>
      <c r="CH10" s="1027">
        <v>-7</v>
      </c>
      <c r="CI10" s="1028"/>
      <c r="CJ10" s="1028"/>
      <c r="CK10" s="1028"/>
      <c r="CL10" s="1029"/>
      <c r="CM10" s="1027">
        <v>109</v>
      </c>
      <c r="CN10" s="1028"/>
      <c r="CO10" s="1028"/>
      <c r="CP10" s="1028"/>
      <c r="CQ10" s="1029"/>
      <c r="CR10" s="1027">
        <v>15</v>
      </c>
      <c r="CS10" s="1028"/>
      <c r="CT10" s="1028"/>
      <c r="CU10" s="1028"/>
      <c r="CV10" s="1029"/>
      <c r="CW10" s="1027" t="s">
        <v>580</v>
      </c>
      <c r="CX10" s="1028"/>
      <c r="CY10" s="1028"/>
      <c r="CZ10" s="1028"/>
      <c r="DA10" s="1029"/>
      <c r="DB10" s="1027" t="s">
        <v>580</v>
      </c>
      <c r="DC10" s="1028"/>
      <c r="DD10" s="1028"/>
      <c r="DE10" s="1028"/>
      <c r="DF10" s="1029"/>
      <c r="DG10" s="1027" t="s">
        <v>606</v>
      </c>
      <c r="DH10" s="1028"/>
      <c r="DI10" s="1028"/>
      <c r="DJ10" s="1028"/>
      <c r="DK10" s="1029"/>
      <c r="DL10" s="1027" t="s">
        <v>606</v>
      </c>
      <c r="DM10" s="1028"/>
      <c r="DN10" s="1028"/>
      <c r="DO10" s="1028"/>
      <c r="DP10" s="1029"/>
      <c r="DQ10" s="1027" t="s">
        <v>607</v>
      </c>
      <c r="DR10" s="1028"/>
      <c r="DS10" s="1028"/>
      <c r="DT10" s="1028"/>
      <c r="DU10" s="1029"/>
      <c r="DV10" s="1030"/>
      <c r="DW10" s="1031"/>
      <c r="DX10" s="1031"/>
      <c r="DY10" s="1031"/>
      <c r="DZ10" s="1032"/>
      <c r="EA10" s="234"/>
    </row>
    <row r="11" spans="1:131" s="235" customFormat="1" ht="26.25" customHeight="1" x14ac:dyDescent="0.15">
      <c r="A11" s="241">
        <v>5</v>
      </c>
      <c r="B11" s="1074"/>
      <c r="C11" s="1075"/>
      <c r="D11" s="1075"/>
      <c r="E11" s="1075"/>
      <c r="F11" s="1075"/>
      <c r="G11" s="1075"/>
      <c r="H11" s="1075"/>
      <c r="I11" s="1075"/>
      <c r="J11" s="1075"/>
      <c r="K11" s="1075"/>
      <c r="L11" s="1075"/>
      <c r="M11" s="1075"/>
      <c r="N11" s="1075"/>
      <c r="O11" s="1075"/>
      <c r="P11" s="1076"/>
      <c r="Q11" s="1080"/>
      <c r="R11" s="1009"/>
      <c r="S11" s="1009"/>
      <c r="T11" s="1009"/>
      <c r="U11" s="1009"/>
      <c r="V11" s="1009"/>
      <c r="W11" s="1009"/>
      <c r="X11" s="1009"/>
      <c r="Y11" s="1009"/>
      <c r="Z11" s="1009"/>
      <c r="AA11" s="1009"/>
      <c r="AB11" s="1009"/>
      <c r="AC11" s="1009"/>
      <c r="AD11" s="1009"/>
      <c r="AE11" s="1010"/>
      <c r="AF11" s="1057"/>
      <c r="AG11" s="1015"/>
      <c r="AH11" s="1015"/>
      <c r="AI11" s="1015"/>
      <c r="AJ11" s="1058"/>
      <c r="AK11" s="1122"/>
      <c r="AL11" s="1123"/>
      <c r="AM11" s="1123"/>
      <c r="AN11" s="1123"/>
      <c r="AO11" s="1123"/>
      <c r="AP11" s="1123"/>
      <c r="AQ11" s="1123"/>
      <c r="AR11" s="1123"/>
      <c r="AS11" s="1123"/>
      <c r="AT11" s="1123"/>
      <c r="AU11" s="1120"/>
      <c r="AV11" s="1120"/>
      <c r="AW11" s="1120"/>
      <c r="AX11" s="1120"/>
      <c r="AY11" s="1121"/>
      <c r="AZ11" s="232"/>
      <c r="BA11" s="232"/>
      <c r="BB11" s="232"/>
      <c r="BC11" s="232"/>
      <c r="BD11" s="232"/>
      <c r="BE11" s="233"/>
      <c r="BF11" s="233"/>
      <c r="BG11" s="233"/>
      <c r="BH11" s="233"/>
      <c r="BI11" s="233"/>
      <c r="BJ11" s="233"/>
      <c r="BK11" s="233"/>
      <c r="BL11" s="233"/>
      <c r="BM11" s="233"/>
      <c r="BN11" s="233"/>
      <c r="BO11" s="233"/>
      <c r="BP11" s="233"/>
      <c r="BQ11" s="242">
        <v>5</v>
      </c>
      <c r="BR11" s="243"/>
      <c r="BS11" s="1052" t="s">
        <v>584</v>
      </c>
      <c r="BT11" s="1053"/>
      <c r="BU11" s="1053"/>
      <c r="BV11" s="1053"/>
      <c r="BW11" s="1053"/>
      <c r="BX11" s="1053"/>
      <c r="BY11" s="1053"/>
      <c r="BZ11" s="1053"/>
      <c r="CA11" s="1053"/>
      <c r="CB11" s="1053"/>
      <c r="CC11" s="1053"/>
      <c r="CD11" s="1053"/>
      <c r="CE11" s="1053"/>
      <c r="CF11" s="1053"/>
      <c r="CG11" s="1054"/>
      <c r="CH11" s="1027">
        <v>-2</v>
      </c>
      <c r="CI11" s="1028"/>
      <c r="CJ11" s="1028"/>
      <c r="CK11" s="1028"/>
      <c r="CL11" s="1029"/>
      <c r="CM11" s="1027">
        <v>11</v>
      </c>
      <c r="CN11" s="1028"/>
      <c r="CO11" s="1028"/>
      <c r="CP11" s="1028"/>
      <c r="CQ11" s="1029"/>
      <c r="CR11" s="1027">
        <v>6</v>
      </c>
      <c r="CS11" s="1028"/>
      <c r="CT11" s="1028"/>
      <c r="CU11" s="1028"/>
      <c r="CV11" s="1029"/>
      <c r="CW11" s="1027" t="s">
        <v>580</v>
      </c>
      <c r="CX11" s="1028"/>
      <c r="CY11" s="1028"/>
      <c r="CZ11" s="1028"/>
      <c r="DA11" s="1029"/>
      <c r="DB11" s="1027" t="s">
        <v>580</v>
      </c>
      <c r="DC11" s="1028"/>
      <c r="DD11" s="1028"/>
      <c r="DE11" s="1028"/>
      <c r="DF11" s="1029"/>
      <c r="DG11" s="1027" t="s">
        <v>606</v>
      </c>
      <c r="DH11" s="1028"/>
      <c r="DI11" s="1028"/>
      <c r="DJ11" s="1028"/>
      <c r="DK11" s="1029"/>
      <c r="DL11" s="1027" t="s">
        <v>606</v>
      </c>
      <c r="DM11" s="1028"/>
      <c r="DN11" s="1028"/>
      <c r="DO11" s="1028"/>
      <c r="DP11" s="1029"/>
      <c r="DQ11" s="1027" t="s">
        <v>607</v>
      </c>
      <c r="DR11" s="1028"/>
      <c r="DS11" s="1028"/>
      <c r="DT11" s="1028"/>
      <c r="DU11" s="1029"/>
      <c r="DV11" s="1030"/>
      <c r="DW11" s="1031"/>
      <c r="DX11" s="1031"/>
      <c r="DY11" s="1031"/>
      <c r="DZ11" s="1032"/>
      <c r="EA11" s="234"/>
    </row>
    <row r="12" spans="1:131" s="235" customFormat="1" ht="26.25" customHeight="1" x14ac:dyDescent="0.15">
      <c r="A12" s="241">
        <v>6</v>
      </c>
      <c r="B12" s="1074"/>
      <c r="C12" s="1075"/>
      <c r="D12" s="1075"/>
      <c r="E12" s="1075"/>
      <c r="F12" s="1075"/>
      <c r="G12" s="1075"/>
      <c r="H12" s="1075"/>
      <c r="I12" s="1075"/>
      <c r="J12" s="1075"/>
      <c r="K12" s="1075"/>
      <c r="L12" s="1075"/>
      <c r="M12" s="1075"/>
      <c r="N12" s="1075"/>
      <c r="O12" s="1075"/>
      <c r="P12" s="1076"/>
      <c r="Q12" s="1080"/>
      <c r="R12" s="1009"/>
      <c r="S12" s="1009"/>
      <c r="T12" s="1009"/>
      <c r="U12" s="1009"/>
      <c r="V12" s="1009"/>
      <c r="W12" s="1009"/>
      <c r="X12" s="1009"/>
      <c r="Y12" s="1009"/>
      <c r="Z12" s="1009"/>
      <c r="AA12" s="1009"/>
      <c r="AB12" s="1009"/>
      <c r="AC12" s="1009"/>
      <c r="AD12" s="1009"/>
      <c r="AE12" s="1010"/>
      <c r="AF12" s="1057"/>
      <c r="AG12" s="1015"/>
      <c r="AH12" s="1015"/>
      <c r="AI12" s="1015"/>
      <c r="AJ12" s="1058"/>
      <c r="AK12" s="1122"/>
      <c r="AL12" s="1123"/>
      <c r="AM12" s="1123"/>
      <c r="AN12" s="1123"/>
      <c r="AO12" s="1123"/>
      <c r="AP12" s="1123"/>
      <c r="AQ12" s="1123"/>
      <c r="AR12" s="1123"/>
      <c r="AS12" s="1123"/>
      <c r="AT12" s="1123"/>
      <c r="AU12" s="1120"/>
      <c r="AV12" s="1120"/>
      <c r="AW12" s="1120"/>
      <c r="AX12" s="1120"/>
      <c r="AY12" s="1121"/>
      <c r="AZ12" s="232"/>
      <c r="BA12" s="232"/>
      <c r="BB12" s="232"/>
      <c r="BC12" s="232"/>
      <c r="BD12" s="232"/>
      <c r="BE12" s="233"/>
      <c r="BF12" s="233"/>
      <c r="BG12" s="233"/>
      <c r="BH12" s="233"/>
      <c r="BI12" s="233"/>
      <c r="BJ12" s="233"/>
      <c r="BK12" s="233"/>
      <c r="BL12" s="233"/>
      <c r="BM12" s="233"/>
      <c r="BN12" s="233"/>
      <c r="BO12" s="233"/>
      <c r="BP12" s="233"/>
      <c r="BQ12" s="242">
        <v>6</v>
      </c>
      <c r="BR12" s="243"/>
      <c r="BS12" s="1052" t="s">
        <v>585</v>
      </c>
      <c r="BT12" s="1053"/>
      <c r="BU12" s="1053"/>
      <c r="BV12" s="1053"/>
      <c r="BW12" s="1053"/>
      <c r="BX12" s="1053"/>
      <c r="BY12" s="1053"/>
      <c r="BZ12" s="1053"/>
      <c r="CA12" s="1053"/>
      <c r="CB12" s="1053"/>
      <c r="CC12" s="1053"/>
      <c r="CD12" s="1053"/>
      <c r="CE12" s="1053"/>
      <c r="CF12" s="1053"/>
      <c r="CG12" s="1054"/>
      <c r="CH12" s="1027">
        <v>3</v>
      </c>
      <c r="CI12" s="1028"/>
      <c r="CJ12" s="1028"/>
      <c r="CK12" s="1028"/>
      <c r="CL12" s="1029"/>
      <c r="CM12" s="1027">
        <v>-5</v>
      </c>
      <c r="CN12" s="1028"/>
      <c r="CO12" s="1028"/>
      <c r="CP12" s="1028"/>
      <c r="CQ12" s="1029"/>
      <c r="CR12" s="1027">
        <v>22</v>
      </c>
      <c r="CS12" s="1028"/>
      <c r="CT12" s="1028"/>
      <c r="CU12" s="1028"/>
      <c r="CV12" s="1029"/>
      <c r="CW12" s="1027" t="s">
        <v>580</v>
      </c>
      <c r="CX12" s="1028"/>
      <c r="CY12" s="1028"/>
      <c r="CZ12" s="1028"/>
      <c r="DA12" s="1029"/>
      <c r="DB12" s="1027">
        <v>15</v>
      </c>
      <c r="DC12" s="1028"/>
      <c r="DD12" s="1028"/>
      <c r="DE12" s="1028"/>
      <c r="DF12" s="1029"/>
      <c r="DG12" s="1027" t="s">
        <v>606</v>
      </c>
      <c r="DH12" s="1028"/>
      <c r="DI12" s="1028"/>
      <c r="DJ12" s="1028"/>
      <c r="DK12" s="1029"/>
      <c r="DL12" s="1027" t="s">
        <v>606</v>
      </c>
      <c r="DM12" s="1028"/>
      <c r="DN12" s="1028"/>
      <c r="DO12" s="1028"/>
      <c r="DP12" s="1029"/>
      <c r="DQ12" s="1027" t="s">
        <v>607</v>
      </c>
      <c r="DR12" s="1028"/>
      <c r="DS12" s="1028"/>
      <c r="DT12" s="1028"/>
      <c r="DU12" s="1029"/>
      <c r="DV12" s="1030"/>
      <c r="DW12" s="1031"/>
      <c r="DX12" s="1031"/>
      <c r="DY12" s="1031"/>
      <c r="DZ12" s="1032"/>
      <c r="EA12" s="234"/>
    </row>
    <row r="13" spans="1:131" s="235" customFormat="1" ht="26.25" customHeight="1" x14ac:dyDescent="0.15">
      <c r="A13" s="241">
        <v>7</v>
      </c>
      <c r="B13" s="1074"/>
      <c r="C13" s="1075"/>
      <c r="D13" s="1075"/>
      <c r="E13" s="1075"/>
      <c r="F13" s="1075"/>
      <c r="G13" s="1075"/>
      <c r="H13" s="1075"/>
      <c r="I13" s="1075"/>
      <c r="J13" s="1075"/>
      <c r="K13" s="1075"/>
      <c r="L13" s="1075"/>
      <c r="M13" s="1075"/>
      <c r="N13" s="1075"/>
      <c r="O13" s="1075"/>
      <c r="P13" s="1076"/>
      <c r="Q13" s="1080"/>
      <c r="R13" s="1009"/>
      <c r="S13" s="1009"/>
      <c r="T13" s="1009"/>
      <c r="U13" s="1009"/>
      <c r="V13" s="1009"/>
      <c r="W13" s="1009"/>
      <c r="X13" s="1009"/>
      <c r="Y13" s="1009"/>
      <c r="Z13" s="1009"/>
      <c r="AA13" s="1009"/>
      <c r="AB13" s="1009"/>
      <c r="AC13" s="1009"/>
      <c r="AD13" s="1009"/>
      <c r="AE13" s="1010"/>
      <c r="AF13" s="1057"/>
      <c r="AG13" s="1015"/>
      <c r="AH13" s="1015"/>
      <c r="AI13" s="1015"/>
      <c r="AJ13" s="1058"/>
      <c r="AK13" s="1122"/>
      <c r="AL13" s="1123"/>
      <c r="AM13" s="1123"/>
      <c r="AN13" s="1123"/>
      <c r="AO13" s="1123"/>
      <c r="AP13" s="1123"/>
      <c r="AQ13" s="1123"/>
      <c r="AR13" s="1123"/>
      <c r="AS13" s="1123"/>
      <c r="AT13" s="1123"/>
      <c r="AU13" s="1120"/>
      <c r="AV13" s="1120"/>
      <c r="AW13" s="1120"/>
      <c r="AX13" s="1120"/>
      <c r="AY13" s="1121"/>
      <c r="AZ13" s="232"/>
      <c r="BA13" s="232"/>
      <c r="BB13" s="232"/>
      <c r="BC13" s="232"/>
      <c r="BD13" s="232"/>
      <c r="BE13" s="233"/>
      <c r="BF13" s="233"/>
      <c r="BG13" s="233"/>
      <c r="BH13" s="233"/>
      <c r="BI13" s="233"/>
      <c r="BJ13" s="233"/>
      <c r="BK13" s="233"/>
      <c r="BL13" s="233"/>
      <c r="BM13" s="233"/>
      <c r="BN13" s="233"/>
      <c r="BO13" s="233"/>
      <c r="BP13" s="233"/>
      <c r="BQ13" s="242">
        <v>7</v>
      </c>
      <c r="BR13" s="243"/>
      <c r="BS13" s="1052" t="s">
        <v>586</v>
      </c>
      <c r="BT13" s="1053"/>
      <c r="BU13" s="1053"/>
      <c r="BV13" s="1053"/>
      <c r="BW13" s="1053"/>
      <c r="BX13" s="1053"/>
      <c r="BY13" s="1053"/>
      <c r="BZ13" s="1053"/>
      <c r="CA13" s="1053"/>
      <c r="CB13" s="1053"/>
      <c r="CC13" s="1053"/>
      <c r="CD13" s="1053"/>
      <c r="CE13" s="1053"/>
      <c r="CF13" s="1053"/>
      <c r="CG13" s="1054"/>
      <c r="CH13" s="1027">
        <v>7</v>
      </c>
      <c r="CI13" s="1028"/>
      <c r="CJ13" s="1028"/>
      <c r="CK13" s="1028"/>
      <c r="CL13" s="1029"/>
      <c r="CM13" s="1027">
        <v>40</v>
      </c>
      <c r="CN13" s="1028"/>
      <c r="CO13" s="1028"/>
      <c r="CP13" s="1028"/>
      <c r="CQ13" s="1029"/>
      <c r="CR13" s="1027">
        <v>18</v>
      </c>
      <c r="CS13" s="1028"/>
      <c r="CT13" s="1028"/>
      <c r="CU13" s="1028"/>
      <c r="CV13" s="1029"/>
      <c r="CW13" s="1027" t="s">
        <v>580</v>
      </c>
      <c r="CX13" s="1028"/>
      <c r="CY13" s="1028"/>
      <c r="CZ13" s="1028"/>
      <c r="DA13" s="1029"/>
      <c r="DB13" s="1027" t="s">
        <v>580</v>
      </c>
      <c r="DC13" s="1028"/>
      <c r="DD13" s="1028"/>
      <c r="DE13" s="1028"/>
      <c r="DF13" s="1029"/>
      <c r="DG13" s="1027" t="s">
        <v>606</v>
      </c>
      <c r="DH13" s="1028"/>
      <c r="DI13" s="1028"/>
      <c r="DJ13" s="1028"/>
      <c r="DK13" s="1029"/>
      <c r="DL13" s="1027" t="s">
        <v>606</v>
      </c>
      <c r="DM13" s="1028"/>
      <c r="DN13" s="1028"/>
      <c r="DO13" s="1028"/>
      <c r="DP13" s="1029"/>
      <c r="DQ13" s="1027" t="s">
        <v>607</v>
      </c>
      <c r="DR13" s="1028"/>
      <c r="DS13" s="1028"/>
      <c r="DT13" s="1028"/>
      <c r="DU13" s="1029"/>
      <c r="DV13" s="1030"/>
      <c r="DW13" s="1031"/>
      <c r="DX13" s="1031"/>
      <c r="DY13" s="1031"/>
      <c r="DZ13" s="1032"/>
      <c r="EA13" s="234"/>
    </row>
    <row r="14" spans="1:131" s="235" customFormat="1" ht="26.25" customHeight="1" x14ac:dyDescent="0.15">
      <c r="A14" s="241">
        <v>8</v>
      </c>
      <c r="B14" s="1074"/>
      <c r="C14" s="1075"/>
      <c r="D14" s="1075"/>
      <c r="E14" s="1075"/>
      <c r="F14" s="1075"/>
      <c r="G14" s="1075"/>
      <c r="H14" s="1075"/>
      <c r="I14" s="1075"/>
      <c r="J14" s="1075"/>
      <c r="K14" s="1075"/>
      <c r="L14" s="1075"/>
      <c r="M14" s="1075"/>
      <c r="N14" s="1075"/>
      <c r="O14" s="1075"/>
      <c r="P14" s="1076"/>
      <c r="Q14" s="1080"/>
      <c r="R14" s="1009"/>
      <c r="S14" s="1009"/>
      <c r="T14" s="1009"/>
      <c r="U14" s="1009"/>
      <c r="V14" s="1009"/>
      <c r="W14" s="1009"/>
      <c r="X14" s="1009"/>
      <c r="Y14" s="1009"/>
      <c r="Z14" s="1009"/>
      <c r="AA14" s="1009"/>
      <c r="AB14" s="1009"/>
      <c r="AC14" s="1009"/>
      <c r="AD14" s="1009"/>
      <c r="AE14" s="1010"/>
      <c r="AF14" s="1057"/>
      <c r="AG14" s="1015"/>
      <c r="AH14" s="1015"/>
      <c r="AI14" s="1015"/>
      <c r="AJ14" s="1058"/>
      <c r="AK14" s="1122"/>
      <c r="AL14" s="1123"/>
      <c r="AM14" s="1123"/>
      <c r="AN14" s="1123"/>
      <c r="AO14" s="1123"/>
      <c r="AP14" s="1123"/>
      <c r="AQ14" s="1123"/>
      <c r="AR14" s="1123"/>
      <c r="AS14" s="1123"/>
      <c r="AT14" s="1123"/>
      <c r="AU14" s="1120"/>
      <c r="AV14" s="1120"/>
      <c r="AW14" s="1120"/>
      <c r="AX14" s="1120"/>
      <c r="AY14" s="1121"/>
      <c r="AZ14" s="232"/>
      <c r="BA14" s="232"/>
      <c r="BB14" s="232"/>
      <c r="BC14" s="232"/>
      <c r="BD14" s="232"/>
      <c r="BE14" s="233"/>
      <c r="BF14" s="233"/>
      <c r="BG14" s="233"/>
      <c r="BH14" s="233"/>
      <c r="BI14" s="233"/>
      <c r="BJ14" s="233"/>
      <c r="BK14" s="233"/>
      <c r="BL14" s="233"/>
      <c r="BM14" s="233"/>
      <c r="BN14" s="233"/>
      <c r="BO14" s="233"/>
      <c r="BP14" s="233"/>
      <c r="BQ14" s="242">
        <v>8</v>
      </c>
      <c r="BR14" s="243"/>
      <c r="BS14" s="1052" t="s">
        <v>587</v>
      </c>
      <c r="BT14" s="1053"/>
      <c r="BU14" s="1053"/>
      <c r="BV14" s="1053"/>
      <c r="BW14" s="1053"/>
      <c r="BX14" s="1053"/>
      <c r="BY14" s="1053"/>
      <c r="BZ14" s="1053"/>
      <c r="CA14" s="1053"/>
      <c r="CB14" s="1053"/>
      <c r="CC14" s="1053"/>
      <c r="CD14" s="1053"/>
      <c r="CE14" s="1053"/>
      <c r="CF14" s="1053"/>
      <c r="CG14" s="1054"/>
      <c r="CH14" s="1027">
        <v>-39</v>
      </c>
      <c r="CI14" s="1028"/>
      <c r="CJ14" s="1028"/>
      <c r="CK14" s="1028"/>
      <c r="CL14" s="1029"/>
      <c r="CM14" s="1027">
        <v>55</v>
      </c>
      <c r="CN14" s="1028"/>
      <c r="CO14" s="1028"/>
      <c r="CP14" s="1028"/>
      <c r="CQ14" s="1029"/>
      <c r="CR14" s="1027">
        <v>23</v>
      </c>
      <c r="CS14" s="1028"/>
      <c r="CT14" s="1028"/>
      <c r="CU14" s="1028"/>
      <c r="CV14" s="1029"/>
      <c r="CW14" s="1027" t="s">
        <v>580</v>
      </c>
      <c r="CX14" s="1028"/>
      <c r="CY14" s="1028"/>
      <c r="CZ14" s="1028"/>
      <c r="DA14" s="1029"/>
      <c r="DB14" s="1027">
        <v>104</v>
      </c>
      <c r="DC14" s="1028"/>
      <c r="DD14" s="1028"/>
      <c r="DE14" s="1028"/>
      <c r="DF14" s="1029"/>
      <c r="DG14" s="1027" t="s">
        <v>606</v>
      </c>
      <c r="DH14" s="1028"/>
      <c r="DI14" s="1028"/>
      <c r="DJ14" s="1028"/>
      <c r="DK14" s="1029"/>
      <c r="DL14" s="1027" t="s">
        <v>606</v>
      </c>
      <c r="DM14" s="1028"/>
      <c r="DN14" s="1028"/>
      <c r="DO14" s="1028"/>
      <c r="DP14" s="1029"/>
      <c r="DQ14" s="1027" t="s">
        <v>607</v>
      </c>
      <c r="DR14" s="1028"/>
      <c r="DS14" s="1028"/>
      <c r="DT14" s="1028"/>
      <c r="DU14" s="1029"/>
      <c r="DV14" s="1030"/>
      <c r="DW14" s="1031"/>
      <c r="DX14" s="1031"/>
      <c r="DY14" s="1031"/>
      <c r="DZ14" s="1032"/>
      <c r="EA14" s="234"/>
    </row>
    <row r="15" spans="1:131" s="235" customFormat="1" ht="26.25" customHeight="1" x14ac:dyDescent="0.15">
      <c r="A15" s="241">
        <v>9</v>
      </c>
      <c r="B15" s="1074"/>
      <c r="C15" s="1075"/>
      <c r="D15" s="1075"/>
      <c r="E15" s="1075"/>
      <c r="F15" s="1075"/>
      <c r="G15" s="1075"/>
      <c r="H15" s="1075"/>
      <c r="I15" s="1075"/>
      <c r="J15" s="1075"/>
      <c r="K15" s="1075"/>
      <c r="L15" s="1075"/>
      <c r="M15" s="1075"/>
      <c r="N15" s="1075"/>
      <c r="O15" s="1075"/>
      <c r="P15" s="1076"/>
      <c r="Q15" s="1080"/>
      <c r="R15" s="1009"/>
      <c r="S15" s="1009"/>
      <c r="T15" s="1009"/>
      <c r="U15" s="1009"/>
      <c r="V15" s="1009"/>
      <c r="W15" s="1009"/>
      <c r="X15" s="1009"/>
      <c r="Y15" s="1009"/>
      <c r="Z15" s="1009"/>
      <c r="AA15" s="1009"/>
      <c r="AB15" s="1009"/>
      <c r="AC15" s="1009"/>
      <c r="AD15" s="1009"/>
      <c r="AE15" s="1010"/>
      <c r="AF15" s="1057"/>
      <c r="AG15" s="1015"/>
      <c r="AH15" s="1015"/>
      <c r="AI15" s="1015"/>
      <c r="AJ15" s="1058"/>
      <c r="AK15" s="1122"/>
      <c r="AL15" s="1123"/>
      <c r="AM15" s="1123"/>
      <c r="AN15" s="1123"/>
      <c r="AO15" s="1123"/>
      <c r="AP15" s="1123"/>
      <c r="AQ15" s="1123"/>
      <c r="AR15" s="1123"/>
      <c r="AS15" s="1123"/>
      <c r="AT15" s="1123"/>
      <c r="AU15" s="1120"/>
      <c r="AV15" s="1120"/>
      <c r="AW15" s="1120"/>
      <c r="AX15" s="1120"/>
      <c r="AY15" s="1121"/>
      <c r="AZ15" s="232"/>
      <c r="BA15" s="232"/>
      <c r="BB15" s="232"/>
      <c r="BC15" s="232"/>
      <c r="BD15" s="232"/>
      <c r="BE15" s="233"/>
      <c r="BF15" s="233"/>
      <c r="BG15" s="233"/>
      <c r="BH15" s="233"/>
      <c r="BI15" s="233"/>
      <c r="BJ15" s="233"/>
      <c r="BK15" s="233"/>
      <c r="BL15" s="233"/>
      <c r="BM15" s="233"/>
      <c r="BN15" s="233"/>
      <c r="BO15" s="233"/>
      <c r="BP15" s="233"/>
      <c r="BQ15" s="242">
        <v>9</v>
      </c>
      <c r="BR15" s="243"/>
      <c r="BS15" s="1052" t="s">
        <v>588</v>
      </c>
      <c r="BT15" s="1053"/>
      <c r="BU15" s="1053"/>
      <c r="BV15" s="1053"/>
      <c r="BW15" s="1053"/>
      <c r="BX15" s="1053"/>
      <c r="BY15" s="1053"/>
      <c r="BZ15" s="1053"/>
      <c r="CA15" s="1053"/>
      <c r="CB15" s="1053"/>
      <c r="CC15" s="1053"/>
      <c r="CD15" s="1053"/>
      <c r="CE15" s="1053"/>
      <c r="CF15" s="1053"/>
      <c r="CG15" s="1054"/>
      <c r="CH15" s="1027">
        <v>-18</v>
      </c>
      <c r="CI15" s="1028"/>
      <c r="CJ15" s="1028"/>
      <c r="CK15" s="1028"/>
      <c r="CL15" s="1029"/>
      <c r="CM15" s="1027">
        <v>160</v>
      </c>
      <c r="CN15" s="1028"/>
      <c r="CO15" s="1028"/>
      <c r="CP15" s="1028"/>
      <c r="CQ15" s="1029"/>
      <c r="CR15" s="1027">
        <v>33</v>
      </c>
      <c r="CS15" s="1028"/>
      <c r="CT15" s="1028"/>
      <c r="CU15" s="1028"/>
      <c r="CV15" s="1029"/>
      <c r="CW15" s="1027">
        <v>98</v>
      </c>
      <c r="CX15" s="1028"/>
      <c r="CY15" s="1028"/>
      <c r="CZ15" s="1028"/>
      <c r="DA15" s="1029"/>
      <c r="DB15" s="1027">
        <v>57</v>
      </c>
      <c r="DC15" s="1028"/>
      <c r="DD15" s="1028"/>
      <c r="DE15" s="1028"/>
      <c r="DF15" s="1029"/>
      <c r="DG15" s="1027" t="s">
        <v>606</v>
      </c>
      <c r="DH15" s="1028"/>
      <c r="DI15" s="1028"/>
      <c r="DJ15" s="1028"/>
      <c r="DK15" s="1029"/>
      <c r="DL15" s="1027" t="s">
        <v>606</v>
      </c>
      <c r="DM15" s="1028"/>
      <c r="DN15" s="1028"/>
      <c r="DO15" s="1028"/>
      <c r="DP15" s="1029"/>
      <c r="DQ15" s="1027" t="s">
        <v>607</v>
      </c>
      <c r="DR15" s="1028"/>
      <c r="DS15" s="1028"/>
      <c r="DT15" s="1028"/>
      <c r="DU15" s="1029"/>
      <c r="DV15" s="1030"/>
      <c r="DW15" s="1031"/>
      <c r="DX15" s="1031"/>
      <c r="DY15" s="1031"/>
      <c r="DZ15" s="1032"/>
      <c r="EA15" s="234"/>
    </row>
    <row r="16" spans="1:131" s="235" customFormat="1" ht="26.25" customHeight="1" x14ac:dyDescent="0.15">
      <c r="A16" s="241">
        <v>10</v>
      </c>
      <c r="B16" s="1074"/>
      <c r="C16" s="1075"/>
      <c r="D16" s="1075"/>
      <c r="E16" s="1075"/>
      <c r="F16" s="1075"/>
      <c r="G16" s="1075"/>
      <c r="H16" s="1075"/>
      <c r="I16" s="1075"/>
      <c r="J16" s="1075"/>
      <c r="K16" s="1075"/>
      <c r="L16" s="1075"/>
      <c r="M16" s="1075"/>
      <c r="N16" s="1075"/>
      <c r="O16" s="1075"/>
      <c r="P16" s="1076"/>
      <c r="Q16" s="1080"/>
      <c r="R16" s="1009"/>
      <c r="S16" s="1009"/>
      <c r="T16" s="1009"/>
      <c r="U16" s="1009"/>
      <c r="V16" s="1009"/>
      <c r="W16" s="1009"/>
      <c r="X16" s="1009"/>
      <c r="Y16" s="1009"/>
      <c r="Z16" s="1009"/>
      <c r="AA16" s="1009"/>
      <c r="AB16" s="1009"/>
      <c r="AC16" s="1009"/>
      <c r="AD16" s="1009"/>
      <c r="AE16" s="1010"/>
      <c r="AF16" s="1057"/>
      <c r="AG16" s="1015"/>
      <c r="AH16" s="1015"/>
      <c r="AI16" s="1015"/>
      <c r="AJ16" s="1058"/>
      <c r="AK16" s="1122"/>
      <c r="AL16" s="1123"/>
      <c r="AM16" s="1123"/>
      <c r="AN16" s="1123"/>
      <c r="AO16" s="1123"/>
      <c r="AP16" s="1123"/>
      <c r="AQ16" s="1123"/>
      <c r="AR16" s="1123"/>
      <c r="AS16" s="1123"/>
      <c r="AT16" s="1123"/>
      <c r="AU16" s="1120"/>
      <c r="AV16" s="1120"/>
      <c r="AW16" s="1120"/>
      <c r="AX16" s="1120"/>
      <c r="AY16" s="1121"/>
      <c r="AZ16" s="232"/>
      <c r="BA16" s="232"/>
      <c r="BB16" s="232"/>
      <c r="BC16" s="232"/>
      <c r="BD16" s="232"/>
      <c r="BE16" s="233"/>
      <c r="BF16" s="233"/>
      <c r="BG16" s="233"/>
      <c r="BH16" s="233"/>
      <c r="BI16" s="233"/>
      <c r="BJ16" s="233"/>
      <c r="BK16" s="233"/>
      <c r="BL16" s="233"/>
      <c r="BM16" s="233"/>
      <c r="BN16" s="233"/>
      <c r="BO16" s="233"/>
      <c r="BP16" s="233"/>
      <c r="BQ16" s="242">
        <v>10</v>
      </c>
      <c r="BR16" s="243"/>
      <c r="BS16" s="1052" t="s">
        <v>589</v>
      </c>
      <c r="BT16" s="1053"/>
      <c r="BU16" s="1053"/>
      <c r="BV16" s="1053"/>
      <c r="BW16" s="1053"/>
      <c r="BX16" s="1053"/>
      <c r="BY16" s="1053"/>
      <c r="BZ16" s="1053"/>
      <c r="CA16" s="1053"/>
      <c r="CB16" s="1053"/>
      <c r="CC16" s="1053"/>
      <c r="CD16" s="1053"/>
      <c r="CE16" s="1053"/>
      <c r="CF16" s="1053"/>
      <c r="CG16" s="1054"/>
      <c r="CH16" s="1027">
        <v>22</v>
      </c>
      <c r="CI16" s="1028"/>
      <c r="CJ16" s="1028"/>
      <c r="CK16" s="1028"/>
      <c r="CL16" s="1029"/>
      <c r="CM16" s="1027">
        <v>387</v>
      </c>
      <c r="CN16" s="1028"/>
      <c r="CO16" s="1028"/>
      <c r="CP16" s="1028"/>
      <c r="CQ16" s="1029"/>
      <c r="CR16" s="1027">
        <v>207</v>
      </c>
      <c r="CS16" s="1028"/>
      <c r="CT16" s="1028"/>
      <c r="CU16" s="1028"/>
      <c r="CV16" s="1029"/>
      <c r="CW16" s="1027" t="s">
        <v>580</v>
      </c>
      <c r="CX16" s="1028"/>
      <c r="CY16" s="1028"/>
      <c r="CZ16" s="1028"/>
      <c r="DA16" s="1029"/>
      <c r="DB16" s="1027" t="s">
        <v>580</v>
      </c>
      <c r="DC16" s="1028"/>
      <c r="DD16" s="1028"/>
      <c r="DE16" s="1028"/>
      <c r="DF16" s="1029"/>
      <c r="DG16" s="1027" t="s">
        <v>606</v>
      </c>
      <c r="DH16" s="1028"/>
      <c r="DI16" s="1028"/>
      <c r="DJ16" s="1028"/>
      <c r="DK16" s="1029"/>
      <c r="DL16" s="1027" t="s">
        <v>606</v>
      </c>
      <c r="DM16" s="1028"/>
      <c r="DN16" s="1028"/>
      <c r="DO16" s="1028"/>
      <c r="DP16" s="1029"/>
      <c r="DQ16" s="1027" t="s">
        <v>607</v>
      </c>
      <c r="DR16" s="1028"/>
      <c r="DS16" s="1028"/>
      <c r="DT16" s="1028"/>
      <c r="DU16" s="1029"/>
      <c r="DV16" s="1030"/>
      <c r="DW16" s="1031"/>
      <c r="DX16" s="1031"/>
      <c r="DY16" s="1031"/>
      <c r="DZ16" s="1032"/>
      <c r="EA16" s="234"/>
    </row>
    <row r="17" spans="1:131" s="235" customFormat="1" ht="26.25" customHeight="1" x14ac:dyDescent="0.15">
      <c r="A17" s="241">
        <v>11</v>
      </c>
      <c r="B17" s="1074"/>
      <c r="C17" s="1075"/>
      <c r="D17" s="1075"/>
      <c r="E17" s="1075"/>
      <c r="F17" s="1075"/>
      <c r="G17" s="1075"/>
      <c r="H17" s="1075"/>
      <c r="I17" s="1075"/>
      <c r="J17" s="1075"/>
      <c r="K17" s="1075"/>
      <c r="L17" s="1075"/>
      <c r="M17" s="1075"/>
      <c r="N17" s="1075"/>
      <c r="O17" s="1075"/>
      <c r="P17" s="1076"/>
      <c r="Q17" s="1080"/>
      <c r="R17" s="1009"/>
      <c r="S17" s="1009"/>
      <c r="T17" s="1009"/>
      <c r="U17" s="1009"/>
      <c r="V17" s="1009"/>
      <c r="W17" s="1009"/>
      <c r="X17" s="1009"/>
      <c r="Y17" s="1009"/>
      <c r="Z17" s="1009"/>
      <c r="AA17" s="1009"/>
      <c r="AB17" s="1009"/>
      <c r="AC17" s="1009"/>
      <c r="AD17" s="1009"/>
      <c r="AE17" s="1010"/>
      <c r="AF17" s="1057"/>
      <c r="AG17" s="1015"/>
      <c r="AH17" s="1015"/>
      <c r="AI17" s="1015"/>
      <c r="AJ17" s="1058"/>
      <c r="AK17" s="1122"/>
      <c r="AL17" s="1123"/>
      <c r="AM17" s="1123"/>
      <c r="AN17" s="1123"/>
      <c r="AO17" s="1123"/>
      <c r="AP17" s="1123"/>
      <c r="AQ17" s="1123"/>
      <c r="AR17" s="1123"/>
      <c r="AS17" s="1123"/>
      <c r="AT17" s="1123"/>
      <c r="AU17" s="1120"/>
      <c r="AV17" s="1120"/>
      <c r="AW17" s="1120"/>
      <c r="AX17" s="1120"/>
      <c r="AY17" s="1121"/>
      <c r="AZ17" s="232"/>
      <c r="BA17" s="232"/>
      <c r="BB17" s="232"/>
      <c r="BC17" s="232"/>
      <c r="BD17" s="232"/>
      <c r="BE17" s="233"/>
      <c r="BF17" s="233"/>
      <c r="BG17" s="233"/>
      <c r="BH17" s="233"/>
      <c r="BI17" s="233"/>
      <c r="BJ17" s="233"/>
      <c r="BK17" s="233"/>
      <c r="BL17" s="233"/>
      <c r="BM17" s="233"/>
      <c r="BN17" s="233"/>
      <c r="BO17" s="233"/>
      <c r="BP17" s="233"/>
      <c r="BQ17" s="242">
        <v>11</v>
      </c>
      <c r="BR17" s="243"/>
      <c r="BS17" s="1052" t="s">
        <v>590</v>
      </c>
      <c r="BT17" s="1053"/>
      <c r="BU17" s="1053"/>
      <c r="BV17" s="1053"/>
      <c r="BW17" s="1053"/>
      <c r="BX17" s="1053"/>
      <c r="BY17" s="1053"/>
      <c r="BZ17" s="1053"/>
      <c r="CA17" s="1053"/>
      <c r="CB17" s="1053"/>
      <c r="CC17" s="1053"/>
      <c r="CD17" s="1053"/>
      <c r="CE17" s="1053"/>
      <c r="CF17" s="1053"/>
      <c r="CG17" s="1054"/>
      <c r="CH17" s="1027">
        <v>2</v>
      </c>
      <c r="CI17" s="1028"/>
      <c r="CJ17" s="1028"/>
      <c r="CK17" s="1028"/>
      <c r="CL17" s="1029"/>
      <c r="CM17" s="1027">
        <v>14</v>
      </c>
      <c r="CN17" s="1028"/>
      <c r="CO17" s="1028"/>
      <c r="CP17" s="1028"/>
      <c r="CQ17" s="1029"/>
      <c r="CR17" s="1027">
        <v>5</v>
      </c>
      <c r="CS17" s="1028"/>
      <c r="CT17" s="1028"/>
      <c r="CU17" s="1028"/>
      <c r="CV17" s="1029"/>
      <c r="CW17" s="1027" t="s">
        <v>580</v>
      </c>
      <c r="CX17" s="1028"/>
      <c r="CY17" s="1028"/>
      <c r="CZ17" s="1028"/>
      <c r="DA17" s="1029"/>
      <c r="DB17" s="1027" t="s">
        <v>580</v>
      </c>
      <c r="DC17" s="1028"/>
      <c r="DD17" s="1028"/>
      <c r="DE17" s="1028"/>
      <c r="DF17" s="1029"/>
      <c r="DG17" s="1027" t="s">
        <v>606</v>
      </c>
      <c r="DH17" s="1028"/>
      <c r="DI17" s="1028"/>
      <c r="DJ17" s="1028"/>
      <c r="DK17" s="1029"/>
      <c r="DL17" s="1027" t="s">
        <v>606</v>
      </c>
      <c r="DM17" s="1028"/>
      <c r="DN17" s="1028"/>
      <c r="DO17" s="1028"/>
      <c r="DP17" s="1029"/>
      <c r="DQ17" s="1027" t="s">
        <v>607</v>
      </c>
      <c r="DR17" s="1028"/>
      <c r="DS17" s="1028"/>
      <c r="DT17" s="1028"/>
      <c r="DU17" s="1029"/>
      <c r="DV17" s="1030"/>
      <c r="DW17" s="1031"/>
      <c r="DX17" s="1031"/>
      <c r="DY17" s="1031"/>
      <c r="DZ17" s="1032"/>
      <c r="EA17" s="234"/>
    </row>
    <row r="18" spans="1:131" s="235" customFormat="1" ht="26.25" customHeight="1" x14ac:dyDescent="0.15">
      <c r="A18" s="241">
        <v>12</v>
      </c>
      <c r="B18" s="1074"/>
      <c r="C18" s="1075"/>
      <c r="D18" s="1075"/>
      <c r="E18" s="1075"/>
      <c r="F18" s="1075"/>
      <c r="G18" s="1075"/>
      <c r="H18" s="1075"/>
      <c r="I18" s="1075"/>
      <c r="J18" s="1075"/>
      <c r="K18" s="1075"/>
      <c r="L18" s="1075"/>
      <c r="M18" s="1075"/>
      <c r="N18" s="1075"/>
      <c r="O18" s="1075"/>
      <c r="P18" s="1076"/>
      <c r="Q18" s="1080"/>
      <c r="R18" s="1009"/>
      <c r="S18" s="1009"/>
      <c r="T18" s="1009"/>
      <c r="U18" s="1009"/>
      <c r="V18" s="1009"/>
      <c r="W18" s="1009"/>
      <c r="X18" s="1009"/>
      <c r="Y18" s="1009"/>
      <c r="Z18" s="1009"/>
      <c r="AA18" s="1009"/>
      <c r="AB18" s="1009"/>
      <c r="AC18" s="1009"/>
      <c r="AD18" s="1009"/>
      <c r="AE18" s="1010"/>
      <c r="AF18" s="1057"/>
      <c r="AG18" s="1015"/>
      <c r="AH18" s="1015"/>
      <c r="AI18" s="1015"/>
      <c r="AJ18" s="1058"/>
      <c r="AK18" s="1122"/>
      <c r="AL18" s="1123"/>
      <c r="AM18" s="1123"/>
      <c r="AN18" s="1123"/>
      <c r="AO18" s="1123"/>
      <c r="AP18" s="1123"/>
      <c r="AQ18" s="1123"/>
      <c r="AR18" s="1123"/>
      <c r="AS18" s="1123"/>
      <c r="AT18" s="1123"/>
      <c r="AU18" s="1120"/>
      <c r="AV18" s="1120"/>
      <c r="AW18" s="1120"/>
      <c r="AX18" s="1120"/>
      <c r="AY18" s="1121"/>
      <c r="AZ18" s="232"/>
      <c r="BA18" s="232"/>
      <c r="BB18" s="232"/>
      <c r="BC18" s="232"/>
      <c r="BD18" s="232"/>
      <c r="BE18" s="233"/>
      <c r="BF18" s="233"/>
      <c r="BG18" s="233"/>
      <c r="BH18" s="233"/>
      <c r="BI18" s="233"/>
      <c r="BJ18" s="233"/>
      <c r="BK18" s="233"/>
      <c r="BL18" s="233"/>
      <c r="BM18" s="233"/>
      <c r="BN18" s="233"/>
      <c r="BO18" s="233"/>
      <c r="BP18" s="233"/>
      <c r="BQ18" s="242">
        <v>12</v>
      </c>
      <c r="BR18" s="243"/>
      <c r="BS18" s="1052"/>
      <c r="BT18" s="1053"/>
      <c r="BU18" s="1053"/>
      <c r="BV18" s="1053"/>
      <c r="BW18" s="1053"/>
      <c r="BX18" s="1053"/>
      <c r="BY18" s="1053"/>
      <c r="BZ18" s="1053"/>
      <c r="CA18" s="1053"/>
      <c r="CB18" s="1053"/>
      <c r="CC18" s="1053"/>
      <c r="CD18" s="1053"/>
      <c r="CE18" s="1053"/>
      <c r="CF18" s="1053"/>
      <c r="CG18" s="1054"/>
      <c r="CH18" s="1027"/>
      <c r="CI18" s="1028"/>
      <c r="CJ18" s="1028"/>
      <c r="CK18" s="1028"/>
      <c r="CL18" s="1029"/>
      <c r="CM18" s="1027"/>
      <c r="CN18" s="1028"/>
      <c r="CO18" s="1028"/>
      <c r="CP18" s="1028"/>
      <c r="CQ18" s="1029"/>
      <c r="CR18" s="1027"/>
      <c r="CS18" s="1028"/>
      <c r="CT18" s="1028"/>
      <c r="CU18" s="1028"/>
      <c r="CV18" s="1029"/>
      <c r="CW18" s="1027"/>
      <c r="CX18" s="1028"/>
      <c r="CY18" s="1028"/>
      <c r="CZ18" s="1028"/>
      <c r="DA18" s="1029"/>
      <c r="DB18" s="1027"/>
      <c r="DC18" s="1028"/>
      <c r="DD18" s="1028"/>
      <c r="DE18" s="1028"/>
      <c r="DF18" s="1029"/>
      <c r="DG18" s="1027"/>
      <c r="DH18" s="1028"/>
      <c r="DI18" s="1028"/>
      <c r="DJ18" s="1028"/>
      <c r="DK18" s="1029"/>
      <c r="DL18" s="1027"/>
      <c r="DM18" s="1028"/>
      <c r="DN18" s="1028"/>
      <c r="DO18" s="1028"/>
      <c r="DP18" s="1029"/>
      <c r="DQ18" s="1027"/>
      <c r="DR18" s="1028"/>
      <c r="DS18" s="1028"/>
      <c r="DT18" s="1028"/>
      <c r="DU18" s="1029"/>
      <c r="DV18" s="1030"/>
      <c r="DW18" s="1031"/>
      <c r="DX18" s="1031"/>
      <c r="DY18" s="1031"/>
      <c r="DZ18" s="1032"/>
      <c r="EA18" s="234"/>
    </row>
    <row r="19" spans="1:131" s="235" customFormat="1" ht="26.25" customHeight="1" x14ac:dyDescent="0.15">
      <c r="A19" s="241">
        <v>13</v>
      </c>
      <c r="B19" s="1074"/>
      <c r="C19" s="1075"/>
      <c r="D19" s="1075"/>
      <c r="E19" s="1075"/>
      <c r="F19" s="1075"/>
      <c r="G19" s="1075"/>
      <c r="H19" s="1075"/>
      <c r="I19" s="1075"/>
      <c r="J19" s="1075"/>
      <c r="K19" s="1075"/>
      <c r="L19" s="1075"/>
      <c r="M19" s="1075"/>
      <c r="N19" s="1075"/>
      <c r="O19" s="1075"/>
      <c r="P19" s="1076"/>
      <c r="Q19" s="1080"/>
      <c r="R19" s="1009"/>
      <c r="S19" s="1009"/>
      <c r="T19" s="1009"/>
      <c r="U19" s="1009"/>
      <c r="V19" s="1009"/>
      <c r="W19" s="1009"/>
      <c r="X19" s="1009"/>
      <c r="Y19" s="1009"/>
      <c r="Z19" s="1009"/>
      <c r="AA19" s="1009"/>
      <c r="AB19" s="1009"/>
      <c r="AC19" s="1009"/>
      <c r="AD19" s="1009"/>
      <c r="AE19" s="1010"/>
      <c r="AF19" s="1057"/>
      <c r="AG19" s="1015"/>
      <c r="AH19" s="1015"/>
      <c r="AI19" s="1015"/>
      <c r="AJ19" s="1058"/>
      <c r="AK19" s="1122"/>
      <c r="AL19" s="1123"/>
      <c r="AM19" s="1123"/>
      <c r="AN19" s="1123"/>
      <c r="AO19" s="1123"/>
      <c r="AP19" s="1123"/>
      <c r="AQ19" s="1123"/>
      <c r="AR19" s="1123"/>
      <c r="AS19" s="1123"/>
      <c r="AT19" s="1123"/>
      <c r="AU19" s="1120"/>
      <c r="AV19" s="1120"/>
      <c r="AW19" s="1120"/>
      <c r="AX19" s="1120"/>
      <c r="AY19" s="1121"/>
      <c r="AZ19" s="232"/>
      <c r="BA19" s="232"/>
      <c r="BB19" s="232"/>
      <c r="BC19" s="232"/>
      <c r="BD19" s="232"/>
      <c r="BE19" s="233"/>
      <c r="BF19" s="233"/>
      <c r="BG19" s="233"/>
      <c r="BH19" s="233"/>
      <c r="BI19" s="233"/>
      <c r="BJ19" s="233"/>
      <c r="BK19" s="233"/>
      <c r="BL19" s="233"/>
      <c r="BM19" s="233"/>
      <c r="BN19" s="233"/>
      <c r="BO19" s="233"/>
      <c r="BP19" s="233"/>
      <c r="BQ19" s="242">
        <v>13</v>
      </c>
      <c r="BR19" s="243"/>
      <c r="BS19" s="1052"/>
      <c r="BT19" s="1053"/>
      <c r="BU19" s="1053"/>
      <c r="BV19" s="1053"/>
      <c r="BW19" s="1053"/>
      <c r="BX19" s="1053"/>
      <c r="BY19" s="1053"/>
      <c r="BZ19" s="1053"/>
      <c r="CA19" s="1053"/>
      <c r="CB19" s="1053"/>
      <c r="CC19" s="1053"/>
      <c r="CD19" s="1053"/>
      <c r="CE19" s="1053"/>
      <c r="CF19" s="1053"/>
      <c r="CG19" s="1054"/>
      <c r="CH19" s="1027"/>
      <c r="CI19" s="1028"/>
      <c r="CJ19" s="1028"/>
      <c r="CK19" s="1028"/>
      <c r="CL19" s="1029"/>
      <c r="CM19" s="1027"/>
      <c r="CN19" s="1028"/>
      <c r="CO19" s="1028"/>
      <c r="CP19" s="1028"/>
      <c r="CQ19" s="1029"/>
      <c r="CR19" s="1027"/>
      <c r="CS19" s="1028"/>
      <c r="CT19" s="1028"/>
      <c r="CU19" s="1028"/>
      <c r="CV19" s="1029"/>
      <c r="CW19" s="1027"/>
      <c r="CX19" s="1028"/>
      <c r="CY19" s="1028"/>
      <c r="CZ19" s="1028"/>
      <c r="DA19" s="1029"/>
      <c r="DB19" s="1027"/>
      <c r="DC19" s="1028"/>
      <c r="DD19" s="1028"/>
      <c r="DE19" s="1028"/>
      <c r="DF19" s="1029"/>
      <c r="DG19" s="1027"/>
      <c r="DH19" s="1028"/>
      <c r="DI19" s="1028"/>
      <c r="DJ19" s="1028"/>
      <c r="DK19" s="1029"/>
      <c r="DL19" s="1027"/>
      <c r="DM19" s="1028"/>
      <c r="DN19" s="1028"/>
      <c r="DO19" s="1028"/>
      <c r="DP19" s="1029"/>
      <c r="DQ19" s="1027"/>
      <c r="DR19" s="1028"/>
      <c r="DS19" s="1028"/>
      <c r="DT19" s="1028"/>
      <c r="DU19" s="1029"/>
      <c r="DV19" s="1030"/>
      <c r="DW19" s="1031"/>
      <c r="DX19" s="1031"/>
      <c r="DY19" s="1031"/>
      <c r="DZ19" s="1032"/>
      <c r="EA19" s="234"/>
    </row>
    <row r="20" spans="1:131" s="235" customFormat="1" ht="26.25" customHeight="1" x14ac:dyDescent="0.15">
      <c r="A20" s="241">
        <v>14</v>
      </c>
      <c r="B20" s="1074"/>
      <c r="C20" s="1075"/>
      <c r="D20" s="1075"/>
      <c r="E20" s="1075"/>
      <c r="F20" s="1075"/>
      <c r="G20" s="1075"/>
      <c r="H20" s="1075"/>
      <c r="I20" s="1075"/>
      <c r="J20" s="1075"/>
      <c r="K20" s="1075"/>
      <c r="L20" s="1075"/>
      <c r="M20" s="1075"/>
      <c r="N20" s="1075"/>
      <c r="O20" s="1075"/>
      <c r="P20" s="1076"/>
      <c r="Q20" s="1080"/>
      <c r="R20" s="1009"/>
      <c r="S20" s="1009"/>
      <c r="T20" s="1009"/>
      <c r="U20" s="1009"/>
      <c r="V20" s="1009"/>
      <c r="W20" s="1009"/>
      <c r="X20" s="1009"/>
      <c r="Y20" s="1009"/>
      <c r="Z20" s="1009"/>
      <c r="AA20" s="1009"/>
      <c r="AB20" s="1009"/>
      <c r="AC20" s="1009"/>
      <c r="AD20" s="1009"/>
      <c r="AE20" s="1010"/>
      <c r="AF20" s="1057"/>
      <c r="AG20" s="1015"/>
      <c r="AH20" s="1015"/>
      <c r="AI20" s="1015"/>
      <c r="AJ20" s="1058"/>
      <c r="AK20" s="1122"/>
      <c r="AL20" s="1123"/>
      <c r="AM20" s="1123"/>
      <c r="AN20" s="1123"/>
      <c r="AO20" s="1123"/>
      <c r="AP20" s="1123"/>
      <c r="AQ20" s="1123"/>
      <c r="AR20" s="1123"/>
      <c r="AS20" s="1123"/>
      <c r="AT20" s="1123"/>
      <c r="AU20" s="1120"/>
      <c r="AV20" s="1120"/>
      <c r="AW20" s="1120"/>
      <c r="AX20" s="1120"/>
      <c r="AY20" s="1121"/>
      <c r="AZ20" s="232"/>
      <c r="BA20" s="232"/>
      <c r="BB20" s="232"/>
      <c r="BC20" s="232"/>
      <c r="BD20" s="232"/>
      <c r="BE20" s="233"/>
      <c r="BF20" s="233"/>
      <c r="BG20" s="233"/>
      <c r="BH20" s="233"/>
      <c r="BI20" s="233"/>
      <c r="BJ20" s="233"/>
      <c r="BK20" s="233"/>
      <c r="BL20" s="233"/>
      <c r="BM20" s="233"/>
      <c r="BN20" s="233"/>
      <c r="BO20" s="233"/>
      <c r="BP20" s="233"/>
      <c r="BQ20" s="242">
        <v>14</v>
      </c>
      <c r="BR20" s="243"/>
      <c r="BS20" s="1052"/>
      <c r="BT20" s="1053"/>
      <c r="BU20" s="1053"/>
      <c r="BV20" s="1053"/>
      <c r="BW20" s="1053"/>
      <c r="BX20" s="1053"/>
      <c r="BY20" s="1053"/>
      <c r="BZ20" s="1053"/>
      <c r="CA20" s="1053"/>
      <c r="CB20" s="1053"/>
      <c r="CC20" s="1053"/>
      <c r="CD20" s="1053"/>
      <c r="CE20" s="1053"/>
      <c r="CF20" s="1053"/>
      <c r="CG20" s="1054"/>
      <c r="CH20" s="1027"/>
      <c r="CI20" s="1028"/>
      <c r="CJ20" s="1028"/>
      <c r="CK20" s="1028"/>
      <c r="CL20" s="1029"/>
      <c r="CM20" s="1027"/>
      <c r="CN20" s="1028"/>
      <c r="CO20" s="1028"/>
      <c r="CP20" s="1028"/>
      <c r="CQ20" s="1029"/>
      <c r="CR20" s="1027"/>
      <c r="CS20" s="1028"/>
      <c r="CT20" s="1028"/>
      <c r="CU20" s="1028"/>
      <c r="CV20" s="1029"/>
      <c r="CW20" s="1027"/>
      <c r="CX20" s="1028"/>
      <c r="CY20" s="1028"/>
      <c r="CZ20" s="1028"/>
      <c r="DA20" s="1029"/>
      <c r="DB20" s="1027"/>
      <c r="DC20" s="1028"/>
      <c r="DD20" s="1028"/>
      <c r="DE20" s="1028"/>
      <c r="DF20" s="1029"/>
      <c r="DG20" s="1027"/>
      <c r="DH20" s="1028"/>
      <c r="DI20" s="1028"/>
      <c r="DJ20" s="1028"/>
      <c r="DK20" s="1029"/>
      <c r="DL20" s="1027"/>
      <c r="DM20" s="1028"/>
      <c r="DN20" s="1028"/>
      <c r="DO20" s="1028"/>
      <c r="DP20" s="1029"/>
      <c r="DQ20" s="1027"/>
      <c r="DR20" s="1028"/>
      <c r="DS20" s="1028"/>
      <c r="DT20" s="1028"/>
      <c r="DU20" s="1029"/>
      <c r="DV20" s="1030"/>
      <c r="DW20" s="1031"/>
      <c r="DX20" s="1031"/>
      <c r="DY20" s="1031"/>
      <c r="DZ20" s="1032"/>
      <c r="EA20" s="234"/>
    </row>
    <row r="21" spans="1:131" s="235" customFormat="1" ht="26.25" customHeight="1" thickBot="1" x14ac:dyDescent="0.2">
      <c r="A21" s="241">
        <v>15</v>
      </c>
      <c r="B21" s="1074"/>
      <c r="C21" s="1075"/>
      <c r="D21" s="1075"/>
      <c r="E21" s="1075"/>
      <c r="F21" s="1075"/>
      <c r="G21" s="1075"/>
      <c r="H21" s="1075"/>
      <c r="I21" s="1075"/>
      <c r="J21" s="1075"/>
      <c r="K21" s="1075"/>
      <c r="L21" s="1075"/>
      <c r="M21" s="1075"/>
      <c r="N21" s="1075"/>
      <c r="O21" s="1075"/>
      <c r="P21" s="1076"/>
      <c r="Q21" s="1080"/>
      <c r="R21" s="1009"/>
      <c r="S21" s="1009"/>
      <c r="T21" s="1009"/>
      <c r="U21" s="1009"/>
      <c r="V21" s="1009"/>
      <c r="W21" s="1009"/>
      <c r="X21" s="1009"/>
      <c r="Y21" s="1009"/>
      <c r="Z21" s="1009"/>
      <c r="AA21" s="1009"/>
      <c r="AB21" s="1009"/>
      <c r="AC21" s="1009"/>
      <c r="AD21" s="1009"/>
      <c r="AE21" s="1010"/>
      <c r="AF21" s="1057"/>
      <c r="AG21" s="1015"/>
      <c r="AH21" s="1015"/>
      <c r="AI21" s="1015"/>
      <c r="AJ21" s="1058"/>
      <c r="AK21" s="1122"/>
      <c r="AL21" s="1123"/>
      <c r="AM21" s="1123"/>
      <c r="AN21" s="1123"/>
      <c r="AO21" s="1123"/>
      <c r="AP21" s="1123"/>
      <c r="AQ21" s="1123"/>
      <c r="AR21" s="1123"/>
      <c r="AS21" s="1123"/>
      <c r="AT21" s="1123"/>
      <c r="AU21" s="1120"/>
      <c r="AV21" s="1120"/>
      <c r="AW21" s="1120"/>
      <c r="AX21" s="1120"/>
      <c r="AY21" s="1121"/>
      <c r="AZ21" s="232"/>
      <c r="BA21" s="232"/>
      <c r="BB21" s="232"/>
      <c r="BC21" s="232"/>
      <c r="BD21" s="232"/>
      <c r="BE21" s="233"/>
      <c r="BF21" s="233"/>
      <c r="BG21" s="233"/>
      <c r="BH21" s="233"/>
      <c r="BI21" s="233"/>
      <c r="BJ21" s="233"/>
      <c r="BK21" s="233"/>
      <c r="BL21" s="233"/>
      <c r="BM21" s="233"/>
      <c r="BN21" s="233"/>
      <c r="BO21" s="233"/>
      <c r="BP21" s="233"/>
      <c r="BQ21" s="242">
        <v>15</v>
      </c>
      <c r="BR21" s="243"/>
      <c r="BS21" s="1052"/>
      <c r="BT21" s="1053"/>
      <c r="BU21" s="1053"/>
      <c r="BV21" s="1053"/>
      <c r="BW21" s="1053"/>
      <c r="BX21" s="1053"/>
      <c r="BY21" s="1053"/>
      <c r="BZ21" s="1053"/>
      <c r="CA21" s="1053"/>
      <c r="CB21" s="1053"/>
      <c r="CC21" s="1053"/>
      <c r="CD21" s="1053"/>
      <c r="CE21" s="1053"/>
      <c r="CF21" s="1053"/>
      <c r="CG21" s="1054"/>
      <c r="CH21" s="1027"/>
      <c r="CI21" s="1028"/>
      <c r="CJ21" s="1028"/>
      <c r="CK21" s="1028"/>
      <c r="CL21" s="1029"/>
      <c r="CM21" s="1027"/>
      <c r="CN21" s="1028"/>
      <c r="CO21" s="1028"/>
      <c r="CP21" s="1028"/>
      <c r="CQ21" s="1029"/>
      <c r="CR21" s="1027"/>
      <c r="CS21" s="1028"/>
      <c r="CT21" s="1028"/>
      <c r="CU21" s="1028"/>
      <c r="CV21" s="1029"/>
      <c r="CW21" s="1027"/>
      <c r="CX21" s="1028"/>
      <c r="CY21" s="1028"/>
      <c r="CZ21" s="1028"/>
      <c r="DA21" s="1029"/>
      <c r="DB21" s="1027"/>
      <c r="DC21" s="1028"/>
      <c r="DD21" s="1028"/>
      <c r="DE21" s="1028"/>
      <c r="DF21" s="1029"/>
      <c r="DG21" s="1027"/>
      <c r="DH21" s="1028"/>
      <c r="DI21" s="1028"/>
      <c r="DJ21" s="1028"/>
      <c r="DK21" s="1029"/>
      <c r="DL21" s="1027"/>
      <c r="DM21" s="1028"/>
      <c r="DN21" s="1028"/>
      <c r="DO21" s="1028"/>
      <c r="DP21" s="1029"/>
      <c r="DQ21" s="1027"/>
      <c r="DR21" s="1028"/>
      <c r="DS21" s="1028"/>
      <c r="DT21" s="1028"/>
      <c r="DU21" s="1029"/>
      <c r="DV21" s="1030"/>
      <c r="DW21" s="1031"/>
      <c r="DX21" s="1031"/>
      <c r="DY21" s="1031"/>
      <c r="DZ21" s="1032"/>
      <c r="EA21" s="234"/>
    </row>
    <row r="22" spans="1:131" s="235" customFormat="1" ht="26.25" customHeight="1" x14ac:dyDescent="0.15">
      <c r="A22" s="241">
        <v>16</v>
      </c>
      <c r="B22" s="1074"/>
      <c r="C22" s="1075"/>
      <c r="D22" s="1075"/>
      <c r="E22" s="1075"/>
      <c r="F22" s="1075"/>
      <c r="G22" s="1075"/>
      <c r="H22" s="1075"/>
      <c r="I22" s="1075"/>
      <c r="J22" s="1075"/>
      <c r="K22" s="1075"/>
      <c r="L22" s="1075"/>
      <c r="M22" s="1075"/>
      <c r="N22" s="1075"/>
      <c r="O22" s="1075"/>
      <c r="P22" s="1076"/>
      <c r="Q22" s="1117"/>
      <c r="R22" s="1118"/>
      <c r="S22" s="1118"/>
      <c r="T22" s="1118"/>
      <c r="U22" s="1118"/>
      <c r="V22" s="1118"/>
      <c r="W22" s="1118"/>
      <c r="X22" s="1118"/>
      <c r="Y22" s="1118"/>
      <c r="Z22" s="1118"/>
      <c r="AA22" s="1118"/>
      <c r="AB22" s="1118"/>
      <c r="AC22" s="1118"/>
      <c r="AD22" s="1118"/>
      <c r="AE22" s="1119"/>
      <c r="AF22" s="1057"/>
      <c r="AG22" s="1015"/>
      <c r="AH22" s="1015"/>
      <c r="AI22" s="1015"/>
      <c r="AJ22" s="1058"/>
      <c r="AK22" s="1113"/>
      <c r="AL22" s="1114"/>
      <c r="AM22" s="1114"/>
      <c r="AN22" s="1114"/>
      <c r="AO22" s="1114"/>
      <c r="AP22" s="1114"/>
      <c r="AQ22" s="1114"/>
      <c r="AR22" s="1114"/>
      <c r="AS22" s="1114"/>
      <c r="AT22" s="1114"/>
      <c r="AU22" s="1115"/>
      <c r="AV22" s="1115"/>
      <c r="AW22" s="1115"/>
      <c r="AX22" s="1115"/>
      <c r="AY22" s="1116"/>
      <c r="AZ22" s="1072" t="s">
        <v>381</v>
      </c>
      <c r="BA22" s="1072"/>
      <c r="BB22" s="1072"/>
      <c r="BC22" s="1072"/>
      <c r="BD22" s="1073"/>
      <c r="BE22" s="233"/>
      <c r="BF22" s="233"/>
      <c r="BG22" s="233"/>
      <c r="BH22" s="233"/>
      <c r="BI22" s="233"/>
      <c r="BJ22" s="233"/>
      <c r="BK22" s="233"/>
      <c r="BL22" s="233"/>
      <c r="BM22" s="233"/>
      <c r="BN22" s="233"/>
      <c r="BO22" s="233"/>
      <c r="BP22" s="233"/>
      <c r="BQ22" s="242">
        <v>16</v>
      </c>
      <c r="BR22" s="243"/>
      <c r="BS22" s="1052"/>
      <c r="BT22" s="1053"/>
      <c r="BU22" s="1053"/>
      <c r="BV22" s="1053"/>
      <c r="BW22" s="1053"/>
      <c r="BX22" s="1053"/>
      <c r="BY22" s="1053"/>
      <c r="BZ22" s="1053"/>
      <c r="CA22" s="1053"/>
      <c r="CB22" s="1053"/>
      <c r="CC22" s="1053"/>
      <c r="CD22" s="1053"/>
      <c r="CE22" s="1053"/>
      <c r="CF22" s="1053"/>
      <c r="CG22" s="1054"/>
      <c r="CH22" s="1027"/>
      <c r="CI22" s="1028"/>
      <c r="CJ22" s="1028"/>
      <c r="CK22" s="1028"/>
      <c r="CL22" s="1029"/>
      <c r="CM22" s="1027"/>
      <c r="CN22" s="1028"/>
      <c r="CO22" s="1028"/>
      <c r="CP22" s="1028"/>
      <c r="CQ22" s="1029"/>
      <c r="CR22" s="1027"/>
      <c r="CS22" s="1028"/>
      <c r="CT22" s="1028"/>
      <c r="CU22" s="1028"/>
      <c r="CV22" s="1029"/>
      <c r="CW22" s="1027"/>
      <c r="CX22" s="1028"/>
      <c r="CY22" s="1028"/>
      <c r="CZ22" s="1028"/>
      <c r="DA22" s="1029"/>
      <c r="DB22" s="1027"/>
      <c r="DC22" s="1028"/>
      <c r="DD22" s="1028"/>
      <c r="DE22" s="1028"/>
      <c r="DF22" s="1029"/>
      <c r="DG22" s="1027"/>
      <c r="DH22" s="1028"/>
      <c r="DI22" s="1028"/>
      <c r="DJ22" s="1028"/>
      <c r="DK22" s="1029"/>
      <c r="DL22" s="1027"/>
      <c r="DM22" s="1028"/>
      <c r="DN22" s="1028"/>
      <c r="DO22" s="1028"/>
      <c r="DP22" s="1029"/>
      <c r="DQ22" s="1027"/>
      <c r="DR22" s="1028"/>
      <c r="DS22" s="1028"/>
      <c r="DT22" s="1028"/>
      <c r="DU22" s="1029"/>
      <c r="DV22" s="1030"/>
      <c r="DW22" s="1031"/>
      <c r="DX22" s="1031"/>
      <c r="DY22" s="1031"/>
      <c r="DZ22" s="1032"/>
      <c r="EA22" s="234"/>
    </row>
    <row r="23" spans="1:131" s="235" customFormat="1" ht="26.25" customHeight="1" thickBot="1" x14ac:dyDescent="0.2">
      <c r="A23" s="244" t="s">
        <v>382</v>
      </c>
      <c r="B23" s="975" t="s">
        <v>383</v>
      </c>
      <c r="C23" s="976"/>
      <c r="D23" s="976"/>
      <c r="E23" s="976"/>
      <c r="F23" s="976"/>
      <c r="G23" s="976"/>
      <c r="H23" s="976"/>
      <c r="I23" s="976"/>
      <c r="J23" s="976"/>
      <c r="K23" s="976"/>
      <c r="L23" s="976"/>
      <c r="M23" s="976"/>
      <c r="N23" s="976"/>
      <c r="O23" s="976"/>
      <c r="P23" s="977"/>
      <c r="Q23" s="1104">
        <f>SUM(Q7:U22)</f>
        <v>40146</v>
      </c>
      <c r="R23" s="1105"/>
      <c r="S23" s="1105"/>
      <c r="T23" s="1105"/>
      <c r="U23" s="1105"/>
      <c r="V23" s="1105">
        <f>SUM(V7:Z22)</f>
        <v>38406</v>
      </c>
      <c r="W23" s="1105"/>
      <c r="X23" s="1105"/>
      <c r="Y23" s="1105"/>
      <c r="Z23" s="1105"/>
      <c r="AA23" s="1105">
        <f>SUM(AA7:AE22)</f>
        <v>1740</v>
      </c>
      <c r="AB23" s="1105"/>
      <c r="AC23" s="1105"/>
      <c r="AD23" s="1105"/>
      <c r="AE23" s="1106"/>
      <c r="AF23" s="1107">
        <v>1543</v>
      </c>
      <c r="AG23" s="1105"/>
      <c r="AH23" s="1105"/>
      <c r="AI23" s="1105"/>
      <c r="AJ23" s="1108"/>
      <c r="AK23" s="1109"/>
      <c r="AL23" s="1110"/>
      <c r="AM23" s="1110"/>
      <c r="AN23" s="1110"/>
      <c r="AO23" s="1110"/>
      <c r="AP23" s="1105">
        <f>SUM(AP7:AT22)</f>
        <v>44758</v>
      </c>
      <c r="AQ23" s="1105"/>
      <c r="AR23" s="1105"/>
      <c r="AS23" s="1105"/>
      <c r="AT23" s="1105"/>
      <c r="AU23" s="1111"/>
      <c r="AV23" s="1111"/>
      <c r="AW23" s="1111"/>
      <c r="AX23" s="1111"/>
      <c r="AY23" s="1112"/>
      <c r="AZ23" s="1101" t="s">
        <v>384</v>
      </c>
      <c r="BA23" s="1102"/>
      <c r="BB23" s="1102"/>
      <c r="BC23" s="1102"/>
      <c r="BD23" s="1103"/>
      <c r="BE23" s="233"/>
      <c r="BF23" s="233"/>
      <c r="BG23" s="233"/>
      <c r="BH23" s="233"/>
      <c r="BI23" s="233"/>
      <c r="BJ23" s="233"/>
      <c r="BK23" s="233"/>
      <c r="BL23" s="233"/>
      <c r="BM23" s="233"/>
      <c r="BN23" s="233"/>
      <c r="BO23" s="233"/>
      <c r="BP23" s="233"/>
      <c r="BQ23" s="242">
        <v>17</v>
      </c>
      <c r="BR23" s="243"/>
      <c r="BS23" s="1052"/>
      <c r="BT23" s="1053"/>
      <c r="BU23" s="1053"/>
      <c r="BV23" s="1053"/>
      <c r="BW23" s="1053"/>
      <c r="BX23" s="1053"/>
      <c r="BY23" s="1053"/>
      <c r="BZ23" s="1053"/>
      <c r="CA23" s="1053"/>
      <c r="CB23" s="1053"/>
      <c r="CC23" s="1053"/>
      <c r="CD23" s="1053"/>
      <c r="CE23" s="1053"/>
      <c r="CF23" s="1053"/>
      <c r="CG23" s="1054"/>
      <c r="CH23" s="1027"/>
      <c r="CI23" s="1028"/>
      <c r="CJ23" s="1028"/>
      <c r="CK23" s="1028"/>
      <c r="CL23" s="1029"/>
      <c r="CM23" s="1027"/>
      <c r="CN23" s="1028"/>
      <c r="CO23" s="1028"/>
      <c r="CP23" s="1028"/>
      <c r="CQ23" s="1029"/>
      <c r="CR23" s="1027"/>
      <c r="CS23" s="1028"/>
      <c r="CT23" s="1028"/>
      <c r="CU23" s="1028"/>
      <c r="CV23" s="1029"/>
      <c r="CW23" s="1027"/>
      <c r="CX23" s="1028"/>
      <c r="CY23" s="1028"/>
      <c r="CZ23" s="1028"/>
      <c r="DA23" s="1029"/>
      <c r="DB23" s="1027"/>
      <c r="DC23" s="1028"/>
      <c r="DD23" s="1028"/>
      <c r="DE23" s="1028"/>
      <c r="DF23" s="1029"/>
      <c r="DG23" s="1027"/>
      <c r="DH23" s="1028"/>
      <c r="DI23" s="1028"/>
      <c r="DJ23" s="1028"/>
      <c r="DK23" s="1029"/>
      <c r="DL23" s="1027"/>
      <c r="DM23" s="1028"/>
      <c r="DN23" s="1028"/>
      <c r="DO23" s="1028"/>
      <c r="DP23" s="1029"/>
      <c r="DQ23" s="1027"/>
      <c r="DR23" s="1028"/>
      <c r="DS23" s="1028"/>
      <c r="DT23" s="1028"/>
      <c r="DU23" s="1029"/>
      <c r="DV23" s="1030"/>
      <c r="DW23" s="1031"/>
      <c r="DX23" s="1031"/>
      <c r="DY23" s="1031"/>
      <c r="DZ23" s="1032"/>
      <c r="EA23" s="234"/>
    </row>
    <row r="24" spans="1:131" s="235" customFormat="1" ht="26.25" customHeight="1" x14ac:dyDescent="0.15">
      <c r="A24" s="1100" t="s">
        <v>385</v>
      </c>
      <c r="B24" s="1100"/>
      <c r="C24" s="1100"/>
      <c r="D24" s="1100"/>
      <c r="E24" s="1100"/>
      <c r="F24" s="1100"/>
      <c r="G24" s="1100"/>
      <c r="H24" s="1100"/>
      <c r="I24" s="1100"/>
      <c r="J24" s="1100"/>
      <c r="K24" s="1100"/>
      <c r="L24" s="1100"/>
      <c r="M24" s="1100"/>
      <c r="N24" s="1100"/>
      <c r="O24" s="1100"/>
      <c r="P24" s="1100"/>
      <c r="Q24" s="1100"/>
      <c r="R24" s="1100"/>
      <c r="S24" s="1100"/>
      <c r="T24" s="1100"/>
      <c r="U24" s="1100"/>
      <c r="V24" s="1100"/>
      <c r="W24" s="1100"/>
      <c r="X24" s="1100"/>
      <c r="Y24" s="1100"/>
      <c r="Z24" s="1100"/>
      <c r="AA24" s="1100"/>
      <c r="AB24" s="1100"/>
      <c r="AC24" s="1100"/>
      <c r="AD24" s="1100"/>
      <c r="AE24" s="1100"/>
      <c r="AF24" s="1100"/>
      <c r="AG24" s="1100"/>
      <c r="AH24" s="1100"/>
      <c r="AI24" s="1100"/>
      <c r="AJ24" s="1100"/>
      <c r="AK24" s="1100"/>
      <c r="AL24" s="1100"/>
      <c r="AM24" s="1100"/>
      <c r="AN24" s="1100"/>
      <c r="AO24" s="1100"/>
      <c r="AP24" s="1100"/>
      <c r="AQ24" s="1100"/>
      <c r="AR24" s="1100"/>
      <c r="AS24" s="1100"/>
      <c r="AT24" s="1100"/>
      <c r="AU24" s="1100"/>
      <c r="AV24" s="1100"/>
      <c r="AW24" s="1100"/>
      <c r="AX24" s="1100"/>
      <c r="AY24" s="1100"/>
      <c r="AZ24" s="232"/>
      <c r="BA24" s="232"/>
      <c r="BB24" s="232"/>
      <c r="BC24" s="232"/>
      <c r="BD24" s="232"/>
      <c r="BE24" s="233"/>
      <c r="BF24" s="233"/>
      <c r="BG24" s="233"/>
      <c r="BH24" s="233"/>
      <c r="BI24" s="233"/>
      <c r="BJ24" s="233"/>
      <c r="BK24" s="233"/>
      <c r="BL24" s="233"/>
      <c r="BM24" s="233"/>
      <c r="BN24" s="233"/>
      <c r="BO24" s="233"/>
      <c r="BP24" s="233"/>
      <c r="BQ24" s="242">
        <v>18</v>
      </c>
      <c r="BR24" s="243"/>
      <c r="BS24" s="1052"/>
      <c r="BT24" s="1053"/>
      <c r="BU24" s="1053"/>
      <c r="BV24" s="1053"/>
      <c r="BW24" s="1053"/>
      <c r="BX24" s="1053"/>
      <c r="BY24" s="1053"/>
      <c r="BZ24" s="1053"/>
      <c r="CA24" s="1053"/>
      <c r="CB24" s="1053"/>
      <c r="CC24" s="1053"/>
      <c r="CD24" s="1053"/>
      <c r="CE24" s="1053"/>
      <c r="CF24" s="1053"/>
      <c r="CG24" s="1054"/>
      <c r="CH24" s="1027"/>
      <c r="CI24" s="1028"/>
      <c r="CJ24" s="1028"/>
      <c r="CK24" s="1028"/>
      <c r="CL24" s="1029"/>
      <c r="CM24" s="1027"/>
      <c r="CN24" s="1028"/>
      <c r="CO24" s="1028"/>
      <c r="CP24" s="1028"/>
      <c r="CQ24" s="1029"/>
      <c r="CR24" s="1027"/>
      <c r="CS24" s="1028"/>
      <c r="CT24" s="1028"/>
      <c r="CU24" s="1028"/>
      <c r="CV24" s="1029"/>
      <c r="CW24" s="1027"/>
      <c r="CX24" s="1028"/>
      <c r="CY24" s="1028"/>
      <c r="CZ24" s="1028"/>
      <c r="DA24" s="1029"/>
      <c r="DB24" s="1027"/>
      <c r="DC24" s="1028"/>
      <c r="DD24" s="1028"/>
      <c r="DE24" s="1028"/>
      <c r="DF24" s="1029"/>
      <c r="DG24" s="1027"/>
      <c r="DH24" s="1028"/>
      <c r="DI24" s="1028"/>
      <c r="DJ24" s="1028"/>
      <c r="DK24" s="1029"/>
      <c r="DL24" s="1027"/>
      <c r="DM24" s="1028"/>
      <c r="DN24" s="1028"/>
      <c r="DO24" s="1028"/>
      <c r="DP24" s="1029"/>
      <c r="DQ24" s="1027"/>
      <c r="DR24" s="1028"/>
      <c r="DS24" s="1028"/>
      <c r="DT24" s="1028"/>
      <c r="DU24" s="1029"/>
      <c r="DV24" s="1030"/>
      <c r="DW24" s="1031"/>
      <c r="DX24" s="1031"/>
      <c r="DY24" s="1031"/>
      <c r="DZ24" s="1032"/>
      <c r="EA24" s="234"/>
    </row>
    <row r="25" spans="1:131" s="227" customFormat="1" ht="26.25" customHeight="1" thickBot="1" x14ac:dyDescent="0.2">
      <c r="A25" s="1099" t="s">
        <v>386</v>
      </c>
      <c r="B25" s="1099"/>
      <c r="C25" s="1099"/>
      <c r="D25" s="1099"/>
      <c r="E25" s="1099"/>
      <c r="F25" s="1099"/>
      <c r="G25" s="1099"/>
      <c r="H25" s="1099"/>
      <c r="I25" s="1099"/>
      <c r="J25" s="1099"/>
      <c r="K25" s="1099"/>
      <c r="L25" s="1099"/>
      <c r="M25" s="1099"/>
      <c r="N25" s="1099"/>
      <c r="O25" s="1099"/>
      <c r="P25" s="1099"/>
      <c r="Q25" s="1099"/>
      <c r="R25" s="1099"/>
      <c r="S25" s="1099"/>
      <c r="T25" s="1099"/>
      <c r="U25" s="1099"/>
      <c r="V25" s="1099"/>
      <c r="W25" s="1099"/>
      <c r="X25" s="1099"/>
      <c r="Y25" s="1099"/>
      <c r="Z25" s="1099"/>
      <c r="AA25" s="1099"/>
      <c r="AB25" s="1099"/>
      <c r="AC25" s="1099"/>
      <c r="AD25" s="1099"/>
      <c r="AE25" s="1099"/>
      <c r="AF25" s="1099"/>
      <c r="AG25" s="1099"/>
      <c r="AH25" s="1099"/>
      <c r="AI25" s="1099"/>
      <c r="AJ25" s="1099"/>
      <c r="AK25" s="1099"/>
      <c r="AL25" s="1099"/>
      <c r="AM25" s="1099"/>
      <c r="AN25" s="1099"/>
      <c r="AO25" s="1099"/>
      <c r="AP25" s="1099"/>
      <c r="AQ25" s="1099"/>
      <c r="AR25" s="1099"/>
      <c r="AS25" s="1099"/>
      <c r="AT25" s="1099"/>
      <c r="AU25" s="1099"/>
      <c r="AV25" s="1099"/>
      <c r="AW25" s="1099"/>
      <c r="AX25" s="1099"/>
      <c r="AY25" s="1099"/>
      <c r="AZ25" s="1099"/>
      <c r="BA25" s="1099"/>
      <c r="BB25" s="1099"/>
      <c r="BC25" s="1099"/>
      <c r="BD25" s="1099"/>
      <c r="BE25" s="1099"/>
      <c r="BF25" s="1099"/>
      <c r="BG25" s="1099"/>
      <c r="BH25" s="1099"/>
      <c r="BI25" s="1099"/>
      <c r="BJ25" s="232"/>
      <c r="BK25" s="232"/>
      <c r="BL25" s="232"/>
      <c r="BM25" s="232"/>
      <c r="BN25" s="232"/>
      <c r="BO25" s="245"/>
      <c r="BP25" s="245"/>
      <c r="BQ25" s="242">
        <v>19</v>
      </c>
      <c r="BR25" s="243"/>
      <c r="BS25" s="1052"/>
      <c r="BT25" s="1053"/>
      <c r="BU25" s="1053"/>
      <c r="BV25" s="1053"/>
      <c r="BW25" s="1053"/>
      <c r="BX25" s="1053"/>
      <c r="BY25" s="1053"/>
      <c r="BZ25" s="1053"/>
      <c r="CA25" s="1053"/>
      <c r="CB25" s="1053"/>
      <c r="CC25" s="1053"/>
      <c r="CD25" s="1053"/>
      <c r="CE25" s="1053"/>
      <c r="CF25" s="1053"/>
      <c r="CG25" s="1054"/>
      <c r="CH25" s="1027"/>
      <c r="CI25" s="1028"/>
      <c r="CJ25" s="1028"/>
      <c r="CK25" s="1028"/>
      <c r="CL25" s="1029"/>
      <c r="CM25" s="1027"/>
      <c r="CN25" s="1028"/>
      <c r="CO25" s="1028"/>
      <c r="CP25" s="1028"/>
      <c r="CQ25" s="1029"/>
      <c r="CR25" s="1027"/>
      <c r="CS25" s="1028"/>
      <c r="CT25" s="1028"/>
      <c r="CU25" s="1028"/>
      <c r="CV25" s="1029"/>
      <c r="CW25" s="1027"/>
      <c r="CX25" s="1028"/>
      <c r="CY25" s="1028"/>
      <c r="CZ25" s="1028"/>
      <c r="DA25" s="1029"/>
      <c r="DB25" s="1027"/>
      <c r="DC25" s="1028"/>
      <c r="DD25" s="1028"/>
      <c r="DE25" s="1028"/>
      <c r="DF25" s="1029"/>
      <c r="DG25" s="1027"/>
      <c r="DH25" s="1028"/>
      <c r="DI25" s="1028"/>
      <c r="DJ25" s="1028"/>
      <c r="DK25" s="1029"/>
      <c r="DL25" s="1027"/>
      <c r="DM25" s="1028"/>
      <c r="DN25" s="1028"/>
      <c r="DO25" s="1028"/>
      <c r="DP25" s="1029"/>
      <c r="DQ25" s="1027"/>
      <c r="DR25" s="1028"/>
      <c r="DS25" s="1028"/>
      <c r="DT25" s="1028"/>
      <c r="DU25" s="1029"/>
      <c r="DV25" s="1030"/>
      <c r="DW25" s="1031"/>
      <c r="DX25" s="1031"/>
      <c r="DY25" s="1031"/>
      <c r="DZ25" s="1032"/>
      <c r="EA25" s="226"/>
    </row>
    <row r="26" spans="1:131" s="227" customFormat="1" ht="26.25" customHeight="1" x14ac:dyDescent="0.15">
      <c r="A26" s="1033" t="s">
        <v>364</v>
      </c>
      <c r="B26" s="1034"/>
      <c r="C26" s="1034"/>
      <c r="D26" s="1034"/>
      <c r="E26" s="1034"/>
      <c r="F26" s="1034"/>
      <c r="G26" s="1034"/>
      <c r="H26" s="1034"/>
      <c r="I26" s="1034"/>
      <c r="J26" s="1034"/>
      <c r="K26" s="1034"/>
      <c r="L26" s="1034"/>
      <c r="M26" s="1034"/>
      <c r="N26" s="1034"/>
      <c r="O26" s="1034"/>
      <c r="P26" s="1035"/>
      <c r="Q26" s="1039" t="s">
        <v>387</v>
      </c>
      <c r="R26" s="1040"/>
      <c r="S26" s="1040"/>
      <c r="T26" s="1040"/>
      <c r="U26" s="1041"/>
      <c r="V26" s="1039" t="s">
        <v>388</v>
      </c>
      <c r="W26" s="1040"/>
      <c r="X26" s="1040"/>
      <c r="Y26" s="1040"/>
      <c r="Z26" s="1041"/>
      <c r="AA26" s="1039" t="s">
        <v>389</v>
      </c>
      <c r="AB26" s="1040"/>
      <c r="AC26" s="1040"/>
      <c r="AD26" s="1040"/>
      <c r="AE26" s="1040"/>
      <c r="AF26" s="1095" t="s">
        <v>390</v>
      </c>
      <c r="AG26" s="1046"/>
      <c r="AH26" s="1046"/>
      <c r="AI26" s="1046"/>
      <c r="AJ26" s="1096"/>
      <c r="AK26" s="1040" t="s">
        <v>391</v>
      </c>
      <c r="AL26" s="1040"/>
      <c r="AM26" s="1040"/>
      <c r="AN26" s="1040"/>
      <c r="AO26" s="1041"/>
      <c r="AP26" s="1039" t="s">
        <v>392</v>
      </c>
      <c r="AQ26" s="1040"/>
      <c r="AR26" s="1040"/>
      <c r="AS26" s="1040"/>
      <c r="AT26" s="1041"/>
      <c r="AU26" s="1039" t="s">
        <v>393</v>
      </c>
      <c r="AV26" s="1040"/>
      <c r="AW26" s="1040"/>
      <c r="AX26" s="1040"/>
      <c r="AY26" s="1041"/>
      <c r="AZ26" s="1039" t="s">
        <v>394</v>
      </c>
      <c r="BA26" s="1040"/>
      <c r="BB26" s="1040"/>
      <c r="BC26" s="1040"/>
      <c r="BD26" s="1041"/>
      <c r="BE26" s="1039" t="s">
        <v>371</v>
      </c>
      <c r="BF26" s="1040"/>
      <c r="BG26" s="1040"/>
      <c r="BH26" s="1040"/>
      <c r="BI26" s="1055"/>
      <c r="BJ26" s="232"/>
      <c r="BK26" s="232"/>
      <c r="BL26" s="232"/>
      <c r="BM26" s="232"/>
      <c r="BN26" s="232"/>
      <c r="BO26" s="245"/>
      <c r="BP26" s="245"/>
      <c r="BQ26" s="242">
        <v>20</v>
      </c>
      <c r="BR26" s="243"/>
      <c r="BS26" s="1052"/>
      <c r="BT26" s="1053"/>
      <c r="BU26" s="1053"/>
      <c r="BV26" s="1053"/>
      <c r="BW26" s="1053"/>
      <c r="BX26" s="1053"/>
      <c r="BY26" s="1053"/>
      <c r="BZ26" s="1053"/>
      <c r="CA26" s="1053"/>
      <c r="CB26" s="1053"/>
      <c r="CC26" s="1053"/>
      <c r="CD26" s="1053"/>
      <c r="CE26" s="1053"/>
      <c r="CF26" s="1053"/>
      <c r="CG26" s="1054"/>
      <c r="CH26" s="1027"/>
      <c r="CI26" s="1028"/>
      <c r="CJ26" s="1028"/>
      <c r="CK26" s="1028"/>
      <c r="CL26" s="1029"/>
      <c r="CM26" s="1027"/>
      <c r="CN26" s="1028"/>
      <c r="CO26" s="1028"/>
      <c r="CP26" s="1028"/>
      <c r="CQ26" s="1029"/>
      <c r="CR26" s="1027"/>
      <c r="CS26" s="1028"/>
      <c r="CT26" s="1028"/>
      <c r="CU26" s="1028"/>
      <c r="CV26" s="1029"/>
      <c r="CW26" s="1027"/>
      <c r="CX26" s="1028"/>
      <c r="CY26" s="1028"/>
      <c r="CZ26" s="1028"/>
      <c r="DA26" s="1029"/>
      <c r="DB26" s="1027"/>
      <c r="DC26" s="1028"/>
      <c r="DD26" s="1028"/>
      <c r="DE26" s="1028"/>
      <c r="DF26" s="1029"/>
      <c r="DG26" s="1027"/>
      <c r="DH26" s="1028"/>
      <c r="DI26" s="1028"/>
      <c r="DJ26" s="1028"/>
      <c r="DK26" s="1029"/>
      <c r="DL26" s="1027"/>
      <c r="DM26" s="1028"/>
      <c r="DN26" s="1028"/>
      <c r="DO26" s="1028"/>
      <c r="DP26" s="1029"/>
      <c r="DQ26" s="1027"/>
      <c r="DR26" s="1028"/>
      <c r="DS26" s="1028"/>
      <c r="DT26" s="1028"/>
      <c r="DU26" s="1029"/>
      <c r="DV26" s="1030"/>
      <c r="DW26" s="1031"/>
      <c r="DX26" s="1031"/>
      <c r="DY26" s="1031"/>
      <c r="DZ26" s="1032"/>
      <c r="EA26" s="226"/>
    </row>
    <row r="27" spans="1:131" s="227" customFormat="1" ht="26.25" customHeight="1" thickBot="1" x14ac:dyDescent="0.2">
      <c r="A27" s="1036"/>
      <c r="B27" s="1037"/>
      <c r="C27" s="1037"/>
      <c r="D27" s="1037"/>
      <c r="E27" s="1037"/>
      <c r="F27" s="1037"/>
      <c r="G27" s="1037"/>
      <c r="H27" s="1037"/>
      <c r="I27" s="1037"/>
      <c r="J27" s="1037"/>
      <c r="K27" s="1037"/>
      <c r="L27" s="1037"/>
      <c r="M27" s="1037"/>
      <c r="N27" s="1037"/>
      <c r="O27" s="1037"/>
      <c r="P27" s="1038"/>
      <c r="Q27" s="1042"/>
      <c r="R27" s="1043"/>
      <c r="S27" s="1043"/>
      <c r="T27" s="1043"/>
      <c r="U27" s="1044"/>
      <c r="V27" s="1042"/>
      <c r="W27" s="1043"/>
      <c r="X27" s="1043"/>
      <c r="Y27" s="1043"/>
      <c r="Z27" s="1044"/>
      <c r="AA27" s="1042"/>
      <c r="AB27" s="1043"/>
      <c r="AC27" s="1043"/>
      <c r="AD27" s="1043"/>
      <c r="AE27" s="1043"/>
      <c r="AF27" s="1097"/>
      <c r="AG27" s="1049"/>
      <c r="AH27" s="1049"/>
      <c r="AI27" s="1049"/>
      <c r="AJ27" s="1098"/>
      <c r="AK27" s="1043"/>
      <c r="AL27" s="1043"/>
      <c r="AM27" s="1043"/>
      <c r="AN27" s="1043"/>
      <c r="AO27" s="1044"/>
      <c r="AP27" s="1042"/>
      <c r="AQ27" s="1043"/>
      <c r="AR27" s="1043"/>
      <c r="AS27" s="1043"/>
      <c r="AT27" s="1044"/>
      <c r="AU27" s="1042"/>
      <c r="AV27" s="1043"/>
      <c r="AW27" s="1043"/>
      <c r="AX27" s="1043"/>
      <c r="AY27" s="1044"/>
      <c r="AZ27" s="1042"/>
      <c r="BA27" s="1043"/>
      <c r="BB27" s="1043"/>
      <c r="BC27" s="1043"/>
      <c r="BD27" s="1044"/>
      <c r="BE27" s="1042"/>
      <c r="BF27" s="1043"/>
      <c r="BG27" s="1043"/>
      <c r="BH27" s="1043"/>
      <c r="BI27" s="1056"/>
      <c r="BJ27" s="232"/>
      <c r="BK27" s="232"/>
      <c r="BL27" s="232"/>
      <c r="BM27" s="232"/>
      <c r="BN27" s="232"/>
      <c r="BO27" s="245"/>
      <c r="BP27" s="245"/>
      <c r="BQ27" s="242">
        <v>21</v>
      </c>
      <c r="BR27" s="243"/>
      <c r="BS27" s="1052"/>
      <c r="BT27" s="1053"/>
      <c r="BU27" s="1053"/>
      <c r="BV27" s="1053"/>
      <c r="BW27" s="1053"/>
      <c r="BX27" s="1053"/>
      <c r="BY27" s="1053"/>
      <c r="BZ27" s="1053"/>
      <c r="CA27" s="1053"/>
      <c r="CB27" s="1053"/>
      <c r="CC27" s="1053"/>
      <c r="CD27" s="1053"/>
      <c r="CE27" s="1053"/>
      <c r="CF27" s="1053"/>
      <c r="CG27" s="1054"/>
      <c r="CH27" s="1027"/>
      <c r="CI27" s="1028"/>
      <c r="CJ27" s="1028"/>
      <c r="CK27" s="1028"/>
      <c r="CL27" s="1029"/>
      <c r="CM27" s="1027"/>
      <c r="CN27" s="1028"/>
      <c r="CO27" s="1028"/>
      <c r="CP27" s="1028"/>
      <c r="CQ27" s="1029"/>
      <c r="CR27" s="1027"/>
      <c r="CS27" s="1028"/>
      <c r="CT27" s="1028"/>
      <c r="CU27" s="1028"/>
      <c r="CV27" s="1029"/>
      <c r="CW27" s="1027"/>
      <c r="CX27" s="1028"/>
      <c r="CY27" s="1028"/>
      <c r="CZ27" s="1028"/>
      <c r="DA27" s="1029"/>
      <c r="DB27" s="1027"/>
      <c r="DC27" s="1028"/>
      <c r="DD27" s="1028"/>
      <c r="DE27" s="1028"/>
      <c r="DF27" s="1029"/>
      <c r="DG27" s="1027"/>
      <c r="DH27" s="1028"/>
      <c r="DI27" s="1028"/>
      <c r="DJ27" s="1028"/>
      <c r="DK27" s="1029"/>
      <c r="DL27" s="1027"/>
      <c r="DM27" s="1028"/>
      <c r="DN27" s="1028"/>
      <c r="DO27" s="1028"/>
      <c r="DP27" s="1029"/>
      <c r="DQ27" s="1027"/>
      <c r="DR27" s="1028"/>
      <c r="DS27" s="1028"/>
      <c r="DT27" s="1028"/>
      <c r="DU27" s="1029"/>
      <c r="DV27" s="1030"/>
      <c r="DW27" s="1031"/>
      <c r="DX27" s="1031"/>
      <c r="DY27" s="1031"/>
      <c r="DZ27" s="1032"/>
      <c r="EA27" s="226"/>
    </row>
    <row r="28" spans="1:131" s="227" customFormat="1" ht="26.25" customHeight="1" thickTop="1" x14ac:dyDescent="0.15">
      <c r="A28" s="246">
        <v>1</v>
      </c>
      <c r="B28" s="1085" t="s">
        <v>395</v>
      </c>
      <c r="C28" s="1086"/>
      <c r="D28" s="1086"/>
      <c r="E28" s="1086"/>
      <c r="F28" s="1086"/>
      <c r="G28" s="1086"/>
      <c r="H28" s="1086"/>
      <c r="I28" s="1086"/>
      <c r="J28" s="1086"/>
      <c r="K28" s="1086"/>
      <c r="L28" s="1086"/>
      <c r="M28" s="1086"/>
      <c r="N28" s="1086"/>
      <c r="O28" s="1086"/>
      <c r="P28" s="1087"/>
      <c r="Q28" s="1088">
        <v>6171</v>
      </c>
      <c r="R28" s="1089"/>
      <c r="S28" s="1089"/>
      <c r="T28" s="1089"/>
      <c r="U28" s="1089"/>
      <c r="V28" s="1089">
        <v>5962</v>
      </c>
      <c r="W28" s="1089"/>
      <c r="X28" s="1089"/>
      <c r="Y28" s="1089"/>
      <c r="Z28" s="1089"/>
      <c r="AA28" s="1090">
        <f>Q28-V28</f>
        <v>209</v>
      </c>
      <c r="AB28" s="1090"/>
      <c r="AC28" s="1090"/>
      <c r="AD28" s="1090"/>
      <c r="AE28" s="1091"/>
      <c r="AF28" s="1092">
        <v>209</v>
      </c>
      <c r="AG28" s="1089"/>
      <c r="AH28" s="1089"/>
      <c r="AI28" s="1089"/>
      <c r="AJ28" s="1093"/>
      <c r="AK28" s="1094">
        <v>344</v>
      </c>
      <c r="AL28" s="1081"/>
      <c r="AM28" s="1081"/>
      <c r="AN28" s="1081"/>
      <c r="AO28" s="1081"/>
      <c r="AP28" s="1081" t="s">
        <v>580</v>
      </c>
      <c r="AQ28" s="1081"/>
      <c r="AR28" s="1081"/>
      <c r="AS28" s="1081"/>
      <c r="AT28" s="1081"/>
      <c r="AU28" s="1081" t="s">
        <v>580</v>
      </c>
      <c r="AV28" s="1081"/>
      <c r="AW28" s="1081"/>
      <c r="AX28" s="1081"/>
      <c r="AY28" s="1081"/>
      <c r="AZ28" s="1082" t="s">
        <v>580</v>
      </c>
      <c r="BA28" s="1082"/>
      <c r="BB28" s="1082"/>
      <c r="BC28" s="1082"/>
      <c r="BD28" s="1082"/>
      <c r="BE28" s="1083"/>
      <c r="BF28" s="1083"/>
      <c r="BG28" s="1083"/>
      <c r="BH28" s="1083"/>
      <c r="BI28" s="1084"/>
      <c r="BJ28" s="232"/>
      <c r="BK28" s="232"/>
      <c r="BL28" s="232"/>
      <c r="BM28" s="232"/>
      <c r="BN28" s="232"/>
      <c r="BO28" s="245"/>
      <c r="BP28" s="245"/>
      <c r="BQ28" s="242">
        <v>22</v>
      </c>
      <c r="BR28" s="243"/>
      <c r="BS28" s="1052"/>
      <c r="BT28" s="1053"/>
      <c r="BU28" s="1053"/>
      <c r="BV28" s="1053"/>
      <c r="BW28" s="1053"/>
      <c r="BX28" s="1053"/>
      <c r="BY28" s="1053"/>
      <c r="BZ28" s="1053"/>
      <c r="CA28" s="1053"/>
      <c r="CB28" s="1053"/>
      <c r="CC28" s="1053"/>
      <c r="CD28" s="1053"/>
      <c r="CE28" s="1053"/>
      <c r="CF28" s="1053"/>
      <c r="CG28" s="1054"/>
      <c r="CH28" s="1027"/>
      <c r="CI28" s="1028"/>
      <c r="CJ28" s="1028"/>
      <c r="CK28" s="1028"/>
      <c r="CL28" s="1029"/>
      <c r="CM28" s="1027"/>
      <c r="CN28" s="1028"/>
      <c r="CO28" s="1028"/>
      <c r="CP28" s="1028"/>
      <c r="CQ28" s="1029"/>
      <c r="CR28" s="1027"/>
      <c r="CS28" s="1028"/>
      <c r="CT28" s="1028"/>
      <c r="CU28" s="1028"/>
      <c r="CV28" s="1029"/>
      <c r="CW28" s="1027"/>
      <c r="CX28" s="1028"/>
      <c r="CY28" s="1028"/>
      <c r="CZ28" s="1028"/>
      <c r="DA28" s="1029"/>
      <c r="DB28" s="1027"/>
      <c r="DC28" s="1028"/>
      <c r="DD28" s="1028"/>
      <c r="DE28" s="1028"/>
      <c r="DF28" s="1029"/>
      <c r="DG28" s="1027"/>
      <c r="DH28" s="1028"/>
      <c r="DI28" s="1028"/>
      <c r="DJ28" s="1028"/>
      <c r="DK28" s="1029"/>
      <c r="DL28" s="1027"/>
      <c r="DM28" s="1028"/>
      <c r="DN28" s="1028"/>
      <c r="DO28" s="1028"/>
      <c r="DP28" s="1029"/>
      <c r="DQ28" s="1027"/>
      <c r="DR28" s="1028"/>
      <c r="DS28" s="1028"/>
      <c r="DT28" s="1028"/>
      <c r="DU28" s="1029"/>
      <c r="DV28" s="1030"/>
      <c r="DW28" s="1031"/>
      <c r="DX28" s="1031"/>
      <c r="DY28" s="1031"/>
      <c r="DZ28" s="1032"/>
      <c r="EA28" s="226"/>
    </row>
    <row r="29" spans="1:131" s="227" customFormat="1" ht="26.25" customHeight="1" x14ac:dyDescent="0.15">
      <c r="A29" s="246">
        <v>2</v>
      </c>
      <c r="B29" s="1074" t="s">
        <v>396</v>
      </c>
      <c r="C29" s="1075"/>
      <c r="D29" s="1075"/>
      <c r="E29" s="1075"/>
      <c r="F29" s="1075"/>
      <c r="G29" s="1075"/>
      <c r="H29" s="1075"/>
      <c r="I29" s="1075"/>
      <c r="J29" s="1075"/>
      <c r="K29" s="1075"/>
      <c r="L29" s="1075"/>
      <c r="M29" s="1075"/>
      <c r="N29" s="1075"/>
      <c r="O29" s="1075"/>
      <c r="P29" s="1076"/>
      <c r="Q29" s="1080">
        <v>374</v>
      </c>
      <c r="R29" s="1009"/>
      <c r="S29" s="1009"/>
      <c r="T29" s="1009"/>
      <c r="U29" s="1009"/>
      <c r="V29" s="1009">
        <v>368</v>
      </c>
      <c r="W29" s="1009"/>
      <c r="X29" s="1009"/>
      <c r="Y29" s="1009"/>
      <c r="Z29" s="1009"/>
      <c r="AA29" s="1009">
        <f>Q29-V29</f>
        <v>6</v>
      </c>
      <c r="AB29" s="1009"/>
      <c r="AC29" s="1009"/>
      <c r="AD29" s="1009"/>
      <c r="AE29" s="1010"/>
      <c r="AF29" s="1057">
        <v>6</v>
      </c>
      <c r="AG29" s="1015"/>
      <c r="AH29" s="1015"/>
      <c r="AI29" s="1015"/>
      <c r="AJ29" s="1058"/>
      <c r="AK29" s="1013">
        <v>186</v>
      </c>
      <c r="AL29" s="1002"/>
      <c r="AM29" s="1002"/>
      <c r="AN29" s="1002"/>
      <c r="AO29" s="1002"/>
      <c r="AP29" s="1002">
        <v>203</v>
      </c>
      <c r="AQ29" s="1002"/>
      <c r="AR29" s="1002"/>
      <c r="AS29" s="1002"/>
      <c r="AT29" s="1002"/>
      <c r="AU29" s="1002">
        <v>77</v>
      </c>
      <c r="AV29" s="1002"/>
      <c r="AW29" s="1002"/>
      <c r="AX29" s="1002"/>
      <c r="AY29" s="1002"/>
      <c r="AZ29" s="1079" t="s">
        <v>580</v>
      </c>
      <c r="BA29" s="1079"/>
      <c r="BB29" s="1079"/>
      <c r="BC29" s="1079"/>
      <c r="BD29" s="1079"/>
      <c r="BE29" s="1069"/>
      <c r="BF29" s="1069"/>
      <c r="BG29" s="1069"/>
      <c r="BH29" s="1069"/>
      <c r="BI29" s="1070"/>
      <c r="BJ29" s="232"/>
      <c r="BK29" s="232"/>
      <c r="BL29" s="232"/>
      <c r="BM29" s="232"/>
      <c r="BN29" s="232"/>
      <c r="BO29" s="245"/>
      <c r="BP29" s="245"/>
      <c r="BQ29" s="242">
        <v>23</v>
      </c>
      <c r="BR29" s="243"/>
      <c r="BS29" s="1052"/>
      <c r="BT29" s="1053"/>
      <c r="BU29" s="1053"/>
      <c r="BV29" s="1053"/>
      <c r="BW29" s="1053"/>
      <c r="BX29" s="1053"/>
      <c r="BY29" s="1053"/>
      <c r="BZ29" s="1053"/>
      <c r="CA29" s="1053"/>
      <c r="CB29" s="1053"/>
      <c r="CC29" s="1053"/>
      <c r="CD29" s="1053"/>
      <c r="CE29" s="1053"/>
      <c r="CF29" s="1053"/>
      <c r="CG29" s="1054"/>
      <c r="CH29" s="1027"/>
      <c r="CI29" s="1028"/>
      <c r="CJ29" s="1028"/>
      <c r="CK29" s="1028"/>
      <c r="CL29" s="1029"/>
      <c r="CM29" s="1027"/>
      <c r="CN29" s="1028"/>
      <c r="CO29" s="1028"/>
      <c r="CP29" s="1028"/>
      <c r="CQ29" s="1029"/>
      <c r="CR29" s="1027"/>
      <c r="CS29" s="1028"/>
      <c r="CT29" s="1028"/>
      <c r="CU29" s="1028"/>
      <c r="CV29" s="1029"/>
      <c r="CW29" s="1027"/>
      <c r="CX29" s="1028"/>
      <c r="CY29" s="1028"/>
      <c r="CZ29" s="1028"/>
      <c r="DA29" s="1029"/>
      <c r="DB29" s="1027"/>
      <c r="DC29" s="1028"/>
      <c r="DD29" s="1028"/>
      <c r="DE29" s="1028"/>
      <c r="DF29" s="1029"/>
      <c r="DG29" s="1027"/>
      <c r="DH29" s="1028"/>
      <c r="DI29" s="1028"/>
      <c r="DJ29" s="1028"/>
      <c r="DK29" s="1029"/>
      <c r="DL29" s="1027"/>
      <c r="DM29" s="1028"/>
      <c r="DN29" s="1028"/>
      <c r="DO29" s="1028"/>
      <c r="DP29" s="1029"/>
      <c r="DQ29" s="1027"/>
      <c r="DR29" s="1028"/>
      <c r="DS29" s="1028"/>
      <c r="DT29" s="1028"/>
      <c r="DU29" s="1029"/>
      <c r="DV29" s="1030"/>
      <c r="DW29" s="1031"/>
      <c r="DX29" s="1031"/>
      <c r="DY29" s="1031"/>
      <c r="DZ29" s="1032"/>
      <c r="EA29" s="226"/>
    </row>
    <row r="30" spans="1:131" s="227" customFormat="1" ht="26.25" customHeight="1" x14ac:dyDescent="0.15">
      <c r="A30" s="246">
        <v>3</v>
      </c>
      <c r="B30" s="1074" t="s">
        <v>397</v>
      </c>
      <c r="C30" s="1075"/>
      <c r="D30" s="1075"/>
      <c r="E30" s="1075"/>
      <c r="F30" s="1075"/>
      <c r="G30" s="1075"/>
      <c r="H30" s="1075"/>
      <c r="I30" s="1075"/>
      <c r="J30" s="1075"/>
      <c r="K30" s="1075"/>
      <c r="L30" s="1075"/>
      <c r="M30" s="1075"/>
      <c r="N30" s="1075"/>
      <c r="O30" s="1075"/>
      <c r="P30" s="1076"/>
      <c r="Q30" s="1080">
        <v>1570</v>
      </c>
      <c r="R30" s="1009"/>
      <c r="S30" s="1009"/>
      <c r="T30" s="1009"/>
      <c r="U30" s="1009"/>
      <c r="V30" s="1009">
        <v>1570</v>
      </c>
      <c r="W30" s="1009"/>
      <c r="X30" s="1009"/>
      <c r="Y30" s="1009"/>
      <c r="Z30" s="1009"/>
      <c r="AA30" s="1009">
        <f t="shared" ref="AA30:AA36" si="0">Q30-V30</f>
        <v>0</v>
      </c>
      <c r="AB30" s="1009"/>
      <c r="AC30" s="1009"/>
      <c r="AD30" s="1009"/>
      <c r="AE30" s="1010"/>
      <c r="AF30" s="1057">
        <v>0</v>
      </c>
      <c r="AG30" s="1015"/>
      <c r="AH30" s="1015"/>
      <c r="AI30" s="1015"/>
      <c r="AJ30" s="1058"/>
      <c r="AK30" s="1013">
        <v>921</v>
      </c>
      <c r="AL30" s="1002"/>
      <c r="AM30" s="1002"/>
      <c r="AN30" s="1002"/>
      <c r="AO30" s="1002"/>
      <c r="AP30" s="1002" t="s">
        <v>580</v>
      </c>
      <c r="AQ30" s="1002"/>
      <c r="AR30" s="1002"/>
      <c r="AS30" s="1002"/>
      <c r="AT30" s="1002"/>
      <c r="AU30" s="1002" t="s">
        <v>580</v>
      </c>
      <c r="AV30" s="1002"/>
      <c r="AW30" s="1002"/>
      <c r="AX30" s="1002"/>
      <c r="AY30" s="1002"/>
      <c r="AZ30" s="1079" t="s">
        <v>580</v>
      </c>
      <c r="BA30" s="1079"/>
      <c r="BB30" s="1079"/>
      <c r="BC30" s="1079"/>
      <c r="BD30" s="1079"/>
      <c r="BE30" s="1069"/>
      <c r="BF30" s="1069"/>
      <c r="BG30" s="1069"/>
      <c r="BH30" s="1069"/>
      <c r="BI30" s="1070"/>
      <c r="BJ30" s="232"/>
      <c r="BK30" s="232"/>
      <c r="BL30" s="232"/>
      <c r="BM30" s="232"/>
      <c r="BN30" s="232"/>
      <c r="BO30" s="245"/>
      <c r="BP30" s="245"/>
      <c r="BQ30" s="242">
        <v>24</v>
      </c>
      <c r="BR30" s="243"/>
      <c r="BS30" s="1052"/>
      <c r="BT30" s="1053"/>
      <c r="BU30" s="1053"/>
      <c r="BV30" s="1053"/>
      <c r="BW30" s="1053"/>
      <c r="BX30" s="1053"/>
      <c r="BY30" s="1053"/>
      <c r="BZ30" s="1053"/>
      <c r="CA30" s="1053"/>
      <c r="CB30" s="1053"/>
      <c r="CC30" s="1053"/>
      <c r="CD30" s="1053"/>
      <c r="CE30" s="1053"/>
      <c r="CF30" s="1053"/>
      <c r="CG30" s="1054"/>
      <c r="CH30" s="1027"/>
      <c r="CI30" s="1028"/>
      <c r="CJ30" s="1028"/>
      <c r="CK30" s="1028"/>
      <c r="CL30" s="1029"/>
      <c r="CM30" s="1027"/>
      <c r="CN30" s="1028"/>
      <c r="CO30" s="1028"/>
      <c r="CP30" s="1028"/>
      <c r="CQ30" s="1029"/>
      <c r="CR30" s="1027"/>
      <c r="CS30" s="1028"/>
      <c r="CT30" s="1028"/>
      <c r="CU30" s="1028"/>
      <c r="CV30" s="1029"/>
      <c r="CW30" s="1027"/>
      <c r="CX30" s="1028"/>
      <c r="CY30" s="1028"/>
      <c r="CZ30" s="1028"/>
      <c r="DA30" s="1029"/>
      <c r="DB30" s="1027"/>
      <c r="DC30" s="1028"/>
      <c r="DD30" s="1028"/>
      <c r="DE30" s="1028"/>
      <c r="DF30" s="1029"/>
      <c r="DG30" s="1027"/>
      <c r="DH30" s="1028"/>
      <c r="DI30" s="1028"/>
      <c r="DJ30" s="1028"/>
      <c r="DK30" s="1029"/>
      <c r="DL30" s="1027"/>
      <c r="DM30" s="1028"/>
      <c r="DN30" s="1028"/>
      <c r="DO30" s="1028"/>
      <c r="DP30" s="1029"/>
      <c r="DQ30" s="1027"/>
      <c r="DR30" s="1028"/>
      <c r="DS30" s="1028"/>
      <c r="DT30" s="1028"/>
      <c r="DU30" s="1029"/>
      <c r="DV30" s="1030"/>
      <c r="DW30" s="1031"/>
      <c r="DX30" s="1031"/>
      <c r="DY30" s="1031"/>
      <c r="DZ30" s="1032"/>
      <c r="EA30" s="226"/>
    </row>
    <row r="31" spans="1:131" s="227" customFormat="1" ht="26.25" customHeight="1" x14ac:dyDescent="0.15">
      <c r="A31" s="246">
        <v>4</v>
      </c>
      <c r="B31" s="1074" t="s">
        <v>398</v>
      </c>
      <c r="C31" s="1075"/>
      <c r="D31" s="1075"/>
      <c r="E31" s="1075"/>
      <c r="F31" s="1075"/>
      <c r="G31" s="1075"/>
      <c r="H31" s="1075"/>
      <c r="I31" s="1075"/>
      <c r="J31" s="1075"/>
      <c r="K31" s="1075"/>
      <c r="L31" s="1075"/>
      <c r="M31" s="1075"/>
      <c r="N31" s="1075"/>
      <c r="O31" s="1075"/>
      <c r="P31" s="1076"/>
      <c r="Q31" s="1080">
        <v>250</v>
      </c>
      <c r="R31" s="1009"/>
      <c r="S31" s="1009"/>
      <c r="T31" s="1009"/>
      <c r="U31" s="1009"/>
      <c r="V31" s="1009">
        <v>216</v>
      </c>
      <c r="W31" s="1009"/>
      <c r="X31" s="1009"/>
      <c r="Y31" s="1009"/>
      <c r="Z31" s="1009"/>
      <c r="AA31" s="1009">
        <f t="shared" si="0"/>
        <v>34</v>
      </c>
      <c r="AB31" s="1009"/>
      <c r="AC31" s="1009"/>
      <c r="AD31" s="1009"/>
      <c r="AE31" s="1010"/>
      <c r="AF31" s="1057">
        <v>34</v>
      </c>
      <c r="AG31" s="1015"/>
      <c r="AH31" s="1015"/>
      <c r="AI31" s="1015"/>
      <c r="AJ31" s="1058"/>
      <c r="AK31" s="1013">
        <v>122</v>
      </c>
      <c r="AL31" s="1002"/>
      <c r="AM31" s="1002"/>
      <c r="AN31" s="1002"/>
      <c r="AO31" s="1002"/>
      <c r="AP31" s="1002">
        <v>80</v>
      </c>
      <c r="AQ31" s="1002"/>
      <c r="AR31" s="1002"/>
      <c r="AS31" s="1002"/>
      <c r="AT31" s="1002"/>
      <c r="AU31" s="1002">
        <v>48</v>
      </c>
      <c r="AV31" s="1002"/>
      <c r="AW31" s="1002"/>
      <c r="AX31" s="1002"/>
      <c r="AY31" s="1002"/>
      <c r="AZ31" s="1079" t="s">
        <v>580</v>
      </c>
      <c r="BA31" s="1079"/>
      <c r="BB31" s="1079"/>
      <c r="BC31" s="1079"/>
      <c r="BD31" s="1079"/>
      <c r="BE31" s="1069"/>
      <c r="BF31" s="1069"/>
      <c r="BG31" s="1069"/>
      <c r="BH31" s="1069"/>
      <c r="BI31" s="1070"/>
      <c r="BJ31" s="232"/>
      <c r="BK31" s="232"/>
      <c r="BL31" s="232"/>
      <c r="BM31" s="232"/>
      <c r="BN31" s="232"/>
      <c r="BO31" s="245"/>
      <c r="BP31" s="245"/>
      <c r="BQ31" s="242">
        <v>25</v>
      </c>
      <c r="BR31" s="243"/>
      <c r="BS31" s="1052"/>
      <c r="BT31" s="1053"/>
      <c r="BU31" s="1053"/>
      <c r="BV31" s="1053"/>
      <c r="BW31" s="1053"/>
      <c r="BX31" s="1053"/>
      <c r="BY31" s="1053"/>
      <c r="BZ31" s="1053"/>
      <c r="CA31" s="1053"/>
      <c r="CB31" s="1053"/>
      <c r="CC31" s="1053"/>
      <c r="CD31" s="1053"/>
      <c r="CE31" s="1053"/>
      <c r="CF31" s="1053"/>
      <c r="CG31" s="1054"/>
      <c r="CH31" s="1027"/>
      <c r="CI31" s="1028"/>
      <c r="CJ31" s="1028"/>
      <c r="CK31" s="1028"/>
      <c r="CL31" s="1029"/>
      <c r="CM31" s="1027"/>
      <c r="CN31" s="1028"/>
      <c r="CO31" s="1028"/>
      <c r="CP31" s="1028"/>
      <c r="CQ31" s="1029"/>
      <c r="CR31" s="1027"/>
      <c r="CS31" s="1028"/>
      <c r="CT31" s="1028"/>
      <c r="CU31" s="1028"/>
      <c r="CV31" s="1029"/>
      <c r="CW31" s="1027"/>
      <c r="CX31" s="1028"/>
      <c r="CY31" s="1028"/>
      <c r="CZ31" s="1028"/>
      <c r="DA31" s="1029"/>
      <c r="DB31" s="1027"/>
      <c r="DC31" s="1028"/>
      <c r="DD31" s="1028"/>
      <c r="DE31" s="1028"/>
      <c r="DF31" s="1029"/>
      <c r="DG31" s="1027"/>
      <c r="DH31" s="1028"/>
      <c r="DI31" s="1028"/>
      <c r="DJ31" s="1028"/>
      <c r="DK31" s="1029"/>
      <c r="DL31" s="1027"/>
      <c r="DM31" s="1028"/>
      <c r="DN31" s="1028"/>
      <c r="DO31" s="1028"/>
      <c r="DP31" s="1029"/>
      <c r="DQ31" s="1027"/>
      <c r="DR31" s="1028"/>
      <c r="DS31" s="1028"/>
      <c r="DT31" s="1028"/>
      <c r="DU31" s="1029"/>
      <c r="DV31" s="1030"/>
      <c r="DW31" s="1031"/>
      <c r="DX31" s="1031"/>
      <c r="DY31" s="1031"/>
      <c r="DZ31" s="1032"/>
      <c r="EA31" s="226"/>
    </row>
    <row r="32" spans="1:131" s="227" customFormat="1" ht="26.25" customHeight="1" x14ac:dyDescent="0.15">
      <c r="A32" s="246">
        <v>5</v>
      </c>
      <c r="B32" s="1074" t="s">
        <v>399</v>
      </c>
      <c r="C32" s="1075"/>
      <c r="D32" s="1075"/>
      <c r="E32" s="1075"/>
      <c r="F32" s="1075"/>
      <c r="G32" s="1075"/>
      <c r="H32" s="1075"/>
      <c r="I32" s="1075"/>
      <c r="J32" s="1075"/>
      <c r="K32" s="1075"/>
      <c r="L32" s="1075"/>
      <c r="M32" s="1075"/>
      <c r="N32" s="1075"/>
      <c r="O32" s="1075"/>
      <c r="P32" s="1076"/>
      <c r="Q32" s="1080">
        <v>229</v>
      </c>
      <c r="R32" s="1009"/>
      <c r="S32" s="1009"/>
      <c r="T32" s="1009"/>
      <c r="U32" s="1009"/>
      <c r="V32" s="1009">
        <v>220</v>
      </c>
      <c r="W32" s="1009"/>
      <c r="X32" s="1009"/>
      <c r="Y32" s="1009"/>
      <c r="Z32" s="1009"/>
      <c r="AA32" s="1009">
        <f t="shared" si="0"/>
        <v>9</v>
      </c>
      <c r="AB32" s="1009"/>
      <c r="AC32" s="1009"/>
      <c r="AD32" s="1009"/>
      <c r="AE32" s="1010"/>
      <c r="AF32" s="1057">
        <v>9</v>
      </c>
      <c r="AG32" s="1015"/>
      <c r="AH32" s="1015"/>
      <c r="AI32" s="1015"/>
      <c r="AJ32" s="1058"/>
      <c r="AK32" s="1013">
        <v>0</v>
      </c>
      <c r="AL32" s="1002"/>
      <c r="AM32" s="1002"/>
      <c r="AN32" s="1002"/>
      <c r="AO32" s="1002"/>
      <c r="AP32" s="1002">
        <v>29</v>
      </c>
      <c r="AQ32" s="1002"/>
      <c r="AR32" s="1002"/>
      <c r="AS32" s="1002"/>
      <c r="AT32" s="1002"/>
      <c r="AU32" s="1002" t="s">
        <v>580</v>
      </c>
      <c r="AV32" s="1002"/>
      <c r="AW32" s="1002"/>
      <c r="AX32" s="1002"/>
      <c r="AY32" s="1002"/>
      <c r="AZ32" s="1079" t="s">
        <v>580</v>
      </c>
      <c r="BA32" s="1079"/>
      <c r="BB32" s="1079"/>
      <c r="BC32" s="1079"/>
      <c r="BD32" s="1079"/>
      <c r="BE32" s="1069"/>
      <c r="BF32" s="1069"/>
      <c r="BG32" s="1069"/>
      <c r="BH32" s="1069"/>
      <c r="BI32" s="1070"/>
      <c r="BJ32" s="232"/>
      <c r="BK32" s="232"/>
      <c r="BL32" s="232"/>
      <c r="BM32" s="232"/>
      <c r="BN32" s="232"/>
      <c r="BO32" s="245"/>
      <c r="BP32" s="245"/>
      <c r="BQ32" s="242">
        <v>26</v>
      </c>
      <c r="BR32" s="243"/>
      <c r="BS32" s="1052"/>
      <c r="BT32" s="1053"/>
      <c r="BU32" s="1053"/>
      <c r="BV32" s="1053"/>
      <c r="BW32" s="1053"/>
      <c r="BX32" s="1053"/>
      <c r="BY32" s="1053"/>
      <c r="BZ32" s="1053"/>
      <c r="CA32" s="1053"/>
      <c r="CB32" s="1053"/>
      <c r="CC32" s="1053"/>
      <c r="CD32" s="1053"/>
      <c r="CE32" s="1053"/>
      <c r="CF32" s="1053"/>
      <c r="CG32" s="1054"/>
      <c r="CH32" s="1027"/>
      <c r="CI32" s="1028"/>
      <c r="CJ32" s="1028"/>
      <c r="CK32" s="1028"/>
      <c r="CL32" s="1029"/>
      <c r="CM32" s="1027"/>
      <c r="CN32" s="1028"/>
      <c r="CO32" s="1028"/>
      <c r="CP32" s="1028"/>
      <c r="CQ32" s="1029"/>
      <c r="CR32" s="1027"/>
      <c r="CS32" s="1028"/>
      <c r="CT32" s="1028"/>
      <c r="CU32" s="1028"/>
      <c r="CV32" s="1029"/>
      <c r="CW32" s="1027"/>
      <c r="CX32" s="1028"/>
      <c r="CY32" s="1028"/>
      <c r="CZ32" s="1028"/>
      <c r="DA32" s="1029"/>
      <c r="DB32" s="1027"/>
      <c r="DC32" s="1028"/>
      <c r="DD32" s="1028"/>
      <c r="DE32" s="1028"/>
      <c r="DF32" s="1029"/>
      <c r="DG32" s="1027"/>
      <c r="DH32" s="1028"/>
      <c r="DI32" s="1028"/>
      <c r="DJ32" s="1028"/>
      <c r="DK32" s="1029"/>
      <c r="DL32" s="1027"/>
      <c r="DM32" s="1028"/>
      <c r="DN32" s="1028"/>
      <c r="DO32" s="1028"/>
      <c r="DP32" s="1029"/>
      <c r="DQ32" s="1027"/>
      <c r="DR32" s="1028"/>
      <c r="DS32" s="1028"/>
      <c r="DT32" s="1028"/>
      <c r="DU32" s="1029"/>
      <c r="DV32" s="1030"/>
      <c r="DW32" s="1031"/>
      <c r="DX32" s="1031"/>
      <c r="DY32" s="1031"/>
      <c r="DZ32" s="1032"/>
      <c r="EA32" s="226"/>
    </row>
    <row r="33" spans="1:131" s="227" customFormat="1" ht="26.25" customHeight="1" x14ac:dyDescent="0.15">
      <c r="A33" s="246">
        <v>6</v>
      </c>
      <c r="B33" s="1074" t="s">
        <v>400</v>
      </c>
      <c r="C33" s="1075"/>
      <c r="D33" s="1075"/>
      <c r="E33" s="1075"/>
      <c r="F33" s="1075"/>
      <c r="G33" s="1075"/>
      <c r="H33" s="1075"/>
      <c r="I33" s="1075"/>
      <c r="J33" s="1075"/>
      <c r="K33" s="1075"/>
      <c r="L33" s="1075"/>
      <c r="M33" s="1075"/>
      <c r="N33" s="1075"/>
      <c r="O33" s="1075"/>
      <c r="P33" s="1076"/>
      <c r="Q33" s="1080">
        <v>6102</v>
      </c>
      <c r="R33" s="1009"/>
      <c r="S33" s="1009"/>
      <c r="T33" s="1009"/>
      <c r="U33" s="1009"/>
      <c r="V33" s="1009">
        <v>6094</v>
      </c>
      <c r="W33" s="1009"/>
      <c r="X33" s="1009"/>
      <c r="Y33" s="1009"/>
      <c r="Z33" s="1009"/>
      <c r="AA33" s="1009">
        <f t="shared" si="0"/>
        <v>8</v>
      </c>
      <c r="AB33" s="1009"/>
      <c r="AC33" s="1009"/>
      <c r="AD33" s="1009"/>
      <c r="AE33" s="1010"/>
      <c r="AF33" s="1057">
        <v>2049</v>
      </c>
      <c r="AG33" s="1015"/>
      <c r="AH33" s="1015"/>
      <c r="AI33" s="1015"/>
      <c r="AJ33" s="1058"/>
      <c r="AK33" s="1013">
        <v>870</v>
      </c>
      <c r="AL33" s="1002"/>
      <c r="AM33" s="1002"/>
      <c r="AN33" s="1002"/>
      <c r="AO33" s="1002"/>
      <c r="AP33" s="1002">
        <v>7235</v>
      </c>
      <c r="AQ33" s="1002"/>
      <c r="AR33" s="1002"/>
      <c r="AS33" s="1002"/>
      <c r="AT33" s="1002"/>
      <c r="AU33" s="1002">
        <v>4601</v>
      </c>
      <c r="AV33" s="1002"/>
      <c r="AW33" s="1002"/>
      <c r="AX33" s="1002"/>
      <c r="AY33" s="1002"/>
      <c r="AZ33" s="1079" t="s">
        <v>580</v>
      </c>
      <c r="BA33" s="1079"/>
      <c r="BB33" s="1079"/>
      <c r="BC33" s="1079"/>
      <c r="BD33" s="1079"/>
      <c r="BE33" s="1069" t="s">
        <v>591</v>
      </c>
      <c r="BF33" s="1069"/>
      <c r="BG33" s="1069"/>
      <c r="BH33" s="1069"/>
      <c r="BI33" s="1070"/>
      <c r="BJ33" s="232"/>
      <c r="BK33" s="232"/>
      <c r="BL33" s="232"/>
      <c r="BM33" s="232"/>
      <c r="BN33" s="232"/>
      <c r="BO33" s="245"/>
      <c r="BP33" s="245"/>
      <c r="BQ33" s="242">
        <v>27</v>
      </c>
      <c r="BR33" s="243"/>
      <c r="BS33" s="1052"/>
      <c r="BT33" s="1053"/>
      <c r="BU33" s="1053"/>
      <c r="BV33" s="1053"/>
      <c r="BW33" s="1053"/>
      <c r="BX33" s="1053"/>
      <c r="BY33" s="1053"/>
      <c r="BZ33" s="1053"/>
      <c r="CA33" s="1053"/>
      <c r="CB33" s="1053"/>
      <c r="CC33" s="1053"/>
      <c r="CD33" s="1053"/>
      <c r="CE33" s="1053"/>
      <c r="CF33" s="1053"/>
      <c r="CG33" s="1054"/>
      <c r="CH33" s="1027"/>
      <c r="CI33" s="1028"/>
      <c r="CJ33" s="1028"/>
      <c r="CK33" s="1028"/>
      <c r="CL33" s="1029"/>
      <c r="CM33" s="1027"/>
      <c r="CN33" s="1028"/>
      <c r="CO33" s="1028"/>
      <c r="CP33" s="1028"/>
      <c r="CQ33" s="1029"/>
      <c r="CR33" s="1027"/>
      <c r="CS33" s="1028"/>
      <c r="CT33" s="1028"/>
      <c r="CU33" s="1028"/>
      <c r="CV33" s="1029"/>
      <c r="CW33" s="1027"/>
      <c r="CX33" s="1028"/>
      <c r="CY33" s="1028"/>
      <c r="CZ33" s="1028"/>
      <c r="DA33" s="1029"/>
      <c r="DB33" s="1027"/>
      <c r="DC33" s="1028"/>
      <c r="DD33" s="1028"/>
      <c r="DE33" s="1028"/>
      <c r="DF33" s="1029"/>
      <c r="DG33" s="1027"/>
      <c r="DH33" s="1028"/>
      <c r="DI33" s="1028"/>
      <c r="DJ33" s="1028"/>
      <c r="DK33" s="1029"/>
      <c r="DL33" s="1027"/>
      <c r="DM33" s="1028"/>
      <c r="DN33" s="1028"/>
      <c r="DO33" s="1028"/>
      <c r="DP33" s="1029"/>
      <c r="DQ33" s="1027"/>
      <c r="DR33" s="1028"/>
      <c r="DS33" s="1028"/>
      <c r="DT33" s="1028"/>
      <c r="DU33" s="1029"/>
      <c r="DV33" s="1030"/>
      <c r="DW33" s="1031"/>
      <c r="DX33" s="1031"/>
      <c r="DY33" s="1031"/>
      <c r="DZ33" s="1032"/>
      <c r="EA33" s="226"/>
    </row>
    <row r="34" spans="1:131" s="227" customFormat="1" ht="26.25" customHeight="1" x14ac:dyDescent="0.15">
      <c r="A34" s="246">
        <v>7</v>
      </c>
      <c r="B34" s="1074" t="s">
        <v>401</v>
      </c>
      <c r="C34" s="1075"/>
      <c r="D34" s="1075"/>
      <c r="E34" s="1075"/>
      <c r="F34" s="1075"/>
      <c r="G34" s="1075"/>
      <c r="H34" s="1075"/>
      <c r="I34" s="1075"/>
      <c r="J34" s="1075"/>
      <c r="K34" s="1075"/>
      <c r="L34" s="1075"/>
      <c r="M34" s="1075"/>
      <c r="N34" s="1075"/>
      <c r="O34" s="1075"/>
      <c r="P34" s="1076"/>
      <c r="Q34" s="1080">
        <v>1007</v>
      </c>
      <c r="R34" s="1009"/>
      <c r="S34" s="1009"/>
      <c r="T34" s="1009"/>
      <c r="U34" s="1009"/>
      <c r="V34" s="1009">
        <v>1207</v>
      </c>
      <c r="W34" s="1009"/>
      <c r="X34" s="1009"/>
      <c r="Y34" s="1009"/>
      <c r="Z34" s="1009"/>
      <c r="AA34" s="1009">
        <f t="shared" si="0"/>
        <v>-200</v>
      </c>
      <c r="AB34" s="1009"/>
      <c r="AC34" s="1009"/>
      <c r="AD34" s="1009"/>
      <c r="AE34" s="1010"/>
      <c r="AF34" s="1057">
        <v>1599</v>
      </c>
      <c r="AG34" s="1015"/>
      <c r="AH34" s="1015"/>
      <c r="AI34" s="1015"/>
      <c r="AJ34" s="1058"/>
      <c r="AK34" s="1013">
        <v>31</v>
      </c>
      <c r="AL34" s="1002"/>
      <c r="AM34" s="1002"/>
      <c r="AN34" s="1002"/>
      <c r="AO34" s="1002"/>
      <c r="AP34" s="1002">
        <v>4226</v>
      </c>
      <c r="AQ34" s="1002"/>
      <c r="AR34" s="1002"/>
      <c r="AS34" s="1002"/>
      <c r="AT34" s="1002"/>
      <c r="AU34" s="1002">
        <v>1010</v>
      </c>
      <c r="AV34" s="1002"/>
      <c r="AW34" s="1002"/>
      <c r="AX34" s="1002"/>
      <c r="AY34" s="1002"/>
      <c r="AZ34" s="1079" t="s">
        <v>580</v>
      </c>
      <c r="BA34" s="1079"/>
      <c r="BB34" s="1079"/>
      <c r="BC34" s="1079"/>
      <c r="BD34" s="1079"/>
      <c r="BE34" s="1069" t="s">
        <v>591</v>
      </c>
      <c r="BF34" s="1069"/>
      <c r="BG34" s="1069"/>
      <c r="BH34" s="1069"/>
      <c r="BI34" s="1070"/>
      <c r="BJ34" s="232"/>
      <c r="BK34" s="232"/>
      <c r="BL34" s="232"/>
      <c r="BM34" s="232"/>
      <c r="BN34" s="232"/>
      <c r="BO34" s="245"/>
      <c r="BP34" s="245"/>
      <c r="BQ34" s="242">
        <v>28</v>
      </c>
      <c r="BR34" s="243"/>
      <c r="BS34" s="1052"/>
      <c r="BT34" s="1053"/>
      <c r="BU34" s="1053"/>
      <c r="BV34" s="1053"/>
      <c r="BW34" s="1053"/>
      <c r="BX34" s="1053"/>
      <c r="BY34" s="1053"/>
      <c r="BZ34" s="1053"/>
      <c r="CA34" s="1053"/>
      <c r="CB34" s="1053"/>
      <c r="CC34" s="1053"/>
      <c r="CD34" s="1053"/>
      <c r="CE34" s="1053"/>
      <c r="CF34" s="1053"/>
      <c r="CG34" s="1054"/>
      <c r="CH34" s="1027"/>
      <c r="CI34" s="1028"/>
      <c r="CJ34" s="1028"/>
      <c r="CK34" s="1028"/>
      <c r="CL34" s="1029"/>
      <c r="CM34" s="1027"/>
      <c r="CN34" s="1028"/>
      <c r="CO34" s="1028"/>
      <c r="CP34" s="1028"/>
      <c r="CQ34" s="1029"/>
      <c r="CR34" s="1027"/>
      <c r="CS34" s="1028"/>
      <c r="CT34" s="1028"/>
      <c r="CU34" s="1028"/>
      <c r="CV34" s="1029"/>
      <c r="CW34" s="1027"/>
      <c r="CX34" s="1028"/>
      <c r="CY34" s="1028"/>
      <c r="CZ34" s="1028"/>
      <c r="DA34" s="1029"/>
      <c r="DB34" s="1027"/>
      <c r="DC34" s="1028"/>
      <c r="DD34" s="1028"/>
      <c r="DE34" s="1028"/>
      <c r="DF34" s="1029"/>
      <c r="DG34" s="1027"/>
      <c r="DH34" s="1028"/>
      <c r="DI34" s="1028"/>
      <c r="DJ34" s="1028"/>
      <c r="DK34" s="1029"/>
      <c r="DL34" s="1027"/>
      <c r="DM34" s="1028"/>
      <c r="DN34" s="1028"/>
      <c r="DO34" s="1028"/>
      <c r="DP34" s="1029"/>
      <c r="DQ34" s="1027"/>
      <c r="DR34" s="1028"/>
      <c r="DS34" s="1028"/>
      <c r="DT34" s="1028"/>
      <c r="DU34" s="1029"/>
      <c r="DV34" s="1030"/>
      <c r="DW34" s="1031"/>
      <c r="DX34" s="1031"/>
      <c r="DY34" s="1031"/>
      <c r="DZ34" s="1032"/>
      <c r="EA34" s="226"/>
    </row>
    <row r="35" spans="1:131" s="227" customFormat="1" ht="26.25" customHeight="1" x14ac:dyDescent="0.15">
      <c r="A35" s="246">
        <v>8</v>
      </c>
      <c r="B35" s="1074" t="s">
        <v>402</v>
      </c>
      <c r="C35" s="1075"/>
      <c r="D35" s="1075"/>
      <c r="E35" s="1075"/>
      <c r="F35" s="1075"/>
      <c r="G35" s="1075"/>
      <c r="H35" s="1075"/>
      <c r="I35" s="1075"/>
      <c r="J35" s="1075"/>
      <c r="K35" s="1075"/>
      <c r="L35" s="1075"/>
      <c r="M35" s="1075"/>
      <c r="N35" s="1075"/>
      <c r="O35" s="1075"/>
      <c r="P35" s="1076"/>
      <c r="Q35" s="1080">
        <v>3104</v>
      </c>
      <c r="R35" s="1009"/>
      <c r="S35" s="1009"/>
      <c r="T35" s="1009"/>
      <c r="U35" s="1009"/>
      <c r="V35" s="1009">
        <v>2853</v>
      </c>
      <c r="W35" s="1009"/>
      <c r="X35" s="1009"/>
      <c r="Y35" s="1009"/>
      <c r="Z35" s="1009"/>
      <c r="AA35" s="1009">
        <f t="shared" si="0"/>
        <v>251</v>
      </c>
      <c r="AB35" s="1009"/>
      <c r="AC35" s="1009"/>
      <c r="AD35" s="1009"/>
      <c r="AE35" s="1010"/>
      <c r="AF35" s="1057">
        <v>412</v>
      </c>
      <c r="AG35" s="1015"/>
      <c r="AH35" s="1015"/>
      <c r="AI35" s="1015"/>
      <c r="AJ35" s="1058"/>
      <c r="AK35" s="1013">
        <v>1554</v>
      </c>
      <c r="AL35" s="1002"/>
      <c r="AM35" s="1002"/>
      <c r="AN35" s="1002"/>
      <c r="AO35" s="1002"/>
      <c r="AP35" s="1002">
        <v>21425</v>
      </c>
      <c r="AQ35" s="1002"/>
      <c r="AR35" s="1002"/>
      <c r="AS35" s="1002"/>
      <c r="AT35" s="1002"/>
      <c r="AU35" s="1002">
        <v>12941</v>
      </c>
      <c r="AV35" s="1002"/>
      <c r="AW35" s="1002"/>
      <c r="AX35" s="1002"/>
      <c r="AY35" s="1002"/>
      <c r="AZ35" s="1079" t="s">
        <v>580</v>
      </c>
      <c r="BA35" s="1079"/>
      <c r="BB35" s="1079"/>
      <c r="BC35" s="1079"/>
      <c r="BD35" s="1079"/>
      <c r="BE35" s="1069" t="s">
        <v>591</v>
      </c>
      <c r="BF35" s="1069"/>
      <c r="BG35" s="1069"/>
      <c r="BH35" s="1069"/>
      <c r="BI35" s="1070"/>
      <c r="BJ35" s="232"/>
      <c r="BK35" s="232"/>
      <c r="BL35" s="232"/>
      <c r="BM35" s="232"/>
      <c r="BN35" s="232"/>
      <c r="BO35" s="245"/>
      <c r="BP35" s="245"/>
      <c r="BQ35" s="242">
        <v>29</v>
      </c>
      <c r="BR35" s="243"/>
      <c r="BS35" s="1052"/>
      <c r="BT35" s="1053"/>
      <c r="BU35" s="1053"/>
      <c r="BV35" s="1053"/>
      <c r="BW35" s="1053"/>
      <c r="BX35" s="1053"/>
      <c r="BY35" s="1053"/>
      <c r="BZ35" s="1053"/>
      <c r="CA35" s="1053"/>
      <c r="CB35" s="1053"/>
      <c r="CC35" s="1053"/>
      <c r="CD35" s="1053"/>
      <c r="CE35" s="1053"/>
      <c r="CF35" s="1053"/>
      <c r="CG35" s="1054"/>
      <c r="CH35" s="1027"/>
      <c r="CI35" s="1028"/>
      <c r="CJ35" s="1028"/>
      <c r="CK35" s="1028"/>
      <c r="CL35" s="1029"/>
      <c r="CM35" s="1027"/>
      <c r="CN35" s="1028"/>
      <c r="CO35" s="1028"/>
      <c r="CP35" s="1028"/>
      <c r="CQ35" s="1029"/>
      <c r="CR35" s="1027"/>
      <c r="CS35" s="1028"/>
      <c r="CT35" s="1028"/>
      <c r="CU35" s="1028"/>
      <c r="CV35" s="1029"/>
      <c r="CW35" s="1027"/>
      <c r="CX35" s="1028"/>
      <c r="CY35" s="1028"/>
      <c r="CZ35" s="1028"/>
      <c r="DA35" s="1029"/>
      <c r="DB35" s="1027"/>
      <c r="DC35" s="1028"/>
      <c r="DD35" s="1028"/>
      <c r="DE35" s="1028"/>
      <c r="DF35" s="1029"/>
      <c r="DG35" s="1027"/>
      <c r="DH35" s="1028"/>
      <c r="DI35" s="1028"/>
      <c r="DJ35" s="1028"/>
      <c r="DK35" s="1029"/>
      <c r="DL35" s="1027"/>
      <c r="DM35" s="1028"/>
      <c r="DN35" s="1028"/>
      <c r="DO35" s="1028"/>
      <c r="DP35" s="1029"/>
      <c r="DQ35" s="1027"/>
      <c r="DR35" s="1028"/>
      <c r="DS35" s="1028"/>
      <c r="DT35" s="1028"/>
      <c r="DU35" s="1029"/>
      <c r="DV35" s="1030"/>
      <c r="DW35" s="1031"/>
      <c r="DX35" s="1031"/>
      <c r="DY35" s="1031"/>
      <c r="DZ35" s="1032"/>
      <c r="EA35" s="226"/>
    </row>
    <row r="36" spans="1:131" s="227" customFormat="1" ht="26.25" customHeight="1" x14ac:dyDescent="0.15">
      <c r="A36" s="246">
        <v>9</v>
      </c>
      <c r="B36" s="1074" t="s">
        <v>403</v>
      </c>
      <c r="C36" s="1075"/>
      <c r="D36" s="1075"/>
      <c r="E36" s="1075"/>
      <c r="F36" s="1075"/>
      <c r="G36" s="1075"/>
      <c r="H36" s="1075"/>
      <c r="I36" s="1075"/>
      <c r="J36" s="1075"/>
      <c r="K36" s="1075"/>
      <c r="L36" s="1075"/>
      <c r="M36" s="1075"/>
      <c r="N36" s="1075"/>
      <c r="O36" s="1075"/>
      <c r="P36" s="1076"/>
      <c r="Q36" s="1080">
        <v>111</v>
      </c>
      <c r="R36" s="1009"/>
      <c r="S36" s="1009"/>
      <c r="T36" s="1009"/>
      <c r="U36" s="1009"/>
      <c r="V36" s="1009">
        <v>109</v>
      </c>
      <c r="W36" s="1009"/>
      <c r="X36" s="1009"/>
      <c r="Y36" s="1009"/>
      <c r="Z36" s="1009"/>
      <c r="AA36" s="1009">
        <f t="shared" si="0"/>
        <v>2</v>
      </c>
      <c r="AB36" s="1009"/>
      <c r="AC36" s="1009"/>
      <c r="AD36" s="1009"/>
      <c r="AE36" s="1010"/>
      <c r="AF36" s="1057">
        <v>2</v>
      </c>
      <c r="AG36" s="1015"/>
      <c r="AH36" s="1015"/>
      <c r="AI36" s="1015"/>
      <c r="AJ36" s="1058"/>
      <c r="AK36" s="1013" t="s">
        <v>580</v>
      </c>
      <c r="AL36" s="1002"/>
      <c r="AM36" s="1002"/>
      <c r="AN36" s="1002"/>
      <c r="AO36" s="1002"/>
      <c r="AP36" s="1002" t="s">
        <v>580</v>
      </c>
      <c r="AQ36" s="1002"/>
      <c r="AR36" s="1002"/>
      <c r="AS36" s="1002"/>
      <c r="AT36" s="1002"/>
      <c r="AU36" s="1002" t="s">
        <v>580</v>
      </c>
      <c r="AV36" s="1002"/>
      <c r="AW36" s="1002"/>
      <c r="AX36" s="1002"/>
      <c r="AY36" s="1002"/>
      <c r="AZ36" s="1079" t="s">
        <v>580</v>
      </c>
      <c r="BA36" s="1079"/>
      <c r="BB36" s="1079"/>
      <c r="BC36" s="1079"/>
      <c r="BD36" s="1079"/>
      <c r="BE36" s="1069" t="s">
        <v>592</v>
      </c>
      <c r="BF36" s="1069"/>
      <c r="BG36" s="1069"/>
      <c r="BH36" s="1069"/>
      <c r="BI36" s="1070"/>
      <c r="BJ36" s="232"/>
      <c r="BK36" s="232"/>
      <c r="BL36" s="232"/>
      <c r="BM36" s="232"/>
      <c r="BN36" s="232"/>
      <c r="BO36" s="245"/>
      <c r="BP36" s="245"/>
      <c r="BQ36" s="242">
        <v>30</v>
      </c>
      <c r="BR36" s="243"/>
      <c r="BS36" s="1052"/>
      <c r="BT36" s="1053"/>
      <c r="BU36" s="1053"/>
      <c r="BV36" s="1053"/>
      <c r="BW36" s="1053"/>
      <c r="BX36" s="1053"/>
      <c r="BY36" s="1053"/>
      <c r="BZ36" s="1053"/>
      <c r="CA36" s="1053"/>
      <c r="CB36" s="1053"/>
      <c r="CC36" s="1053"/>
      <c r="CD36" s="1053"/>
      <c r="CE36" s="1053"/>
      <c r="CF36" s="1053"/>
      <c r="CG36" s="1054"/>
      <c r="CH36" s="1027"/>
      <c r="CI36" s="1028"/>
      <c r="CJ36" s="1028"/>
      <c r="CK36" s="1028"/>
      <c r="CL36" s="1029"/>
      <c r="CM36" s="1027"/>
      <c r="CN36" s="1028"/>
      <c r="CO36" s="1028"/>
      <c r="CP36" s="1028"/>
      <c r="CQ36" s="1029"/>
      <c r="CR36" s="1027"/>
      <c r="CS36" s="1028"/>
      <c r="CT36" s="1028"/>
      <c r="CU36" s="1028"/>
      <c r="CV36" s="1029"/>
      <c r="CW36" s="1027"/>
      <c r="CX36" s="1028"/>
      <c r="CY36" s="1028"/>
      <c r="CZ36" s="1028"/>
      <c r="DA36" s="1029"/>
      <c r="DB36" s="1027"/>
      <c r="DC36" s="1028"/>
      <c r="DD36" s="1028"/>
      <c r="DE36" s="1028"/>
      <c r="DF36" s="1029"/>
      <c r="DG36" s="1027"/>
      <c r="DH36" s="1028"/>
      <c r="DI36" s="1028"/>
      <c r="DJ36" s="1028"/>
      <c r="DK36" s="1029"/>
      <c r="DL36" s="1027"/>
      <c r="DM36" s="1028"/>
      <c r="DN36" s="1028"/>
      <c r="DO36" s="1028"/>
      <c r="DP36" s="1029"/>
      <c r="DQ36" s="1027"/>
      <c r="DR36" s="1028"/>
      <c r="DS36" s="1028"/>
      <c r="DT36" s="1028"/>
      <c r="DU36" s="1029"/>
      <c r="DV36" s="1030"/>
      <c r="DW36" s="1031"/>
      <c r="DX36" s="1031"/>
      <c r="DY36" s="1031"/>
      <c r="DZ36" s="1032"/>
      <c r="EA36" s="226"/>
    </row>
    <row r="37" spans="1:131" s="227" customFormat="1" ht="26.25" customHeight="1" x14ac:dyDescent="0.15">
      <c r="A37" s="246">
        <v>10</v>
      </c>
      <c r="B37" s="1074"/>
      <c r="C37" s="1075"/>
      <c r="D37" s="1075"/>
      <c r="E37" s="1075"/>
      <c r="F37" s="1075"/>
      <c r="G37" s="1075"/>
      <c r="H37" s="1075"/>
      <c r="I37" s="1075"/>
      <c r="J37" s="1075"/>
      <c r="K37" s="1075"/>
      <c r="L37" s="1075"/>
      <c r="M37" s="1075"/>
      <c r="N37" s="1075"/>
      <c r="O37" s="1075"/>
      <c r="P37" s="1076"/>
      <c r="Q37" s="1080"/>
      <c r="R37" s="1009"/>
      <c r="S37" s="1009"/>
      <c r="T37" s="1009"/>
      <c r="U37" s="1009"/>
      <c r="V37" s="1009"/>
      <c r="W37" s="1009"/>
      <c r="X37" s="1009"/>
      <c r="Y37" s="1009"/>
      <c r="Z37" s="1009"/>
      <c r="AA37" s="1009"/>
      <c r="AB37" s="1009"/>
      <c r="AC37" s="1009"/>
      <c r="AD37" s="1009"/>
      <c r="AE37" s="1010"/>
      <c r="AF37" s="1057"/>
      <c r="AG37" s="1015"/>
      <c r="AH37" s="1015"/>
      <c r="AI37" s="1015"/>
      <c r="AJ37" s="1058"/>
      <c r="AK37" s="1013"/>
      <c r="AL37" s="1002"/>
      <c r="AM37" s="1002"/>
      <c r="AN37" s="1002"/>
      <c r="AO37" s="1002"/>
      <c r="AP37" s="1002"/>
      <c r="AQ37" s="1002"/>
      <c r="AR37" s="1002"/>
      <c r="AS37" s="1002"/>
      <c r="AT37" s="1002"/>
      <c r="AU37" s="1002"/>
      <c r="AV37" s="1002"/>
      <c r="AW37" s="1002"/>
      <c r="AX37" s="1002"/>
      <c r="AY37" s="1002"/>
      <c r="AZ37" s="1079"/>
      <c r="BA37" s="1079"/>
      <c r="BB37" s="1079"/>
      <c r="BC37" s="1079"/>
      <c r="BD37" s="1079"/>
      <c r="BE37" s="1069"/>
      <c r="BF37" s="1069"/>
      <c r="BG37" s="1069"/>
      <c r="BH37" s="1069"/>
      <c r="BI37" s="1070"/>
      <c r="BJ37" s="232"/>
      <c r="BK37" s="232"/>
      <c r="BL37" s="232"/>
      <c r="BM37" s="232"/>
      <c r="BN37" s="232"/>
      <c r="BO37" s="245"/>
      <c r="BP37" s="245"/>
      <c r="BQ37" s="242">
        <v>31</v>
      </c>
      <c r="BR37" s="243"/>
      <c r="BS37" s="1052"/>
      <c r="BT37" s="1053"/>
      <c r="BU37" s="1053"/>
      <c r="BV37" s="1053"/>
      <c r="BW37" s="1053"/>
      <c r="BX37" s="1053"/>
      <c r="BY37" s="1053"/>
      <c r="BZ37" s="1053"/>
      <c r="CA37" s="1053"/>
      <c r="CB37" s="1053"/>
      <c r="CC37" s="1053"/>
      <c r="CD37" s="1053"/>
      <c r="CE37" s="1053"/>
      <c r="CF37" s="1053"/>
      <c r="CG37" s="1054"/>
      <c r="CH37" s="1027"/>
      <c r="CI37" s="1028"/>
      <c r="CJ37" s="1028"/>
      <c r="CK37" s="1028"/>
      <c r="CL37" s="1029"/>
      <c r="CM37" s="1027"/>
      <c r="CN37" s="1028"/>
      <c r="CO37" s="1028"/>
      <c r="CP37" s="1028"/>
      <c r="CQ37" s="1029"/>
      <c r="CR37" s="1027"/>
      <c r="CS37" s="1028"/>
      <c r="CT37" s="1028"/>
      <c r="CU37" s="1028"/>
      <c r="CV37" s="1029"/>
      <c r="CW37" s="1027"/>
      <c r="CX37" s="1028"/>
      <c r="CY37" s="1028"/>
      <c r="CZ37" s="1028"/>
      <c r="DA37" s="1029"/>
      <c r="DB37" s="1027"/>
      <c r="DC37" s="1028"/>
      <c r="DD37" s="1028"/>
      <c r="DE37" s="1028"/>
      <c r="DF37" s="1029"/>
      <c r="DG37" s="1027"/>
      <c r="DH37" s="1028"/>
      <c r="DI37" s="1028"/>
      <c r="DJ37" s="1028"/>
      <c r="DK37" s="1029"/>
      <c r="DL37" s="1027"/>
      <c r="DM37" s="1028"/>
      <c r="DN37" s="1028"/>
      <c r="DO37" s="1028"/>
      <c r="DP37" s="1029"/>
      <c r="DQ37" s="1027"/>
      <c r="DR37" s="1028"/>
      <c r="DS37" s="1028"/>
      <c r="DT37" s="1028"/>
      <c r="DU37" s="1029"/>
      <c r="DV37" s="1030"/>
      <c r="DW37" s="1031"/>
      <c r="DX37" s="1031"/>
      <c r="DY37" s="1031"/>
      <c r="DZ37" s="1032"/>
      <c r="EA37" s="226"/>
    </row>
    <row r="38" spans="1:131" s="227" customFormat="1" ht="26.25" customHeight="1" x14ac:dyDescent="0.15">
      <c r="A38" s="246">
        <v>11</v>
      </c>
      <c r="B38" s="1074"/>
      <c r="C38" s="1075"/>
      <c r="D38" s="1075"/>
      <c r="E38" s="1075"/>
      <c r="F38" s="1075"/>
      <c r="G38" s="1075"/>
      <c r="H38" s="1075"/>
      <c r="I38" s="1075"/>
      <c r="J38" s="1075"/>
      <c r="K38" s="1075"/>
      <c r="L38" s="1075"/>
      <c r="M38" s="1075"/>
      <c r="N38" s="1075"/>
      <c r="O38" s="1075"/>
      <c r="P38" s="1076"/>
      <c r="Q38" s="1080"/>
      <c r="R38" s="1009"/>
      <c r="S38" s="1009"/>
      <c r="T38" s="1009"/>
      <c r="U38" s="1009"/>
      <c r="V38" s="1009"/>
      <c r="W38" s="1009"/>
      <c r="X38" s="1009"/>
      <c r="Y38" s="1009"/>
      <c r="Z38" s="1009"/>
      <c r="AA38" s="1009"/>
      <c r="AB38" s="1009"/>
      <c r="AC38" s="1009"/>
      <c r="AD38" s="1009"/>
      <c r="AE38" s="1010"/>
      <c r="AF38" s="1057"/>
      <c r="AG38" s="1015"/>
      <c r="AH38" s="1015"/>
      <c r="AI38" s="1015"/>
      <c r="AJ38" s="1058"/>
      <c r="AK38" s="1013"/>
      <c r="AL38" s="1002"/>
      <c r="AM38" s="1002"/>
      <c r="AN38" s="1002"/>
      <c r="AO38" s="1002"/>
      <c r="AP38" s="1002"/>
      <c r="AQ38" s="1002"/>
      <c r="AR38" s="1002"/>
      <c r="AS38" s="1002"/>
      <c r="AT38" s="1002"/>
      <c r="AU38" s="1002"/>
      <c r="AV38" s="1002"/>
      <c r="AW38" s="1002"/>
      <c r="AX38" s="1002"/>
      <c r="AY38" s="1002"/>
      <c r="AZ38" s="1079"/>
      <c r="BA38" s="1079"/>
      <c r="BB38" s="1079"/>
      <c r="BC38" s="1079"/>
      <c r="BD38" s="1079"/>
      <c r="BE38" s="1069"/>
      <c r="BF38" s="1069"/>
      <c r="BG38" s="1069"/>
      <c r="BH38" s="1069"/>
      <c r="BI38" s="1070"/>
      <c r="BJ38" s="232"/>
      <c r="BK38" s="232"/>
      <c r="BL38" s="232"/>
      <c r="BM38" s="232"/>
      <c r="BN38" s="232"/>
      <c r="BO38" s="245"/>
      <c r="BP38" s="245"/>
      <c r="BQ38" s="242">
        <v>32</v>
      </c>
      <c r="BR38" s="243"/>
      <c r="BS38" s="1052"/>
      <c r="BT38" s="1053"/>
      <c r="BU38" s="1053"/>
      <c r="BV38" s="1053"/>
      <c r="BW38" s="1053"/>
      <c r="BX38" s="1053"/>
      <c r="BY38" s="1053"/>
      <c r="BZ38" s="1053"/>
      <c r="CA38" s="1053"/>
      <c r="CB38" s="1053"/>
      <c r="CC38" s="1053"/>
      <c r="CD38" s="1053"/>
      <c r="CE38" s="1053"/>
      <c r="CF38" s="1053"/>
      <c r="CG38" s="1054"/>
      <c r="CH38" s="1027"/>
      <c r="CI38" s="1028"/>
      <c r="CJ38" s="1028"/>
      <c r="CK38" s="1028"/>
      <c r="CL38" s="1029"/>
      <c r="CM38" s="1027"/>
      <c r="CN38" s="1028"/>
      <c r="CO38" s="1028"/>
      <c r="CP38" s="1028"/>
      <c r="CQ38" s="1029"/>
      <c r="CR38" s="1027"/>
      <c r="CS38" s="1028"/>
      <c r="CT38" s="1028"/>
      <c r="CU38" s="1028"/>
      <c r="CV38" s="1029"/>
      <c r="CW38" s="1027"/>
      <c r="CX38" s="1028"/>
      <c r="CY38" s="1028"/>
      <c r="CZ38" s="1028"/>
      <c r="DA38" s="1029"/>
      <c r="DB38" s="1027"/>
      <c r="DC38" s="1028"/>
      <c r="DD38" s="1028"/>
      <c r="DE38" s="1028"/>
      <c r="DF38" s="1029"/>
      <c r="DG38" s="1027"/>
      <c r="DH38" s="1028"/>
      <c r="DI38" s="1028"/>
      <c r="DJ38" s="1028"/>
      <c r="DK38" s="1029"/>
      <c r="DL38" s="1027"/>
      <c r="DM38" s="1028"/>
      <c r="DN38" s="1028"/>
      <c r="DO38" s="1028"/>
      <c r="DP38" s="1029"/>
      <c r="DQ38" s="1027"/>
      <c r="DR38" s="1028"/>
      <c r="DS38" s="1028"/>
      <c r="DT38" s="1028"/>
      <c r="DU38" s="1029"/>
      <c r="DV38" s="1030"/>
      <c r="DW38" s="1031"/>
      <c r="DX38" s="1031"/>
      <c r="DY38" s="1031"/>
      <c r="DZ38" s="1032"/>
      <c r="EA38" s="226"/>
    </row>
    <row r="39" spans="1:131" s="227" customFormat="1" ht="26.25" customHeight="1" x14ac:dyDescent="0.15">
      <c r="A39" s="246">
        <v>12</v>
      </c>
      <c r="B39" s="1074"/>
      <c r="C39" s="1075"/>
      <c r="D39" s="1075"/>
      <c r="E39" s="1075"/>
      <c r="F39" s="1075"/>
      <c r="G39" s="1075"/>
      <c r="H39" s="1075"/>
      <c r="I39" s="1075"/>
      <c r="J39" s="1075"/>
      <c r="K39" s="1075"/>
      <c r="L39" s="1075"/>
      <c r="M39" s="1075"/>
      <c r="N39" s="1075"/>
      <c r="O39" s="1075"/>
      <c r="P39" s="1076"/>
      <c r="Q39" s="1080"/>
      <c r="R39" s="1009"/>
      <c r="S39" s="1009"/>
      <c r="T39" s="1009"/>
      <c r="U39" s="1009"/>
      <c r="V39" s="1009"/>
      <c r="W39" s="1009"/>
      <c r="X39" s="1009"/>
      <c r="Y39" s="1009"/>
      <c r="Z39" s="1009"/>
      <c r="AA39" s="1009"/>
      <c r="AB39" s="1009"/>
      <c r="AC39" s="1009"/>
      <c r="AD39" s="1009"/>
      <c r="AE39" s="1010"/>
      <c r="AF39" s="1057"/>
      <c r="AG39" s="1015"/>
      <c r="AH39" s="1015"/>
      <c r="AI39" s="1015"/>
      <c r="AJ39" s="1058"/>
      <c r="AK39" s="1013"/>
      <c r="AL39" s="1002"/>
      <c r="AM39" s="1002"/>
      <c r="AN39" s="1002"/>
      <c r="AO39" s="1002"/>
      <c r="AP39" s="1002"/>
      <c r="AQ39" s="1002"/>
      <c r="AR39" s="1002"/>
      <c r="AS39" s="1002"/>
      <c r="AT39" s="1002"/>
      <c r="AU39" s="1002"/>
      <c r="AV39" s="1002"/>
      <c r="AW39" s="1002"/>
      <c r="AX39" s="1002"/>
      <c r="AY39" s="1002"/>
      <c r="AZ39" s="1079"/>
      <c r="BA39" s="1079"/>
      <c r="BB39" s="1079"/>
      <c r="BC39" s="1079"/>
      <c r="BD39" s="1079"/>
      <c r="BE39" s="1069"/>
      <c r="BF39" s="1069"/>
      <c r="BG39" s="1069"/>
      <c r="BH39" s="1069"/>
      <c r="BI39" s="1070"/>
      <c r="BJ39" s="232"/>
      <c r="BK39" s="232"/>
      <c r="BL39" s="232"/>
      <c r="BM39" s="232"/>
      <c r="BN39" s="232"/>
      <c r="BO39" s="245"/>
      <c r="BP39" s="245"/>
      <c r="BQ39" s="242">
        <v>33</v>
      </c>
      <c r="BR39" s="243"/>
      <c r="BS39" s="1052"/>
      <c r="BT39" s="1053"/>
      <c r="BU39" s="1053"/>
      <c r="BV39" s="1053"/>
      <c r="BW39" s="1053"/>
      <c r="BX39" s="1053"/>
      <c r="BY39" s="1053"/>
      <c r="BZ39" s="1053"/>
      <c r="CA39" s="1053"/>
      <c r="CB39" s="1053"/>
      <c r="CC39" s="1053"/>
      <c r="CD39" s="1053"/>
      <c r="CE39" s="1053"/>
      <c r="CF39" s="1053"/>
      <c r="CG39" s="1054"/>
      <c r="CH39" s="1027"/>
      <c r="CI39" s="1028"/>
      <c r="CJ39" s="1028"/>
      <c r="CK39" s="1028"/>
      <c r="CL39" s="1029"/>
      <c r="CM39" s="1027"/>
      <c r="CN39" s="1028"/>
      <c r="CO39" s="1028"/>
      <c r="CP39" s="1028"/>
      <c r="CQ39" s="1029"/>
      <c r="CR39" s="1027"/>
      <c r="CS39" s="1028"/>
      <c r="CT39" s="1028"/>
      <c r="CU39" s="1028"/>
      <c r="CV39" s="1029"/>
      <c r="CW39" s="1027"/>
      <c r="CX39" s="1028"/>
      <c r="CY39" s="1028"/>
      <c r="CZ39" s="1028"/>
      <c r="DA39" s="1029"/>
      <c r="DB39" s="1027"/>
      <c r="DC39" s="1028"/>
      <c r="DD39" s="1028"/>
      <c r="DE39" s="1028"/>
      <c r="DF39" s="1029"/>
      <c r="DG39" s="1027"/>
      <c r="DH39" s="1028"/>
      <c r="DI39" s="1028"/>
      <c r="DJ39" s="1028"/>
      <c r="DK39" s="1029"/>
      <c r="DL39" s="1027"/>
      <c r="DM39" s="1028"/>
      <c r="DN39" s="1028"/>
      <c r="DO39" s="1028"/>
      <c r="DP39" s="1029"/>
      <c r="DQ39" s="1027"/>
      <c r="DR39" s="1028"/>
      <c r="DS39" s="1028"/>
      <c r="DT39" s="1028"/>
      <c r="DU39" s="1029"/>
      <c r="DV39" s="1030"/>
      <c r="DW39" s="1031"/>
      <c r="DX39" s="1031"/>
      <c r="DY39" s="1031"/>
      <c r="DZ39" s="1032"/>
      <c r="EA39" s="226"/>
    </row>
    <row r="40" spans="1:131" s="227" customFormat="1" ht="26.25" customHeight="1" x14ac:dyDescent="0.15">
      <c r="A40" s="241">
        <v>13</v>
      </c>
      <c r="B40" s="1074"/>
      <c r="C40" s="1075"/>
      <c r="D40" s="1075"/>
      <c r="E40" s="1075"/>
      <c r="F40" s="1075"/>
      <c r="G40" s="1075"/>
      <c r="H40" s="1075"/>
      <c r="I40" s="1075"/>
      <c r="J40" s="1075"/>
      <c r="K40" s="1075"/>
      <c r="L40" s="1075"/>
      <c r="M40" s="1075"/>
      <c r="N40" s="1075"/>
      <c r="O40" s="1075"/>
      <c r="P40" s="1076"/>
      <c r="Q40" s="1080"/>
      <c r="R40" s="1009"/>
      <c r="S40" s="1009"/>
      <c r="T40" s="1009"/>
      <c r="U40" s="1009"/>
      <c r="V40" s="1009"/>
      <c r="W40" s="1009"/>
      <c r="X40" s="1009"/>
      <c r="Y40" s="1009"/>
      <c r="Z40" s="1009"/>
      <c r="AA40" s="1009"/>
      <c r="AB40" s="1009"/>
      <c r="AC40" s="1009"/>
      <c r="AD40" s="1009"/>
      <c r="AE40" s="1010"/>
      <c r="AF40" s="1057"/>
      <c r="AG40" s="1015"/>
      <c r="AH40" s="1015"/>
      <c r="AI40" s="1015"/>
      <c r="AJ40" s="1058"/>
      <c r="AK40" s="1013"/>
      <c r="AL40" s="1002"/>
      <c r="AM40" s="1002"/>
      <c r="AN40" s="1002"/>
      <c r="AO40" s="1002"/>
      <c r="AP40" s="1002"/>
      <c r="AQ40" s="1002"/>
      <c r="AR40" s="1002"/>
      <c r="AS40" s="1002"/>
      <c r="AT40" s="1002"/>
      <c r="AU40" s="1002"/>
      <c r="AV40" s="1002"/>
      <c r="AW40" s="1002"/>
      <c r="AX40" s="1002"/>
      <c r="AY40" s="1002"/>
      <c r="AZ40" s="1079"/>
      <c r="BA40" s="1079"/>
      <c r="BB40" s="1079"/>
      <c r="BC40" s="1079"/>
      <c r="BD40" s="1079"/>
      <c r="BE40" s="1069"/>
      <c r="BF40" s="1069"/>
      <c r="BG40" s="1069"/>
      <c r="BH40" s="1069"/>
      <c r="BI40" s="1070"/>
      <c r="BJ40" s="232"/>
      <c r="BK40" s="232"/>
      <c r="BL40" s="232"/>
      <c r="BM40" s="232"/>
      <c r="BN40" s="232"/>
      <c r="BO40" s="245"/>
      <c r="BP40" s="245"/>
      <c r="BQ40" s="242">
        <v>34</v>
      </c>
      <c r="BR40" s="243"/>
      <c r="BS40" s="1052"/>
      <c r="BT40" s="1053"/>
      <c r="BU40" s="1053"/>
      <c r="BV40" s="1053"/>
      <c r="BW40" s="1053"/>
      <c r="BX40" s="1053"/>
      <c r="BY40" s="1053"/>
      <c r="BZ40" s="1053"/>
      <c r="CA40" s="1053"/>
      <c r="CB40" s="1053"/>
      <c r="CC40" s="1053"/>
      <c r="CD40" s="1053"/>
      <c r="CE40" s="1053"/>
      <c r="CF40" s="1053"/>
      <c r="CG40" s="1054"/>
      <c r="CH40" s="1027"/>
      <c r="CI40" s="1028"/>
      <c r="CJ40" s="1028"/>
      <c r="CK40" s="1028"/>
      <c r="CL40" s="1029"/>
      <c r="CM40" s="1027"/>
      <c r="CN40" s="1028"/>
      <c r="CO40" s="1028"/>
      <c r="CP40" s="1028"/>
      <c r="CQ40" s="1029"/>
      <c r="CR40" s="1027"/>
      <c r="CS40" s="1028"/>
      <c r="CT40" s="1028"/>
      <c r="CU40" s="1028"/>
      <c r="CV40" s="1029"/>
      <c r="CW40" s="1027"/>
      <c r="CX40" s="1028"/>
      <c r="CY40" s="1028"/>
      <c r="CZ40" s="1028"/>
      <c r="DA40" s="1029"/>
      <c r="DB40" s="1027"/>
      <c r="DC40" s="1028"/>
      <c r="DD40" s="1028"/>
      <c r="DE40" s="1028"/>
      <c r="DF40" s="1029"/>
      <c r="DG40" s="1027"/>
      <c r="DH40" s="1028"/>
      <c r="DI40" s="1028"/>
      <c r="DJ40" s="1028"/>
      <c r="DK40" s="1029"/>
      <c r="DL40" s="1027"/>
      <c r="DM40" s="1028"/>
      <c r="DN40" s="1028"/>
      <c r="DO40" s="1028"/>
      <c r="DP40" s="1029"/>
      <c r="DQ40" s="1027"/>
      <c r="DR40" s="1028"/>
      <c r="DS40" s="1028"/>
      <c r="DT40" s="1028"/>
      <c r="DU40" s="1029"/>
      <c r="DV40" s="1030"/>
      <c r="DW40" s="1031"/>
      <c r="DX40" s="1031"/>
      <c r="DY40" s="1031"/>
      <c r="DZ40" s="1032"/>
      <c r="EA40" s="226"/>
    </row>
    <row r="41" spans="1:131" s="227" customFormat="1" ht="26.25" customHeight="1" x14ac:dyDescent="0.15">
      <c r="A41" s="241">
        <v>14</v>
      </c>
      <c r="B41" s="1074"/>
      <c r="C41" s="1075"/>
      <c r="D41" s="1075"/>
      <c r="E41" s="1075"/>
      <c r="F41" s="1075"/>
      <c r="G41" s="1075"/>
      <c r="H41" s="1075"/>
      <c r="I41" s="1075"/>
      <c r="J41" s="1075"/>
      <c r="K41" s="1075"/>
      <c r="L41" s="1075"/>
      <c r="M41" s="1075"/>
      <c r="N41" s="1075"/>
      <c r="O41" s="1075"/>
      <c r="P41" s="1076"/>
      <c r="Q41" s="1080"/>
      <c r="R41" s="1009"/>
      <c r="S41" s="1009"/>
      <c r="T41" s="1009"/>
      <c r="U41" s="1009"/>
      <c r="V41" s="1009"/>
      <c r="W41" s="1009"/>
      <c r="X41" s="1009"/>
      <c r="Y41" s="1009"/>
      <c r="Z41" s="1009"/>
      <c r="AA41" s="1009"/>
      <c r="AB41" s="1009"/>
      <c r="AC41" s="1009"/>
      <c r="AD41" s="1009"/>
      <c r="AE41" s="1010"/>
      <c r="AF41" s="1057"/>
      <c r="AG41" s="1015"/>
      <c r="AH41" s="1015"/>
      <c r="AI41" s="1015"/>
      <c r="AJ41" s="1058"/>
      <c r="AK41" s="1013"/>
      <c r="AL41" s="1002"/>
      <c r="AM41" s="1002"/>
      <c r="AN41" s="1002"/>
      <c r="AO41" s="1002"/>
      <c r="AP41" s="1002"/>
      <c r="AQ41" s="1002"/>
      <c r="AR41" s="1002"/>
      <c r="AS41" s="1002"/>
      <c r="AT41" s="1002"/>
      <c r="AU41" s="1002"/>
      <c r="AV41" s="1002"/>
      <c r="AW41" s="1002"/>
      <c r="AX41" s="1002"/>
      <c r="AY41" s="1002"/>
      <c r="AZ41" s="1079"/>
      <c r="BA41" s="1079"/>
      <c r="BB41" s="1079"/>
      <c r="BC41" s="1079"/>
      <c r="BD41" s="1079"/>
      <c r="BE41" s="1069"/>
      <c r="BF41" s="1069"/>
      <c r="BG41" s="1069"/>
      <c r="BH41" s="1069"/>
      <c r="BI41" s="1070"/>
      <c r="BJ41" s="232"/>
      <c r="BK41" s="232"/>
      <c r="BL41" s="232"/>
      <c r="BM41" s="232"/>
      <c r="BN41" s="232"/>
      <c r="BO41" s="245"/>
      <c r="BP41" s="245"/>
      <c r="BQ41" s="242">
        <v>35</v>
      </c>
      <c r="BR41" s="243"/>
      <c r="BS41" s="1052"/>
      <c r="BT41" s="1053"/>
      <c r="BU41" s="1053"/>
      <c r="BV41" s="1053"/>
      <c r="BW41" s="1053"/>
      <c r="BX41" s="1053"/>
      <c r="BY41" s="1053"/>
      <c r="BZ41" s="1053"/>
      <c r="CA41" s="1053"/>
      <c r="CB41" s="1053"/>
      <c r="CC41" s="1053"/>
      <c r="CD41" s="1053"/>
      <c r="CE41" s="1053"/>
      <c r="CF41" s="1053"/>
      <c r="CG41" s="1054"/>
      <c r="CH41" s="1027"/>
      <c r="CI41" s="1028"/>
      <c r="CJ41" s="1028"/>
      <c r="CK41" s="1028"/>
      <c r="CL41" s="1029"/>
      <c r="CM41" s="1027"/>
      <c r="CN41" s="1028"/>
      <c r="CO41" s="1028"/>
      <c r="CP41" s="1028"/>
      <c r="CQ41" s="1029"/>
      <c r="CR41" s="1027"/>
      <c r="CS41" s="1028"/>
      <c r="CT41" s="1028"/>
      <c r="CU41" s="1028"/>
      <c r="CV41" s="1029"/>
      <c r="CW41" s="1027"/>
      <c r="CX41" s="1028"/>
      <c r="CY41" s="1028"/>
      <c r="CZ41" s="1028"/>
      <c r="DA41" s="1029"/>
      <c r="DB41" s="1027"/>
      <c r="DC41" s="1028"/>
      <c r="DD41" s="1028"/>
      <c r="DE41" s="1028"/>
      <c r="DF41" s="1029"/>
      <c r="DG41" s="1027"/>
      <c r="DH41" s="1028"/>
      <c r="DI41" s="1028"/>
      <c r="DJ41" s="1028"/>
      <c r="DK41" s="1029"/>
      <c r="DL41" s="1027"/>
      <c r="DM41" s="1028"/>
      <c r="DN41" s="1028"/>
      <c r="DO41" s="1028"/>
      <c r="DP41" s="1029"/>
      <c r="DQ41" s="1027"/>
      <c r="DR41" s="1028"/>
      <c r="DS41" s="1028"/>
      <c r="DT41" s="1028"/>
      <c r="DU41" s="1029"/>
      <c r="DV41" s="1030"/>
      <c r="DW41" s="1031"/>
      <c r="DX41" s="1031"/>
      <c r="DY41" s="1031"/>
      <c r="DZ41" s="1032"/>
      <c r="EA41" s="226"/>
    </row>
    <row r="42" spans="1:131" s="227" customFormat="1" ht="26.25" customHeight="1" x14ac:dyDescent="0.15">
      <c r="A42" s="241">
        <v>15</v>
      </c>
      <c r="B42" s="1074"/>
      <c r="C42" s="1075"/>
      <c r="D42" s="1075"/>
      <c r="E42" s="1075"/>
      <c r="F42" s="1075"/>
      <c r="G42" s="1075"/>
      <c r="H42" s="1075"/>
      <c r="I42" s="1075"/>
      <c r="J42" s="1075"/>
      <c r="K42" s="1075"/>
      <c r="L42" s="1075"/>
      <c r="M42" s="1075"/>
      <c r="N42" s="1075"/>
      <c r="O42" s="1075"/>
      <c r="P42" s="1076"/>
      <c r="Q42" s="1080"/>
      <c r="R42" s="1009"/>
      <c r="S42" s="1009"/>
      <c r="T42" s="1009"/>
      <c r="U42" s="1009"/>
      <c r="V42" s="1009"/>
      <c r="W42" s="1009"/>
      <c r="X42" s="1009"/>
      <c r="Y42" s="1009"/>
      <c r="Z42" s="1009"/>
      <c r="AA42" s="1009"/>
      <c r="AB42" s="1009"/>
      <c r="AC42" s="1009"/>
      <c r="AD42" s="1009"/>
      <c r="AE42" s="1010"/>
      <c r="AF42" s="1057"/>
      <c r="AG42" s="1015"/>
      <c r="AH42" s="1015"/>
      <c r="AI42" s="1015"/>
      <c r="AJ42" s="1058"/>
      <c r="AK42" s="1013"/>
      <c r="AL42" s="1002"/>
      <c r="AM42" s="1002"/>
      <c r="AN42" s="1002"/>
      <c r="AO42" s="1002"/>
      <c r="AP42" s="1002"/>
      <c r="AQ42" s="1002"/>
      <c r="AR42" s="1002"/>
      <c r="AS42" s="1002"/>
      <c r="AT42" s="1002"/>
      <c r="AU42" s="1002"/>
      <c r="AV42" s="1002"/>
      <c r="AW42" s="1002"/>
      <c r="AX42" s="1002"/>
      <c r="AY42" s="1002"/>
      <c r="AZ42" s="1079"/>
      <c r="BA42" s="1079"/>
      <c r="BB42" s="1079"/>
      <c r="BC42" s="1079"/>
      <c r="BD42" s="1079"/>
      <c r="BE42" s="1069"/>
      <c r="BF42" s="1069"/>
      <c r="BG42" s="1069"/>
      <c r="BH42" s="1069"/>
      <c r="BI42" s="1070"/>
      <c r="BJ42" s="232"/>
      <c r="BK42" s="232"/>
      <c r="BL42" s="232"/>
      <c r="BM42" s="232"/>
      <c r="BN42" s="232"/>
      <c r="BO42" s="245"/>
      <c r="BP42" s="245"/>
      <c r="BQ42" s="242">
        <v>36</v>
      </c>
      <c r="BR42" s="243"/>
      <c r="BS42" s="1052"/>
      <c r="BT42" s="1053"/>
      <c r="BU42" s="1053"/>
      <c r="BV42" s="1053"/>
      <c r="BW42" s="1053"/>
      <c r="BX42" s="1053"/>
      <c r="BY42" s="1053"/>
      <c r="BZ42" s="1053"/>
      <c r="CA42" s="1053"/>
      <c r="CB42" s="1053"/>
      <c r="CC42" s="1053"/>
      <c r="CD42" s="1053"/>
      <c r="CE42" s="1053"/>
      <c r="CF42" s="1053"/>
      <c r="CG42" s="1054"/>
      <c r="CH42" s="1027"/>
      <c r="CI42" s="1028"/>
      <c r="CJ42" s="1028"/>
      <c r="CK42" s="1028"/>
      <c r="CL42" s="1029"/>
      <c r="CM42" s="1027"/>
      <c r="CN42" s="1028"/>
      <c r="CO42" s="1028"/>
      <c r="CP42" s="1028"/>
      <c r="CQ42" s="1029"/>
      <c r="CR42" s="1027"/>
      <c r="CS42" s="1028"/>
      <c r="CT42" s="1028"/>
      <c r="CU42" s="1028"/>
      <c r="CV42" s="1029"/>
      <c r="CW42" s="1027"/>
      <c r="CX42" s="1028"/>
      <c r="CY42" s="1028"/>
      <c r="CZ42" s="1028"/>
      <c r="DA42" s="1029"/>
      <c r="DB42" s="1027"/>
      <c r="DC42" s="1028"/>
      <c r="DD42" s="1028"/>
      <c r="DE42" s="1028"/>
      <c r="DF42" s="1029"/>
      <c r="DG42" s="1027"/>
      <c r="DH42" s="1028"/>
      <c r="DI42" s="1028"/>
      <c r="DJ42" s="1028"/>
      <c r="DK42" s="1029"/>
      <c r="DL42" s="1027"/>
      <c r="DM42" s="1028"/>
      <c r="DN42" s="1028"/>
      <c r="DO42" s="1028"/>
      <c r="DP42" s="1029"/>
      <c r="DQ42" s="1027"/>
      <c r="DR42" s="1028"/>
      <c r="DS42" s="1028"/>
      <c r="DT42" s="1028"/>
      <c r="DU42" s="1029"/>
      <c r="DV42" s="1030"/>
      <c r="DW42" s="1031"/>
      <c r="DX42" s="1031"/>
      <c r="DY42" s="1031"/>
      <c r="DZ42" s="1032"/>
      <c r="EA42" s="226"/>
    </row>
    <row r="43" spans="1:131" s="227" customFormat="1" ht="26.25" customHeight="1" x14ac:dyDescent="0.15">
      <c r="A43" s="241">
        <v>16</v>
      </c>
      <c r="B43" s="1074"/>
      <c r="C43" s="1075"/>
      <c r="D43" s="1075"/>
      <c r="E43" s="1075"/>
      <c r="F43" s="1075"/>
      <c r="G43" s="1075"/>
      <c r="H43" s="1075"/>
      <c r="I43" s="1075"/>
      <c r="J43" s="1075"/>
      <c r="K43" s="1075"/>
      <c r="L43" s="1075"/>
      <c r="M43" s="1075"/>
      <c r="N43" s="1075"/>
      <c r="O43" s="1075"/>
      <c r="P43" s="1076"/>
      <c r="Q43" s="1080"/>
      <c r="R43" s="1009"/>
      <c r="S43" s="1009"/>
      <c r="T43" s="1009"/>
      <c r="U43" s="1009"/>
      <c r="V43" s="1009"/>
      <c r="W43" s="1009"/>
      <c r="X43" s="1009"/>
      <c r="Y43" s="1009"/>
      <c r="Z43" s="1009"/>
      <c r="AA43" s="1009"/>
      <c r="AB43" s="1009"/>
      <c r="AC43" s="1009"/>
      <c r="AD43" s="1009"/>
      <c r="AE43" s="1010"/>
      <c r="AF43" s="1057"/>
      <c r="AG43" s="1015"/>
      <c r="AH43" s="1015"/>
      <c r="AI43" s="1015"/>
      <c r="AJ43" s="1058"/>
      <c r="AK43" s="1013"/>
      <c r="AL43" s="1002"/>
      <c r="AM43" s="1002"/>
      <c r="AN43" s="1002"/>
      <c r="AO43" s="1002"/>
      <c r="AP43" s="1002"/>
      <c r="AQ43" s="1002"/>
      <c r="AR43" s="1002"/>
      <c r="AS43" s="1002"/>
      <c r="AT43" s="1002"/>
      <c r="AU43" s="1002"/>
      <c r="AV43" s="1002"/>
      <c r="AW43" s="1002"/>
      <c r="AX43" s="1002"/>
      <c r="AY43" s="1002"/>
      <c r="AZ43" s="1079"/>
      <c r="BA43" s="1079"/>
      <c r="BB43" s="1079"/>
      <c r="BC43" s="1079"/>
      <c r="BD43" s="1079"/>
      <c r="BE43" s="1069"/>
      <c r="BF43" s="1069"/>
      <c r="BG43" s="1069"/>
      <c r="BH43" s="1069"/>
      <c r="BI43" s="1070"/>
      <c r="BJ43" s="232"/>
      <c r="BK43" s="232"/>
      <c r="BL43" s="232"/>
      <c r="BM43" s="232"/>
      <c r="BN43" s="232"/>
      <c r="BO43" s="245"/>
      <c r="BP43" s="245"/>
      <c r="BQ43" s="242">
        <v>37</v>
      </c>
      <c r="BR43" s="243"/>
      <c r="BS43" s="1052"/>
      <c r="BT43" s="1053"/>
      <c r="BU43" s="1053"/>
      <c r="BV43" s="1053"/>
      <c r="BW43" s="1053"/>
      <c r="BX43" s="1053"/>
      <c r="BY43" s="1053"/>
      <c r="BZ43" s="1053"/>
      <c r="CA43" s="1053"/>
      <c r="CB43" s="1053"/>
      <c r="CC43" s="1053"/>
      <c r="CD43" s="1053"/>
      <c r="CE43" s="1053"/>
      <c r="CF43" s="1053"/>
      <c r="CG43" s="1054"/>
      <c r="CH43" s="1027"/>
      <c r="CI43" s="1028"/>
      <c r="CJ43" s="1028"/>
      <c r="CK43" s="1028"/>
      <c r="CL43" s="1029"/>
      <c r="CM43" s="1027"/>
      <c r="CN43" s="1028"/>
      <c r="CO43" s="1028"/>
      <c r="CP43" s="1028"/>
      <c r="CQ43" s="1029"/>
      <c r="CR43" s="1027"/>
      <c r="CS43" s="1028"/>
      <c r="CT43" s="1028"/>
      <c r="CU43" s="1028"/>
      <c r="CV43" s="1029"/>
      <c r="CW43" s="1027"/>
      <c r="CX43" s="1028"/>
      <c r="CY43" s="1028"/>
      <c r="CZ43" s="1028"/>
      <c r="DA43" s="1029"/>
      <c r="DB43" s="1027"/>
      <c r="DC43" s="1028"/>
      <c r="DD43" s="1028"/>
      <c r="DE43" s="1028"/>
      <c r="DF43" s="1029"/>
      <c r="DG43" s="1027"/>
      <c r="DH43" s="1028"/>
      <c r="DI43" s="1028"/>
      <c r="DJ43" s="1028"/>
      <c r="DK43" s="1029"/>
      <c r="DL43" s="1027"/>
      <c r="DM43" s="1028"/>
      <c r="DN43" s="1028"/>
      <c r="DO43" s="1028"/>
      <c r="DP43" s="1029"/>
      <c r="DQ43" s="1027"/>
      <c r="DR43" s="1028"/>
      <c r="DS43" s="1028"/>
      <c r="DT43" s="1028"/>
      <c r="DU43" s="1029"/>
      <c r="DV43" s="1030"/>
      <c r="DW43" s="1031"/>
      <c r="DX43" s="1031"/>
      <c r="DY43" s="1031"/>
      <c r="DZ43" s="1032"/>
      <c r="EA43" s="226"/>
    </row>
    <row r="44" spans="1:131" s="227" customFormat="1" ht="26.25" customHeight="1" x14ac:dyDescent="0.15">
      <c r="A44" s="241">
        <v>17</v>
      </c>
      <c r="B44" s="1074"/>
      <c r="C44" s="1075"/>
      <c r="D44" s="1075"/>
      <c r="E44" s="1075"/>
      <c r="F44" s="1075"/>
      <c r="G44" s="1075"/>
      <c r="H44" s="1075"/>
      <c r="I44" s="1075"/>
      <c r="J44" s="1075"/>
      <c r="K44" s="1075"/>
      <c r="L44" s="1075"/>
      <c r="M44" s="1075"/>
      <c r="N44" s="1075"/>
      <c r="O44" s="1075"/>
      <c r="P44" s="1076"/>
      <c r="Q44" s="1080"/>
      <c r="R44" s="1009"/>
      <c r="S44" s="1009"/>
      <c r="T44" s="1009"/>
      <c r="U44" s="1009"/>
      <c r="V44" s="1009"/>
      <c r="W44" s="1009"/>
      <c r="X44" s="1009"/>
      <c r="Y44" s="1009"/>
      <c r="Z44" s="1009"/>
      <c r="AA44" s="1009"/>
      <c r="AB44" s="1009"/>
      <c r="AC44" s="1009"/>
      <c r="AD44" s="1009"/>
      <c r="AE44" s="1010"/>
      <c r="AF44" s="1057"/>
      <c r="AG44" s="1015"/>
      <c r="AH44" s="1015"/>
      <c r="AI44" s="1015"/>
      <c r="AJ44" s="1058"/>
      <c r="AK44" s="1013"/>
      <c r="AL44" s="1002"/>
      <c r="AM44" s="1002"/>
      <c r="AN44" s="1002"/>
      <c r="AO44" s="1002"/>
      <c r="AP44" s="1002"/>
      <c r="AQ44" s="1002"/>
      <c r="AR44" s="1002"/>
      <c r="AS44" s="1002"/>
      <c r="AT44" s="1002"/>
      <c r="AU44" s="1002"/>
      <c r="AV44" s="1002"/>
      <c r="AW44" s="1002"/>
      <c r="AX44" s="1002"/>
      <c r="AY44" s="1002"/>
      <c r="AZ44" s="1079"/>
      <c r="BA44" s="1079"/>
      <c r="BB44" s="1079"/>
      <c r="BC44" s="1079"/>
      <c r="BD44" s="1079"/>
      <c r="BE44" s="1069"/>
      <c r="BF44" s="1069"/>
      <c r="BG44" s="1069"/>
      <c r="BH44" s="1069"/>
      <c r="BI44" s="1070"/>
      <c r="BJ44" s="232"/>
      <c r="BK44" s="232"/>
      <c r="BL44" s="232"/>
      <c r="BM44" s="232"/>
      <c r="BN44" s="232"/>
      <c r="BO44" s="245"/>
      <c r="BP44" s="245"/>
      <c r="BQ44" s="242">
        <v>38</v>
      </c>
      <c r="BR44" s="243"/>
      <c r="BS44" s="1052"/>
      <c r="BT44" s="1053"/>
      <c r="BU44" s="1053"/>
      <c r="BV44" s="1053"/>
      <c r="BW44" s="1053"/>
      <c r="BX44" s="1053"/>
      <c r="BY44" s="1053"/>
      <c r="BZ44" s="1053"/>
      <c r="CA44" s="1053"/>
      <c r="CB44" s="1053"/>
      <c r="CC44" s="1053"/>
      <c r="CD44" s="1053"/>
      <c r="CE44" s="1053"/>
      <c r="CF44" s="1053"/>
      <c r="CG44" s="1054"/>
      <c r="CH44" s="1027"/>
      <c r="CI44" s="1028"/>
      <c r="CJ44" s="1028"/>
      <c r="CK44" s="1028"/>
      <c r="CL44" s="1029"/>
      <c r="CM44" s="1027"/>
      <c r="CN44" s="1028"/>
      <c r="CO44" s="1028"/>
      <c r="CP44" s="1028"/>
      <c r="CQ44" s="1029"/>
      <c r="CR44" s="1027"/>
      <c r="CS44" s="1028"/>
      <c r="CT44" s="1028"/>
      <c r="CU44" s="1028"/>
      <c r="CV44" s="1029"/>
      <c r="CW44" s="1027"/>
      <c r="CX44" s="1028"/>
      <c r="CY44" s="1028"/>
      <c r="CZ44" s="1028"/>
      <c r="DA44" s="1029"/>
      <c r="DB44" s="1027"/>
      <c r="DC44" s="1028"/>
      <c r="DD44" s="1028"/>
      <c r="DE44" s="1028"/>
      <c r="DF44" s="1029"/>
      <c r="DG44" s="1027"/>
      <c r="DH44" s="1028"/>
      <c r="DI44" s="1028"/>
      <c r="DJ44" s="1028"/>
      <c r="DK44" s="1029"/>
      <c r="DL44" s="1027"/>
      <c r="DM44" s="1028"/>
      <c r="DN44" s="1028"/>
      <c r="DO44" s="1028"/>
      <c r="DP44" s="1029"/>
      <c r="DQ44" s="1027"/>
      <c r="DR44" s="1028"/>
      <c r="DS44" s="1028"/>
      <c r="DT44" s="1028"/>
      <c r="DU44" s="1029"/>
      <c r="DV44" s="1030"/>
      <c r="DW44" s="1031"/>
      <c r="DX44" s="1031"/>
      <c r="DY44" s="1031"/>
      <c r="DZ44" s="1032"/>
      <c r="EA44" s="226"/>
    </row>
    <row r="45" spans="1:131" s="227" customFormat="1" ht="26.25" customHeight="1" x14ac:dyDescent="0.15">
      <c r="A45" s="241">
        <v>18</v>
      </c>
      <c r="B45" s="1074"/>
      <c r="C45" s="1075"/>
      <c r="D45" s="1075"/>
      <c r="E45" s="1075"/>
      <c r="F45" s="1075"/>
      <c r="G45" s="1075"/>
      <c r="H45" s="1075"/>
      <c r="I45" s="1075"/>
      <c r="J45" s="1075"/>
      <c r="K45" s="1075"/>
      <c r="L45" s="1075"/>
      <c r="M45" s="1075"/>
      <c r="N45" s="1075"/>
      <c r="O45" s="1075"/>
      <c r="P45" s="1076"/>
      <c r="Q45" s="1080"/>
      <c r="R45" s="1009"/>
      <c r="S45" s="1009"/>
      <c r="T45" s="1009"/>
      <c r="U45" s="1009"/>
      <c r="V45" s="1009"/>
      <c r="W45" s="1009"/>
      <c r="X45" s="1009"/>
      <c r="Y45" s="1009"/>
      <c r="Z45" s="1009"/>
      <c r="AA45" s="1009"/>
      <c r="AB45" s="1009"/>
      <c r="AC45" s="1009"/>
      <c r="AD45" s="1009"/>
      <c r="AE45" s="1010"/>
      <c r="AF45" s="1057"/>
      <c r="AG45" s="1015"/>
      <c r="AH45" s="1015"/>
      <c r="AI45" s="1015"/>
      <c r="AJ45" s="1058"/>
      <c r="AK45" s="1013"/>
      <c r="AL45" s="1002"/>
      <c r="AM45" s="1002"/>
      <c r="AN45" s="1002"/>
      <c r="AO45" s="1002"/>
      <c r="AP45" s="1002"/>
      <c r="AQ45" s="1002"/>
      <c r="AR45" s="1002"/>
      <c r="AS45" s="1002"/>
      <c r="AT45" s="1002"/>
      <c r="AU45" s="1002"/>
      <c r="AV45" s="1002"/>
      <c r="AW45" s="1002"/>
      <c r="AX45" s="1002"/>
      <c r="AY45" s="1002"/>
      <c r="AZ45" s="1079"/>
      <c r="BA45" s="1079"/>
      <c r="BB45" s="1079"/>
      <c r="BC45" s="1079"/>
      <c r="BD45" s="1079"/>
      <c r="BE45" s="1069"/>
      <c r="BF45" s="1069"/>
      <c r="BG45" s="1069"/>
      <c r="BH45" s="1069"/>
      <c r="BI45" s="1070"/>
      <c r="BJ45" s="232"/>
      <c r="BK45" s="232"/>
      <c r="BL45" s="232"/>
      <c r="BM45" s="232"/>
      <c r="BN45" s="232"/>
      <c r="BO45" s="245"/>
      <c r="BP45" s="245"/>
      <c r="BQ45" s="242">
        <v>39</v>
      </c>
      <c r="BR45" s="243"/>
      <c r="BS45" s="1052"/>
      <c r="BT45" s="1053"/>
      <c r="BU45" s="1053"/>
      <c r="BV45" s="1053"/>
      <c r="BW45" s="1053"/>
      <c r="BX45" s="1053"/>
      <c r="BY45" s="1053"/>
      <c r="BZ45" s="1053"/>
      <c r="CA45" s="1053"/>
      <c r="CB45" s="1053"/>
      <c r="CC45" s="1053"/>
      <c r="CD45" s="1053"/>
      <c r="CE45" s="1053"/>
      <c r="CF45" s="1053"/>
      <c r="CG45" s="1054"/>
      <c r="CH45" s="1027"/>
      <c r="CI45" s="1028"/>
      <c r="CJ45" s="1028"/>
      <c r="CK45" s="1028"/>
      <c r="CL45" s="1029"/>
      <c r="CM45" s="1027"/>
      <c r="CN45" s="1028"/>
      <c r="CO45" s="1028"/>
      <c r="CP45" s="1028"/>
      <c r="CQ45" s="1029"/>
      <c r="CR45" s="1027"/>
      <c r="CS45" s="1028"/>
      <c r="CT45" s="1028"/>
      <c r="CU45" s="1028"/>
      <c r="CV45" s="1029"/>
      <c r="CW45" s="1027"/>
      <c r="CX45" s="1028"/>
      <c r="CY45" s="1028"/>
      <c r="CZ45" s="1028"/>
      <c r="DA45" s="1029"/>
      <c r="DB45" s="1027"/>
      <c r="DC45" s="1028"/>
      <c r="DD45" s="1028"/>
      <c r="DE45" s="1028"/>
      <c r="DF45" s="1029"/>
      <c r="DG45" s="1027"/>
      <c r="DH45" s="1028"/>
      <c r="DI45" s="1028"/>
      <c r="DJ45" s="1028"/>
      <c r="DK45" s="1029"/>
      <c r="DL45" s="1027"/>
      <c r="DM45" s="1028"/>
      <c r="DN45" s="1028"/>
      <c r="DO45" s="1028"/>
      <c r="DP45" s="1029"/>
      <c r="DQ45" s="1027"/>
      <c r="DR45" s="1028"/>
      <c r="DS45" s="1028"/>
      <c r="DT45" s="1028"/>
      <c r="DU45" s="1029"/>
      <c r="DV45" s="1030"/>
      <c r="DW45" s="1031"/>
      <c r="DX45" s="1031"/>
      <c r="DY45" s="1031"/>
      <c r="DZ45" s="1032"/>
      <c r="EA45" s="226"/>
    </row>
    <row r="46" spans="1:131" s="227" customFormat="1" ht="26.25" customHeight="1" x14ac:dyDescent="0.15">
      <c r="A46" s="241">
        <v>19</v>
      </c>
      <c r="B46" s="1074"/>
      <c r="C46" s="1075"/>
      <c r="D46" s="1075"/>
      <c r="E46" s="1075"/>
      <c r="F46" s="1075"/>
      <c r="G46" s="1075"/>
      <c r="H46" s="1075"/>
      <c r="I46" s="1075"/>
      <c r="J46" s="1075"/>
      <c r="K46" s="1075"/>
      <c r="L46" s="1075"/>
      <c r="M46" s="1075"/>
      <c r="N46" s="1075"/>
      <c r="O46" s="1075"/>
      <c r="P46" s="1076"/>
      <c r="Q46" s="1080"/>
      <c r="R46" s="1009"/>
      <c r="S46" s="1009"/>
      <c r="T46" s="1009"/>
      <c r="U46" s="1009"/>
      <c r="V46" s="1009"/>
      <c r="W46" s="1009"/>
      <c r="X46" s="1009"/>
      <c r="Y46" s="1009"/>
      <c r="Z46" s="1009"/>
      <c r="AA46" s="1009"/>
      <c r="AB46" s="1009"/>
      <c r="AC46" s="1009"/>
      <c r="AD46" s="1009"/>
      <c r="AE46" s="1010"/>
      <c r="AF46" s="1057"/>
      <c r="AG46" s="1015"/>
      <c r="AH46" s="1015"/>
      <c r="AI46" s="1015"/>
      <c r="AJ46" s="1058"/>
      <c r="AK46" s="1013"/>
      <c r="AL46" s="1002"/>
      <c r="AM46" s="1002"/>
      <c r="AN46" s="1002"/>
      <c r="AO46" s="1002"/>
      <c r="AP46" s="1002"/>
      <c r="AQ46" s="1002"/>
      <c r="AR46" s="1002"/>
      <c r="AS46" s="1002"/>
      <c r="AT46" s="1002"/>
      <c r="AU46" s="1002"/>
      <c r="AV46" s="1002"/>
      <c r="AW46" s="1002"/>
      <c r="AX46" s="1002"/>
      <c r="AY46" s="1002"/>
      <c r="AZ46" s="1079"/>
      <c r="BA46" s="1079"/>
      <c r="BB46" s="1079"/>
      <c r="BC46" s="1079"/>
      <c r="BD46" s="1079"/>
      <c r="BE46" s="1069"/>
      <c r="BF46" s="1069"/>
      <c r="BG46" s="1069"/>
      <c r="BH46" s="1069"/>
      <c r="BI46" s="1070"/>
      <c r="BJ46" s="232"/>
      <c r="BK46" s="232"/>
      <c r="BL46" s="232"/>
      <c r="BM46" s="232"/>
      <c r="BN46" s="232"/>
      <c r="BO46" s="245"/>
      <c r="BP46" s="245"/>
      <c r="BQ46" s="242">
        <v>40</v>
      </c>
      <c r="BR46" s="243"/>
      <c r="BS46" s="1052"/>
      <c r="BT46" s="1053"/>
      <c r="BU46" s="1053"/>
      <c r="BV46" s="1053"/>
      <c r="BW46" s="1053"/>
      <c r="BX46" s="1053"/>
      <c r="BY46" s="1053"/>
      <c r="BZ46" s="1053"/>
      <c r="CA46" s="1053"/>
      <c r="CB46" s="1053"/>
      <c r="CC46" s="1053"/>
      <c r="CD46" s="1053"/>
      <c r="CE46" s="1053"/>
      <c r="CF46" s="1053"/>
      <c r="CG46" s="1054"/>
      <c r="CH46" s="1027"/>
      <c r="CI46" s="1028"/>
      <c r="CJ46" s="1028"/>
      <c r="CK46" s="1028"/>
      <c r="CL46" s="1029"/>
      <c r="CM46" s="1027"/>
      <c r="CN46" s="1028"/>
      <c r="CO46" s="1028"/>
      <c r="CP46" s="1028"/>
      <c r="CQ46" s="1029"/>
      <c r="CR46" s="1027"/>
      <c r="CS46" s="1028"/>
      <c r="CT46" s="1028"/>
      <c r="CU46" s="1028"/>
      <c r="CV46" s="1029"/>
      <c r="CW46" s="1027"/>
      <c r="CX46" s="1028"/>
      <c r="CY46" s="1028"/>
      <c r="CZ46" s="1028"/>
      <c r="DA46" s="1029"/>
      <c r="DB46" s="1027"/>
      <c r="DC46" s="1028"/>
      <c r="DD46" s="1028"/>
      <c r="DE46" s="1028"/>
      <c r="DF46" s="1029"/>
      <c r="DG46" s="1027"/>
      <c r="DH46" s="1028"/>
      <c r="DI46" s="1028"/>
      <c r="DJ46" s="1028"/>
      <c r="DK46" s="1029"/>
      <c r="DL46" s="1027"/>
      <c r="DM46" s="1028"/>
      <c r="DN46" s="1028"/>
      <c r="DO46" s="1028"/>
      <c r="DP46" s="1029"/>
      <c r="DQ46" s="1027"/>
      <c r="DR46" s="1028"/>
      <c r="DS46" s="1028"/>
      <c r="DT46" s="1028"/>
      <c r="DU46" s="1029"/>
      <c r="DV46" s="1030"/>
      <c r="DW46" s="1031"/>
      <c r="DX46" s="1031"/>
      <c r="DY46" s="1031"/>
      <c r="DZ46" s="1032"/>
      <c r="EA46" s="226"/>
    </row>
    <row r="47" spans="1:131" s="227" customFormat="1" ht="26.25" customHeight="1" x14ac:dyDescent="0.15">
      <c r="A47" s="241">
        <v>20</v>
      </c>
      <c r="B47" s="1074"/>
      <c r="C47" s="1075"/>
      <c r="D47" s="1075"/>
      <c r="E47" s="1075"/>
      <c r="F47" s="1075"/>
      <c r="G47" s="1075"/>
      <c r="H47" s="1075"/>
      <c r="I47" s="1075"/>
      <c r="J47" s="1075"/>
      <c r="K47" s="1075"/>
      <c r="L47" s="1075"/>
      <c r="M47" s="1075"/>
      <c r="N47" s="1075"/>
      <c r="O47" s="1075"/>
      <c r="P47" s="1076"/>
      <c r="Q47" s="1080"/>
      <c r="R47" s="1009"/>
      <c r="S47" s="1009"/>
      <c r="T47" s="1009"/>
      <c r="U47" s="1009"/>
      <c r="V47" s="1009"/>
      <c r="W47" s="1009"/>
      <c r="X47" s="1009"/>
      <c r="Y47" s="1009"/>
      <c r="Z47" s="1009"/>
      <c r="AA47" s="1009"/>
      <c r="AB47" s="1009"/>
      <c r="AC47" s="1009"/>
      <c r="AD47" s="1009"/>
      <c r="AE47" s="1010"/>
      <c r="AF47" s="1057"/>
      <c r="AG47" s="1015"/>
      <c r="AH47" s="1015"/>
      <c r="AI47" s="1015"/>
      <c r="AJ47" s="1058"/>
      <c r="AK47" s="1013"/>
      <c r="AL47" s="1002"/>
      <c r="AM47" s="1002"/>
      <c r="AN47" s="1002"/>
      <c r="AO47" s="1002"/>
      <c r="AP47" s="1002"/>
      <c r="AQ47" s="1002"/>
      <c r="AR47" s="1002"/>
      <c r="AS47" s="1002"/>
      <c r="AT47" s="1002"/>
      <c r="AU47" s="1002"/>
      <c r="AV47" s="1002"/>
      <c r="AW47" s="1002"/>
      <c r="AX47" s="1002"/>
      <c r="AY47" s="1002"/>
      <c r="AZ47" s="1079"/>
      <c r="BA47" s="1079"/>
      <c r="BB47" s="1079"/>
      <c r="BC47" s="1079"/>
      <c r="BD47" s="1079"/>
      <c r="BE47" s="1069"/>
      <c r="BF47" s="1069"/>
      <c r="BG47" s="1069"/>
      <c r="BH47" s="1069"/>
      <c r="BI47" s="1070"/>
      <c r="BJ47" s="232"/>
      <c r="BK47" s="232"/>
      <c r="BL47" s="232"/>
      <c r="BM47" s="232"/>
      <c r="BN47" s="232"/>
      <c r="BO47" s="245"/>
      <c r="BP47" s="245"/>
      <c r="BQ47" s="242">
        <v>41</v>
      </c>
      <c r="BR47" s="243"/>
      <c r="BS47" s="1052"/>
      <c r="BT47" s="1053"/>
      <c r="BU47" s="1053"/>
      <c r="BV47" s="1053"/>
      <c r="BW47" s="1053"/>
      <c r="BX47" s="1053"/>
      <c r="BY47" s="1053"/>
      <c r="BZ47" s="1053"/>
      <c r="CA47" s="1053"/>
      <c r="CB47" s="1053"/>
      <c r="CC47" s="1053"/>
      <c r="CD47" s="1053"/>
      <c r="CE47" s="1053"/>
      <c r="CF47" s="1053"/>
      <c r="CG47" s="1054"/>
      <c r="CH47" s="1027"/>
      <c r="CI47" s="1028"/>
      <c r="CJ47" s="1028"/>
      <c r="CK47" s="1028"/>
      <c r="CL47" s="1029"/>
      <c r="CM47" s="1027"/>
      <c r="CN47" s="1028"/>
      <c r="CO47" s="1028"/>
      <c r="CP47" s="1028"/>
      <c r="CQ47" s="1029"/>
      <c r="CR47" s="1027"/>
      <c r="CS47" s="1028"/>
      <c r="CT47" s="1028"/>
      <c r="CU47" s="1028"/>
      <c r="CV47" s="1029"/>
      <c r="CW47" s="1027"/>
      <c r="CX47" s="1028"/>
      <c r="CY47" s="1028"/>
      <c r="CZ47" s="1028"/>
      <c r="DA47" s="1029"/>
      <c r="DB47" s="1027"/>
      <c r="DC47" s="1028"/>
      <c r="DD47" s="1028"/>
      <c r="DE47" s="1028"/>
      <c r="DF47" s="1029"/>
      <c r="DG47" s="1027"/>
      <c r="DH47" s="1028"/>
      <c r="DI47" s="1028"/>
      <c r="DJ47" s="1028"/>
      <c r="DK47" s="1029"/>
      <c r="DL47" s="1027"/>
      <c r="DM47" s="1028"/>
      <c r="DN47" s="1028"/>
      <c r="DO47" s="1028"/>
      <c r="DP47" s="1029"/>
      <c r="DQ47" s="1027"/>
      <c r="DR47" s="1028"/>
      <c r="DS47" s="1028"/>
      <c r="DT47" s="1028"/>
      <c r="DU47" s="1029"/>
      <c r="DV47" s="1030"/>
      <c r="DW47" s="1031"/>
      <c r="DX47" s="1031"/>
      <c r="DY47" s="1031"/>
      <c r="DZ47" s="1032"/>
      <c r="EA47" s="226"/>
    </row>
    <row r="48" spans="1:131" s="227" customFormat="1" ht="26.25" customHeight="1" x14ac:dyDescent="0.15">
      <c r="A48" s="241">
        <v>21</v>
      </c>
      <c r="B48" s="1074"/>
      <c r="C48" s="1075"/>
      <c r="D48" s="1075"/>
      <c r="E48" s="1075"/>
      <c r="F48" s="1075"/>
      <c r="G48" s="1075"/>
      <c r="H48" s="1075"/>
      <c r="I48" s="1075"/>
      <c r="J48" s="1075"/>
      <c r="K48" s="1075"/>
      <c r="L48" s="1075"/>
      <c r="M48" s="1075"/>
      <c r="N48" s="1075"/>
      <c r="O48" s="1075"/>
      <c r="P48" s="1076"/>
      <c r="Q48" s="1080"/>
      <c r="R48" s="1009"/>
      <c r="S48" s="1009"/>
      <c r="T48" s="1009"/>
      <c r="U48" s="1009"/>
      <c r="V48" s="1009"/>
      <c r="W48" s="1009"/>
      <c r="X48" s="1009"/>
      <c r="Y48" s="1009"/>
      <c r="Z48" s="1009"/>
      <c r="AA48" s="1009"/>
      <c r="AB48" s="1009"/>
      <c r="AC48" s="1009"/>
      <c r="AD48" s="1009"/>
      <c r="AE48" s="1010"/>
      <c r="AF48" s="1057"/>
      <c r="AG48" s="1015"/>
      <c r="AH48" s="1015"/>
      <c r="AI48" s="1015"/>
      <c r="AJ48" s="1058"/>
      <c r="AK48" s="1013"/>
      <c r="AL48" s="1002"/>
      <c r="AM48" s="1002"/>
      <c r="AN48" s="1002"/>
      <c r="AO48" s="1002"/>
      <c r="AP48" s="1002"/>
      <c r="AQ48" s="1002"/>
      <c r="AR48" s="1002"/>
      <c r="AS48" s="1002"/>
      <c r="AT48" s="1002"/>
      <c r="AU48" s="1002"/>
      <c r="AV48" s="1002"/>
      <c r="AW48" s="1002"/>
      <c r="AX48" s="1002"/>
      <c r="AY48" s="1002"/>
      <c r="AZ48" s="1079"/>
      <c r="BA48" s="1079"/>
      <c r="BB48" s="1079"/>
      <c r="BC48" s="1079"/>
      <c r="BD48" s="1079"/>
      <c r="BE48" s="1069"/>
      <c r="BF48" s="1069"/>
      <c r="BG48" s="1069"/>
      <c r="BH48" s="1069"/>
      <c r="BI48" s="1070"/>
      <c r="BJ48" s="232"/>
      <c r="BK48" s="232"/>
      <c r="BL48" s="232"/>
      <c r="BM48" s="232"/>
      <c r="BN48" s="232"/>
      <c r="BO48" s="245"/>
      <c r="BP48" s="245"/>
      <c r="BQ48" s="242">
        <v>42</v>
      </c>
      <c r="BR48" s="243"/>
      <c r="BS48" s="1052"/>
      <c r="BT48" s="1053"/>
      <c r="BU48" s="1053"/>
      <c r="BV48" s="1053"/>
      <c r="BW48" s="1053"/>
      <c r="BX48" s="1053"/>
      <c r="BY48" s="1053"/>
      <c r="BZ48" s="1053"/>
      <c r="CA48" s="1053"/>
      <c r="CB48" s="1053"/>
      <c r="CC48" s="1053"/>
      <c r="CD48" s="1053"/>
      <c r="CE48" s="1053"/>
      <c r="CF48" s="1053"/>
      <c r="CG48" s="1054"/>
      <c r="CH48" s="1027"/>
      <c r="CI48" s="1028"/>
      <c r="CJ48" s="1028"/>
      <c r="CK48" s="1028"/>
      <c r="CL48" s="1029"/>
      <c r="CM48" s="1027"/>
      <c r="CN48" s="1028"/>
      <c r="CO48" s="1028"/>
      <c r="CP48" s="1028"/>
      <c r="CQ48" s="1029"/>
      <c r="CR48" s="1027"/>
      <c r="CS48" s="1028"/>
      <c r="CT48" s="1028"/>
      <c r="CU48" s="1028"/>
      <c r="CV48" s="1029"/>
      <c r="CW48" s="1027"/>
      <c r="CX48" s="1028"/>
      <c r="CY48" s="1028"/>
      <c r="CZ48" s="1028"/>
      <c r="DA48" s="1029"/>
      <c r="DB48" s="1027"/>
      <c r="DC48" s="1028"/>
      <c r="DD48" s="1028"/>
      <c r="DE48" s="1028"/>
      <c r="DF48" s="1029"/>
      <c r="DG48" s="1027"/>
      <c r="DH48" s="1028"/>
      <c r="DI48" s="1028"/>
      <c r="DJ48" s="1028"/>
      <c r="DK48" s="1029"/>
      <c r="DL48" s="1027"/>
      <c r="DM48" s="1028"/>
      <c r="DN48" s="1028"/>
      <c r="DO48" s="1028"/>
      <c r="DP48" s="1029"/>
      <c r="DQ48" s="1027"/>
      <c r="DR48" s="1028"/>
      <c r="DS48" s="1028"/>
      <c r="DT48" s="1028"/>
      <c r="DU48" s="1029"/>
      <c r="DV48" s="1030"/>
      <c r="DW48" s="1031"/>
      <c r="DX48" s="1031"/>
      <c r="DY48" s="1031"/>
      <c r="DZ48" s="1032"/>
      <c r="EA48" s="226"/>
    </row>
    <row r="49" spans="1:131" s="227" customFormat="1" ht="26.25" customHeight="1" x14ac:dyDescent="0.15">
      <c r="A49" s="241">
        <v>22</v>
      </c>
      <c r="B49" s="1074"/>
      <c r="C49" s="1075"/>
      <c r="D49" s="1075"/>
      <c r="E49" s="1075"/>
      <c r="F49" s="1075"/>
      <c r="G49" s="1075"/>
      <c r="H49" s="1075"/>
      <c r="I49" s="1075"/>
      <c r="J49" s="1075"/>
      <c r="K49" s="1075"/>
      <c r="L49" s="1075"/>
      <c r="M49" s="1075"/>
      <c r="N49" s="1075"/>
      <c r="O49" s="1075"/>
      <c r="P49" s="1076"/>
      <c r="Q49" s="1080"/>
      <c r="R49" s="1009"/>
      <c r="S49" s="1009"/>
      <c r="T49" s="1009"/>
      <c r="U49" s="1009"/>
      <c r="V49" s="1009"/>
      <c r="W49" s="1009"/>
      <c r="X49" s="1009"/>
      <c r="Y49" s="1009"/>
      <c r="Z49" s="1009"/>
      <c r="AA49" s="1009"/>
      <c r="AB49" s="1009"/>
      <c r="AC49" s="1009"/>
      <c r="AD49" s="1009"/>
      <c r="AE49" s="1010"/>
      <c r="AF49" s="1057"/>
      <c r="AG49" s="1015"/>
      <c r="AH49" s="1015"/>
      <c r="AI49" s="1015"/>
      <c r="AJ49" s="1058"/>
      <c r="AK49" s="1013"/>
      <c r="AL49" s="1002"/>
      <c r="AM49" s="1002"/>
      <c r="AN49" s="1002"/>
      <c r="AO49" s="1002"/>
      <c r="AP49" s="1002"/>
      <c r="AQ49" s="1002"/>
      <c r="AR49" s="1002"/>
      <c r="AS49" s="1002"/>
      <c r="AT49" s="1002"/>
      <c r="AU49" s="1002"/>
      <c r="AV49" s="1002"/>
      <c r="AW49" s="1002"/>
      <c r="AX49" s="1002"/>
      <c r="AY49" s="1002"/>
      <c r="AZ49" s="1079"/>
      <c r="BA49" s="1079"/>
      <c r="BB49" s="1079"/>
      <c r="BC49" s="1079"/>
      <c r="BD49" s="1079"/>
      <c r="BE49" s="1069"/>
      <c r="BF49" s="1069"/>
      <c r="BG49" s="1069"/>
      <c r="BH49" s="1069"/>
      <c r="BI49" s="1070"/>
      <c r="BJ49" s="232"/>
      <c r="BK49" s="232"/>
      <c r="BL49" s="232"/>
      <c r="BM49" s="232"/>
      <c r="BN49" s="232"/>
      <c r="BO49" s="245"/>
      <c r="BP49" s="245"/>
      <c r="BQ49" s="242">
        <v>43</v>
      </c>
      <c r="BR49" s="243"/>
      <c r="BS49" s="1052"/>
      <c r="BT49" s="1053"/>
      <c r="BU49" s="1053"/>
      <c r="BV49" s="1053"/>
      <c r="BW49" s="1053"/>
      <c r="BX49" s="1053"/>
      <c r="BY49" s="1053"/>
      <c r="BZ49" s="1053"/>
      <c r="CA49" s="1053"/>
      <c r="CB49" s="1053"/>
      <c r="CC49" s="1053"/>
      <c r="CD49" s="1053"/>
      <c r="CE49" s="1053"/>
      <c r="CF49" s="1053"/>
      <c r="CG49" s="1054"/>
      <c r="CH49" s="1027"/>
      <c r="CI49" s="1028"/>
      <c r="CJ49" s="1028"/>
      <c r="CK49" s="1028"/>
      <c r="CL49" s="1029"/>
      <c r="CM49" s="1027"/>
      <c r="CN49" s="1028"/>
      <c r="CO49" s="1028"/>
      <c r="CP49" s="1028"/>
      <c r="CQ49" s="1029"/>
      <c r="CR49" s="1027"/>
      <c r="CS49" s="1028"/>
      <c r="CT49" s="1028"/>
      <c r="CU49" s="1028"/>
      <c r="CV49" s="1029"/>
      <c r="CW49" s="1027"/>
      <c r="CX49" s="1028"/>
      <c r="CY49" s="1028"/>
      <c r="CZ49" s="1028"/>
      <c r="DA49" s="1029"/>
      <c r="DB49" s="1027"/>
      <c r="DC49" s="1028"/>
      <c r="DD49" s="1028"/>
      <c r="DE49" s="1028"/>
      <c r="DF49" s="1029"/>
      <c r="DG49" s="1027"/>
      <c r="DH49" s="1028"/>
      <c r="DI49" s="1028"/>
      <c r="DJ49" s="1028"/>
      <c r="DK49" s="1029"/>
      <c r="DL49" s="1027"/>
      <c r="DM49" s="1028"/>
      <c r="DN49" s="1028"/>
      <c r="DO49" s="1028"/>
      <c r="DP49" s="1029"/>
      <c r="DQ49" s="1027"/>
      <c r="DR49" s="1028"/>
      <c r="DS49" s="1028"/>
      <c r="DT49" s="1028"/>
      <c r="DU49" s="1029"/>
      <c r="DV49" s="1030"/>
      <c r="DW49" s="1031"/>
      <c r="DX49" s="1031"/>
      <c r="DY49" s="1031"/>
      <c r="DZ49" s="1032"/>
      <c r="EA49" s="226"/>
    </row>
    <row r="50" spans="1:131" s="227" customFormat="1" ht="26.25" customHeight="1" x14ac:dyDescent="0.15">
      <c r="A50" s="241">
        <v>23</v>
      </c>
      <c r="B50" s="1074"/>
      <c r="C50" s="1075"/>
      <c r="D50" s="1075"/>
      <c r="E50" s="1075"/>
      <c r="F50" s="1075"/>
      <c r="G50" s="1075"/>
      <c r="H50" s="1075"/>
      <c r="I50" s="1075"/>
      <c r="J50" s="1075"/>
      <c r="K50" s="1075"/>
      <c r="L50" s="1075"/>
      <c r="M50" s="1075"/>
      <c r="N50" s="1075"/>
      <c r="O50" s="1075"/>
      <c r="P50" s="1076"/>
      <c r="Q50" s="1077"/>
      <c r="R50" s="1060"/>
      <c r="S50" s="1060"/>
      <c r="T50" s="1060"/>
      <c r="U50" s="1060"/>
      <c r="V50" s="1060"/>
      <c r="W50" s="1060"/>
      <c r="X50" s="1060"/>
      <c r="Y50" s="1060"/>
      <c r="Z50" s="1060"/>
      <c r="AA50" s="1060"/>
      <c r="AB50" s="1060"/>
      <c r="AC50" s="1060"/>
      <c r="AD50" s="1060"/>
      <c r="AE50" s="1078"/>
      <c r="AF50" s="1057"/>
      <c r="AG50" s="1015"/>
      <c r="AH50" s="1015"/>
      <c r="AI50" s="1015"/>
      <c r="AJ50" s="1058"/>
      <c r="AK50" s="1059"/>
      <c r="AL50" s="1060"/>
      <c r="AM50" s="1060"/>
      <c r="AN50" s="1060"/>
      <c r="AO50" s="1060"/>
      <c r="AP50" s="1060"/>
      <c r="AQ50" s="1060"/>
      <c r="AR50" s="1060"/>
      <c r="AS50" s="1060"/>
      <c r="AT50" s="1060"/>
      <c r="AU50" s="1060"/>
      <c r="AV50" s="1060"/>
      <c r="AW50" s="1060"/>
      <c r="AX50" s="1060"/>
      <c r="AY50" s="1060"/>
      <c r="AZ50" s="1061"/>
      <c r="BA50" s="1061"/>
      <c r="BB50" s="1061"/>
      <c r="BC50" s="1061"/>
      <c r="BD50" s="1061"/>
      <c r="BE50" s="1069"/>
      <c r="BF50" s="1069"/>
      <c r="BG50" s="1069"/>
      <c r="BH50" s="1069"/>
      <c r="BI50" s="1070"/>
      <c r="BJ50" s="232"/>
      <c r="BK50" s="232"/>
      <c r="BL50" s="232"/>
      <c r="BM50" s="232"/>
      <c r="BN50" s="232"/>
      <c r="BO50" s="245"/>
      <c r="BP50" s="245"/>
      <c r="BQ50" s="242">
        <v>44</v>
      </c>
      <c r="BR50" s="243"/>
      <c r="BS50" s="1052"/>
      <c r="BT50" s="1053"/>
      <c r="BU50" s="1053"/>
      <c r="BV50" s="1053"/>
      <c r="BW50" s="1053"/>
      <c r="BX50" s="1053"/>
      <c r="BY50" s="1053"/>
      <c r="BZ50" s="1053"/>
      <c r="CA50" s="1053"/>
      <c r="CB50" s="1053"/>
      <c r="CC50" s="1053"/>
      <c r="CD50" s="1053"/>
      <c r="CE50" s="1053"/>
      <c r="CF50" s="1053"/>
      <c r="CG50" s="1054"/>
      <c r="CH50" s="1027"/>
      <c r="CI50" s="1028"/>
      <c r="CJ50" s="1028"/>
      <c r="CK50" s="1028"/>
      <c r="CL50" s="1029"/>
      <c r="CM50" s="1027"/>
      <c r="CN50" s="1028"/>
      <c r="CO50" s="1028"/>
      <c r="CP50" s="1028"/>
      <c r="CQ50" s="1029"/>
      <c r="CR50" s="1027"/>
      <c r="CS50" s="1028"/>
      <c r="CT50" s="1028"/>
      <c r="CU50" s="1028"/>
      <c r="CV50" s="1029"/>
      <c r="CW50" s="1027"/>
      <c r="CX50" s="1028"/>
      <c r="CY50" s="1028"/>
      <c r="CZ50" s="1028"/>
      <c r="DA50" s="1029"/>
      <c r="DB50" s="1027"/>
      <c r="DC50" s="1028"/>
      <c r="DD50" s="1028"/>
      <c r="DE50" s="1028"/>
      <c r="DF50" s="1029"/>
      <c r="DG50" s="1027"/>
      <c r="DH50" s="1028"/>
      <c r="DI50" s="1028"/>
      <c r="DJ50" s="1028"/>
      <c r="DK50" s="1029"/>
      <c r="DL50" s="1027"/>
      <c r="DM50" s="1028"/>
      <c r="DN50" s="1028"/>
      <c r="DO50" s="1028"/>
      <c r="DP50" s="1029"/>
      <c r="DQ50" s="1027"/>
      <c r="DR50" s="1028"/>
      <c r="DS50" s="1028"/>
      <c r="DT50" s="1028"/>
      <c r="DU50" s="1029"/>
      <c r="DV50" s="1030"/>
      <c r="DW50" s="1031"/>
      <c r="DX50" s="1031"/>
      <c r="DY50" s="1031"/>
      <c r="DZ50" s="1032"/>
      <c r="EA50" s="226"/>
    </row>
    <row r="51" spans="1:131" s="227" customFormat="1" ht="26.25" customHeight="1" x14ac:dyDescent="0.15">
      <c r="A51" s="241">
        <v>24</v>
      </c>
      <c r="B51" s="1074"/>
      <c r="C51" s="1075"/>
      <c r="D51" s="1075"/>
      <c r="E51" s="1075"/>
      <c r="F51" s="1075"/>
      <c r="G51" s="1075"/>
      <c r="H51" s="1075"/>
      <c r="I51" s="1075"/>
      <c r="J51" s="1075"/>
      <c r="K51" s="1075"/>
      <c r="L51" s="1075"/>
      <c r="M51" s="1075"/>
      <c r="N51" s="1075"/>
      <c r="O51" s="1075"/>
      <c r="P51" s="1076"/>
      <c r="Q51" s="1077"/>
      <c r="R51" s="1060"/>
      <c r="S51" s="1060"/>
      <c r="T51" s="1060"/>
      <c r="U51" s="1060"/>
      <c r="V51" s="1060"/>
      <c r="W51" s="1060"/>
      <c r="X51" s="1060"/>
      <c r="Y51" s="1060"/>
      <c r="Z51" s="1060"/>
      <c r="AA51" s="1060"/>
      <c r="AB51" s="1060"/>
      <c r="AC51" s="1060"/>
      <c r="AD51" s="1060"/>
      <c r="AE51" s="1078"/>
      <c r="AF51" s="1057"/>
      <c r="AG51" s="1015"/>
      <c r="AH51" s="1015"/>
      <c r="AI51" s="1015"/>
      <c r="AJ51" s="1058"/>
      <c r="AK51" s="1059"/>
      <c r="AL51" s="1060"/>
      <c r="AM51" s="1060"/>
      <c r="AN51" s="1060"/>
      <c r="AO51" s="1060"/>
      <c r="AP51" s="1060"/>
      <c r="AQ51" s="1060"/>
      <c r="AR51" s="1060"/>
      <c r="AS51" s="1060"/>
      <c r="AT51" s="1060"/>
      <c r="AU51" s="1060"/>
      <c r="AV51" s="1060"/>
      <c r="AW51" s="1060"/>
      <c r="AX51" s="1060"/>
      <c r="AY51" s="1060"/>
      <c r="AZ51" s="1061"/>
      <c r="BA51" s="1061"/>
      <c r="BB51" s="1061"/>
      <c r="BC51" s="1061"/>
      <c r="BD51" s="1061"/>
      <c r="BE51" s="1069"/>
      <c r="BF51" s="1069"/>
      <c r="BG51" s="1069"/>
      <c r="BH51" s="1069"/>
      <c r="BI51" s="1070"/>
      <c r="BJ51" s="232"/>
      <c r="BK51" s="232"/>
      <c r="BL51" s="232"/>
      <c r="BM51" s="232"/>
      <c r="BN51" s="232"/>
      <c r="BO51" s="245"/>
      <c r="BP51" s="245"/>
      <c r="BQ51" s="242">
        <v>45</v>
      </c>
      <c r="BR51" s="243"/>
      <c r="BS51" s="1052"/>
      <c r="BT51" s="1053"/>
      <c r="BU51" s="1053"/>
      <c r="BV51" s="1053"/>
      <c r="BW51" s="1053"/>
      <c r="BX51" s="1053"/>
      <c r="BY51" s="1053"/>
      <c r="BZ51" s="1053"/>
      <c r="CA51" s="1053"/>
      <c r="CB51" s="1053"/>
      <c r="CC51" s="1053"/>
      <c r="CD51" s="1053"/>
      <c r="CE51" s="1053"/>
      <c r="CF51" s="1053"/>
      <c r="CG51" s="1054"/>
      <c r="CH51" s="1027"/>
      <c r="CI51" s="1028"/>
      <c r="CJ51" s="1028"/>
      <c r="CK51" s="1028"/>
      <c r="CL51" s="1029"/>
      <c r="CM51" s="1027"/>
      <c r="CN51" s="1028"/>
      <c r="CO51" s="1028"/>
      <c r="CP51" s="1028"/>
      <c r="CQ51" s="1029"/>
      <c r="CR51" s="1027"/>
      <c r="CS51" s="1028"/>
      <c r="CT51" s="1028"/>
      <c r="CU51" s="1028"/>
      <c r="CV51" s="1029"/>
      <c r="CW51" s="1027"/>
      <c r="CX51" s="1028"/>
      <c r="CY51" s="1028"/>
      <c r="CZ51" s="1028"/>
      <c r="DA51" s="1029"/>
      <c r="DB51" s="1027"/>
      <c r="DC51" s="1028"/>
      <c r="DD51" s="1028"/>
      <c r="DE51" s="1028"/>
      <c r="DF51" s="1029"/>
      <c r="DG51" s="1027"/>
      <c r="DH51" s="1028"/>
      <c r="DI51" s="1028"/>
      <c r="DJ51" s="1028"/>
      <c r="DK51" s="1029"/>
      <c r="DL51" s="1027"/>
      <c r="DM51" s="1028"/>
      <c r="DN51" s="1028"/>
      <c r="DO51" s="1028"/>
      <c r="DP51" s="1029"/>
      <c r="DQ51" s="1027"/>
      <c r="DR51" s="1028"/>
      <c r="DS51" s="1028"/>
      <c r="DT51" s="1028"/>
      <c r="DU51" s="1029"/>
      <c r="DV51" s="1030"/>
      <c r="DW51" s="1031"/>
      <c r="DX51" s="1031"/>
      <c r="DY51" s="1031"/>
      <c r="DZ51" s="1032"/>
      <c r="EA51" s="226"/>
    </row>
    <row r="52" spans="1:131" s="227" customFormat="1" ht="26.25" customHeight="1" x14ac:dyDescent="0.15">
      <c r="A52" s="241">
        <v>25</v>
      </c>
      <c r="B52" s="1074"/>
      <c r="C52" s="1075"/>
      <c r="D52" s="1075"/>
      <c r="E52" s="1075"/>
      <c r="F52" s="1075"/>
      <c r="G52" s="1075"/>
      <c r="H52" s="1075"/>
      <c r="I52" s="1075"/>
      <c r="J52" s="1075"/>
      <c r="K52" s="1075"/>
      <c r="L52" s="1075"/>
      <c r="M52" s="1075"/>
      <c r="N52" s="1075"/>
      <c r="O52" s="1075"/>
      <c r="P52" s="1076"/>
      <c r="Q52" s="1077"/>
      <c r="R52" s="1060"/>
      <c r="S52" s="1060"/>
      <c r="T52" s="1060"/>
      <c r="U52" s="1060"/>
      <c r="V52" s="1060"/>
      <c r="W52" s="1060"/>
      <c r="X52" s="1060"/>
      <c r="Y52" s="1060"/>
      <c r="Z52" s="1060"/>
      <c r="AA52" s="1060"/>
      <c r="AB52" s="1060"/>
      <c r="AC52" s="1060"/>
      <c r="AD52" s="1060"/>
      <c r="AE52" s="1078"/>
      <c r="AF52" s="1057"/>
      <c r="AG52" s="1015"/>
      <c r="AH52" s="1015"/>
      <c r="AI52" s="1015"/>
      <c r="AJ52" s="1058"/>
      <c r="AK52" s="1059"/>
      <c r="AL52" s="1060"/>
      <c r="AM52" s="1060"/>
      <c r="AN52" s="1060"/>
      <c r="AO52" s="1060"/>
      <c r="AP52" s="1060"/>
      <c r="AQ52" s="1060"/>
      <c r="AR52" s="1060"/>
      <c r="AS52" s="1060"/>
      <c r="AT52" s="1060"/>
      <c r="AU52" s="1060"/>
      <c r="AV52" s="1060"/>
      <c r="AW52" s="1060"/>
      <c r="AX52" s="1060"/>
      <c r="AY52" s="1060"/>
      <c r="AZ52" s="1061"/>
      <c r="BA52" s="1061"/>
      <c r="BB52" s="1061"/>
      <c r="BC52" s="1061"/>
      <c r="BD52" s="1061"/>
      <c r="BE52" s="1069"/>
      <c r="BF52" s="1069"/>
      <c r="BG52" s="1069"/>
      <c r="BH52" s="1069"/>
      <c r="BI52" s="1070"/>
      <c r="BJ52" s="232"/>
      <c r="BK52" s="232"/>
      <c r="BL52" s="232"/>
      <c r="BM52" s="232"/>
      <c r="BN52" s="232"/>
      <c r="BO52" s="245"/>
      <c r="BP52" s="245"/>
      <c r="BQ52" s="242">
        <v>46</v>
      </c>
      <c r="BR52" s="243"/>
      <c r="BS52" s="1052"/>
      <c r="BT52" s="1053"/>
      <c r="BU52" s="1053"/>
      <c r="BV52" s="1053"/>
      <c r="BW52" s="1053"/>
      <c r="BX52" s="1053"/>
      <c r="BY52" s="1053"/>
      <c r="BZ52" s="1053"/>
      <c r="CA52" s="1053"/>
      <c r="CB52" s="1053"/>
      <c r="CC52" s="1053"/>
      <c r="CD52" s="1053"/>
      <c r="CE52" s="1053"/>
      <c r="CF52" s="1053"/>
      <c r="CG52" s="1054"/>
      <c r="CH52" s="1027"/>
      <c r="CI52" s="1028"/>
      <c r="CJ52" s="1028"/>
      <c r="CK52" s="1028"/>
      <c r="CL52" s="1029"/>
      <c r="CM52" s="1027"/>
      <c r="CN52" s="1028"/>
      <c r="CO52" s="1028"/>
      <c r="CP52" s="1028"/>
      <c r="CQ52" s="1029"/>
      <c r="CR52" s="1027"/>
      <c r="CS52" s="1028"/>
      <c r="CT52" s="1028"/>
      <c r="CU52" s="1028"/>
      <c r="CV52" s="1029"/>
      <c r="CW52" s="1027"/>
      <c r="CX52" s="1028"/>
      <c r="CY52" s="1028"/>
      <c r="CZ52" s="1028"/>
      <c r="DA52" s="1029"/>
      <c r="DB52" s="1027"/>
      <c r="DC52" s="1028"/>
      <c r="DD52" s="1028"/>
      <c r="DE52" s="1028"/>
      <c r="DF52" s="1029"/>
      <c r="DG52" s="1027"/>
      <c r="DH52" s="1028"/>
      <c r="DI52" s="1028"/>
      <c r="DJ52" s="1028"/>
      <c r="DK52" s="1029"/>
      <c r="DL52" s="1027"/>
      <c r="DM52" s="1028"/>
      <c r="DN52" s="1028"/>
      <c r="DO52" s="1028"/>
      <c r="DP52" s="1029"/>
      <c r="DQ52" s="1027"/>
      <c r="DR52" s="1028"/>
      <c r="DS52" s="1028"/>
      <c r="DT52" s="1028"/>
      <c r="DU52" s="1029"/>
      <c r="DV52" s="1030"/>
      <c r="DW52" s="1031"/>
      <c r="DX52" s="1031"/>
      <c r="DY52" s="1031"/>
      <c r="DZ52" s="1032"/>
      <c r="EA52" s="226"/>
    </row>
    <row r="53" spans="1:131" s="227" customFormat="1" ht="26.25" customHeight="1" x14ac:dyDescent="0.15">
      <c r="A53" s="241">
        <v>26</v>
      </c>
      <c r="B53" s="1074"/>
      <c r="C53" s="1075"/>
      <c r="D53" s="1075"/>
      <c r="E53" s="1075"/>
      <c r="F53" s="1075"/>
      <c r="G53" s="1075"/>
      <c r="H53" s="1075"/>
      <c r="I53" s="1075"/>
      <c r="J53" s="1075"/>
      <c r="K53" s="1075"/>
      <c r="L53" s="1075"/>
      <c r="M53" s="1075"/>
      <c r="N53" s="1075"/>
      <c r="O53" s="1075"/>
      <c r="P53" s="1076"/>
      <c r="Q53" s="1077"/>
      <c r="R53" s="1060"/>
      <c r="S53" s="1060"/>
      <c r="T53" s="1060"/>
      <c r="U53" s="1060"/>
      <c r="V53" s="1060"/>
      <c r="W53" s="1060"/>
      <c r="X53" s="1060"/>
      <c r="Y53" s="1060"/>
      <c r="Z53" s="1060"/>
      <c r="AA53" s="1060"/>
      <c r="AB53" s="1060"/>
      <c r="AC53" s="1060"/>
      <c r="AD53" s="1060"/>
      <c r="AE53" s="1078"/>
      <c r="AF53" s="1057"/>
      <c r="AG53" s="1015"/>
      <c r="AH53" s="1015"/>
      <c r="AI53" s="1015"/>
      <c r="AJ53" s="1058"/>
      <c r="AK53" s="1059"/>
      <c r="AL53" s="1060"/>
      <c r="AM53" s="1060"/>
      <c r="AN53" s="1060"/>
      <c r="AO53" s="1060"/>
      <c r="AP53" s="1060"/>
      <c r="AQ53" s="1060"/>
      <c r="AR53" s="1060"/>
      <c r="AS53" s="1060"/>
      <c r="AT53" s="1060"/>
      <c r="AU53" s="1060"/>
      <c r="AV53" s="1060"/>
      <c r="AW53" s="1060"/>
      <c r="AX53" s="1060"/>
      <c r="AY53" s="1060"/>
      <c r="AZ53" s="1061"/>
      <c r="BA53" s="1061"/>
      <c r="BB53" s="1061"/>
      <c r="BC53" s="1061"/>
      <c r="BD53" s="1061"/>
      <c r="BE53" s="1069"/>
      <c r="BF53" s="1069"/>
      <c r="BG53" s="1069"/>
      <c r="BH53" s="1069"/>
      <c r="BI53" s="1070"/>
      <c r="BJ53" s="232"/>
      <c r="BK53" s="232"/>
      <c r="BL53" s="232"/>
      <c r="BM53" s="232"/>
      <c r="BN53" s="232"/>
      <c r="BO53" s="245"/>
      <c r="BP53" s="245"/>
      <c r="BQ53" s="242">
        <v>47</v>
      </c>
      <c r="BR53" s="243"/>
      <c r="BS53" s="1052"/>
      <c r="BT53" s="1053"/>
      <c r="BU53" s="1053"/>
      <c r="BV53" s="1053"/>
      <c r="BW53" s="1053"/>
      <c r="BX53" s="1053"/>
      <c r="BY53" s="1053"/>
      <c r="BZ53" s="1053"/>
      <c r="CA53" s="1053"/>
      <c r="CB53" s="1053"/>
      <c r="CC53" s="1053"/>
      <c r="CD53" s="1053"/>
      <c r="CE53" s="1053"/>
      <c r="CF53" s="1053"/>
      <c r="CG53" s="1054"/>
      <c r="CH53" s="1027"/>
      <c r="CI53" s="1028"/>
      <c r="CJ53" s="1028"/>
      <c r="CK53" s="1028"/>
      <c r="CL53" s="1029"/>
      <c r="CM53" s="1027"/>
      <c r="CN53" s="1028"/>
      <c r="CO53" s="1028"/>
      <c r="CP53" s="1028"/>
      <c r="CQ53" s="1029"/>
      <c r="CR53" s="1027"/>
      <c r="CS53" s="1028"/>
      <c r="CT53" s="1028"/>
      <c r="CU53" s="1028"/>
      <c r="CV53" s="1029"/>
      <c r="CW53" s="1027"/>
      <c r="CX53" s="1028"/>
      <c r="CY53" s="1028"/>
      <c r="CZ53" s="1028"/>
      <c r="DA53" s="1029"/>
      <c r="DB53" s="1027"/>
      <c r="DC53" s="1028"/>
      <c r="DD53" s="1028"/>
      <c r="DE53" s="1028"/>
      <c r="DF53" s="1029"/>
      <c r="DG53" s="1027"/>
      <c r="DH53" s="1028"/>
      <c r="DI53" s="1028"/>
      <c r="DJ53" s="1028"/>
      <c r="DK53" s="1029"/>
      <c r="DL53" s="1027"/>
      <c r="DM53" s="1028"/>
      <c r="DN53" s="1028"/>
      <c r="DO53" s="1028"/>
      <c r="DP53" s="1029"/>
      <c r="DQ53" s="1027"/>
      <c r="DR53" s="1028"/>
      <c r="DS53" s="1028"/>
      <c r="DT53" s="1028"/>
      <c r="DU53" s="1029"/>
      <c r="DV53" s="1030"/>
      <c r="DW53" s="1031"/>
      <c r="DX53" s="1031"/>
      <c r="DY53" s="1031"/>
      <c r="DZ53" s="1032"/>
      <c r="EA53" s="226"/>
    </row>
    <row r="54" spans="1:131" s="227" customFormat="1" ht="26.25" customHeight="1" x14ac:dyDescent="0.15">
      <c r="A54" s="241">
        <v>27</v>
      </c>
      <c r="B54" s="1074"/>
      <c r="C54" s="1075"/>
      <c r="D54" s="1075"/>
      <c r="E54" s="1075"/>
      <c r="F54" s="1075"/>
      <c r="G54" s="1075"/>
      <c r="H54" s="1075"/>
      <c r="I54" s="1075"/>
      <c r="J54" s="1075"/>
      <c r="K54" s="1075"/>
      <c r="L54" s="1075"/>
      <c r="M54" s="1075"/>
      <c r="N54" s="1075"/>
      <c r="O54" s="1075"/>
      <c r="P54" s="1076"/>
      <c r="Q54" s="1077"/>
      <c r="R54" s="1060"/>
      <c r="S54" s="1060"/>
      <c r="T54" s="1060"/>
      <c r="U54" s="1060"/>
      <c r="V54" s="1060"/>
      <c r="W54" s="1060"/>
      <c r="X54" s="1060"/>
      <c r="Y54" s="1060"/>
      <c r="Z54" s="1060"/>
      <c r="AA54" s="1060"/>
      <c r="AB54" s="1060"/>
      <c r="AC54" s="1060"/>
      <c r="AD54" s="1060"/>
      <c r="AE54" s="1078"/>
      <c r="AF54" s="1057"/>
      <c r="AG54" s="1015"/>
      <c r="AH54" s="1015"/>
      <c r="AI54" s="1015"/>
      <c r="AJ54" s="1058"/>
      <c r="AK54" s="1059"/>
      <c r="AL54" s="1060"/>
      <c r="AM54" s="1060"/>
      <c r="AN54" s="1060"/>
      <c r="AO54" s="1060"/>
      <c r="AP54" s="1060"/>
      <c r="AQ54" s="1060"/>
      <c r="AR54" s="1060"/>
      <c r="AS54" s="1060"/>
      <c r="AT54" s="1060"/>
      <c r="AU54" s="1060"/>
      <c r="AV54" s="1060"/>
      <c r="AW54" s="1060"/>
      <c r="AX54" s="1060"/>
      <c r="AY54" s="1060"/>
      <c r="AZ54" s="1061"/>
      <c r="BA54" s="1061"/>
      <c r="BB54" s="1061"/>
      <c r="BC54" s="1061"/>
      <c r="BD54" s="1061"/>
      <c r="BE54" s="1069"/>
      <c r="BF54" s="1069"/>
      <c r="BG54" s="1069"/>
      <c r="BH54" s="1069"/>
      <c r="BI54" s="1070"/>
      <c r="BJ54" s="232"/>
      <c r="BK54" s="232"/>
      <c r="BL54" s="232"/>
      <c r="BM54" s="232"/>
      <c r="BN54" s="232"/>
      <c r="BO54" s="245"/>
      <c r="BP54" s="245"/>
      <c r="BQ54" s="242">
        <v>48</v>
      </c>
      <c r="BR54" s="243"/>
      <c r="BS54" s="1052"/>
      <c r="BT54" s="1053"/>
      <c r="BU54" s="1053"/>
      <c r="BV54" s="1053"/>
      <c r="BW54" s="1053"/>
      <c r="BX54" s="1053"/>
      <c r="BY54" s="1053"/>
      <c r="BZ54" s="1053"/>
      <c r="CA54" s="1053"/>
      <c r="CB54" s="1053"/>
      <c r="CC54" s="1053"/>
      <c r="CD54" s="1053"/>
      <c r="CE54" s="1053"/>
      <c r="CF54" s="1053"/>
      <c r="CG54" s="1054"/>
      <c r="CH54" s="1027"/>
      <c r="CI54" s="1028"/>
      <c r="CJ54" s="1028"/>
      <c r="CK54" s="1028"/>
      <c r="CL54" s="1029"/>
      <c r="CM54" s="1027"/>
      <c r="CN54" s="1028"/>
      <c r="CO54" s="1028"/>
      <c r="CP54" s="1028"/>
      <c r="CQ54" s="1029"/>
      <c r="CR54" s="1027"/>
      <c r="CS54" s="1028"/>
      <c r="CT54" s="1028"/>
      <c r="CU54" s="1028"/>
      <c r="CV54" s="1029"/>
      <c r="CW54" s="1027"/>
      <c r="CX54" s="1028"/>
      <c r="CY54" s="1028"/>
      <c r="CZ54" s="1028"/>
      <c r="DA54" s="1029"/>
      <c r="DB54" s="1027"/>
      <c r="DC54" s="1028"/>
      <c r="DD54" s="1028"/>
      <c r="DE54" s="1028"/>
      <c r="DF54" s="1029"/>
      <c r="DG54" s="1027"/>
      <c r="DH54" s="1028"/>
      <c r="DI54" s="1028"/>
      <c r="DJ54" s="1028"/>
      <c r="DK54" s="1029"/>
      <c r="DL54" s="1027"/>
      <c r="DM54" s="1028"/>
      <c r="DN54" s="1028"/>
      <c r="DO54" s="1028"/>
      <c r="DP54" s="1029"/>
      <c r="DQ54" s="1027"/>
      <c r="DR54" s="1028"/>
      <c r="DS54" s="1028"/>
      <c r="DT54" s="1028"/>
      <c r="DU54" s="1029"/>
      <c r="DV54" s="1030"/>
      <c r="DW54" s="1031"/>
      <c r="DX54" s="1031"/>
      <c r="DY54" s="1031"/>
      <c r="DZ54" s="1032"/>
      <c r="EA54" s="226"/>
    </row>
    <row r="55" spans="1:131" s="227" customFormat="1" ht="26.25" customHeight="1" x14ac:dyDescent="0.15">
      <c r="A55" s="241">
        <v>28</v>
      </c>
      <c r="B55" s="1074"/>
      <c r="C55" s="1075"/>
      <c r="D55" s="1075"/>
      <c r="E55" s="1075"/>
      <c r="F55" s="1075"/>
      <c r="G55" s="1075"/>
      <c r="H55" s="1075"/>
      <c r="I55" s="1075"/>
      <c r="J55" s="1075"/>
      <c r="K55" s="1075"/>
      <c r="L55" s="1075"/>
      <c r="M55" s="1075"/>
      <c r="N55" s="1075"/>
      <c r="O55" s="1075"/>
      <c r="P55" s="1076"/>
      <c r="Q55" s="1077"/>
      <c r="R55" s="1060"/>
      <c r="S55" s="1060"/>
      <c r="T55" s="1060"/>
      <c r="U55" s="1060"/>
      <c r="V55" s="1060"/>
      <c r="W55" s="1060"/>
      <c r="X55" s="1060"/>
      <c r="Y55" s="1060"/>
      <c r="Z55" s="1060"/>
      <c r="AA55" s="1060"/>
      <c r="AB55" s="1060"/>
      <c r="AC55" s="1060"/>
      <c r="AD55" s="1060"/>
      <c r="AE55" s="1078"/>
      <c r="AF55" s="1057"/>
      <c r="AG55" s="1015"/>
      <c r="AH55" s="1015"/>
      <c r="AI55" s="1015"/>
      <c r="AJ55" s="1058"/>
      <c r="AK55" s="1059"/>
      <c r="AL55" s="1060"/>
      <c r="AM55" s="1060"/>
      <c r="AN55" s="1060"/>
      <c r="AO55" s="1060"/>
      <c r="AP55" s="1060"/>
      <c r="AQ55" s="1060"/>
      <c r="AR55" s="1060"/>
      <c r="AS55" s="1060"/>
      <c r="AT55" s="1060"/>
      <c r="AU55" s="1060"/>
      <c r="AV55" s="1060"/>
      <c r="AW55" s="1060"/>
      <c r="AX55" s="1060"/>
      <c r="AY55" s="1060"/>
      <c r="AZ55" s="1061"/>
      <c r="BA55" s="1061"/>
      <c r="BB55" s="1061"/>
      <c r="BC55" s="1061"/>
      <c r="BD55" s="1061"/>
      <c r="BE55" s="1069"/>
      <c r="BF55" s="1069"/>
      <c r="BG55" s="1069"/>
      <c r="BH55" s="1069"/>
      <c r="BI55" s="1070"/>
      <c r="BJ55" s="232"/>
      <c r="BK55" s="232"/>
      <c r="BL55" s="232"/>
      <c r="BM55" s="232"/>
      <c r="BN55" s="232"/>
      <c r="BO55" s="245"/>
      <c r="BP55" s="245"/>
      <c r="BQ55" s="242">
        <v>49</v>
      </c>
      <c r="BR55" s="243"/>
      <c r="BS55" s="1052"/>
      <c r="BT55" s="1053"/>
      <c r="BU55" s="1053"/>
      <c r="BV55" s="1053"/>
      <c r="BW55" s="1053"/>
      <c r="BX55" s="1053"/>
      <c r="BY55" s="1053"/>
      <c r="BZ55" s="1053"/>
      <c r="CA55" s="1053"/>
      <c r="CB55" s="1053"/>
      <c r="CC55" s="1053"/>
      <c r="CD55" s="1053"/>
      <c r="CE55" s="1053"/>
      <c r="CF55" s="1053"/>
      <c r="CG55" s="1054"/>
      <c r="CH55" s="1027"/>
      <c r="CI55" s="1028"/>
      <c r="CJ55" s="1028"/>
      <c r="CK55" s="1028"/>
      <c r="CL55" s="1029"/>
      <c r="CM55" s="1027"/>
      <c r="CN55" s="1028"/>
      <c r="CO55" s="1028"/>
      <c r="CP55" s="1028"/>
      <c r="CQ55" s="1029"/>
      <c r="CR55" s="1027"/>
      <c r="CS55" s="1028"/>
      <c r="CT55" s="1028"/>
      <c r="CU55" s="1028"/>
      <c r="CV55" s="1029"/>
      <c r="CW55" s="1027"/>
      <c r="CX55" s="1028"/>
      <c r="CY55" s="1028"/>
      <c r="CZ55" s="1028"/>
      <c r="DA55" s="1029"/>
      <c r="DB55" s="1027"/>
      <c r="DC55" s="1028"/>
      <c r="DD55" s="1028"/>
      <c r="DE55" s="1028"/>
      <c r="DF55" s="1029"/>
      <c r="DG55" s="1027"/>
      <c r="DH55" s="1028"/>
      <c r="DI55" s="1028"/>
      <c r="DJ55" s="1028"/>
      <c r="DK55" s="1029"/>
      <c r="DL55" s="1027"/>
      <c r="DM55" s="1028"/>
      <c r="DN55" s="1028"/>
      <c r="DO55" s="1028"/>
      <c r="DP55" s="1029"/>
      <c r="DQ55" s="1027"/>
      <c r="DR55" s="1028"/>
      <c r="DS55" s="1028"/>
      <c r="DT55" s="1028"/>
      <c r="DU55" s="1029"/>
      <c r="DV55" s="1030"/>
      <c r="DW55" s="1031"/>
      <c r="DX55" s="1031"/>
      <c r="DY55" s="1031"/>
      <c r="DZ55" s="1032"/>
      <c r="EA55" s="226"/>
    </row>
    <row r="56" spans="1:131" s="227" customFormat="1" ht="26.25" customHeight="1" x14ac:dyDescent="0.15">
      <c r="A56" s="241">
        <v>29</v>
      </c>
      <c r="B56" s="1074"/>
      <c r="C56" s="1075"/>
      <c r="D56" s="1075"/>
      <c r="E56" s="1075"/>
      <c r="F56" s="1075"/>
      <c r="G56" s="1075"/>
      <c r="H56" s="1075"/>
      <c r="I56" s="1075"/>
      <c r="J56" s="1075"/>
      <c r="K56" s="1075"/>
      <c r="L56" s="1075"/>
      <c r="M56" s="1075"/>
      <c r="N56" s="1075"/>
      <c r="O56" s="1075"/>
      <c r="P56" s="1076"/>
      <c r="Q56" s="1077"/>
      <c r="R56" s="1060"/>
      <c r="S56" s="1060"/>
      <c r="T56" s="1060"/>
      <c r="U56" s="1060"/>
      <c r="V56" s="1060"/>
      <c r="W56" s="1060"/>
      <c r="X56" s="1060"/>
      <c r="Y56" s="1060"/>
      <c r="Z56" s="1060"/>
      <c r="AA56" s="1060"/>
      <c r="AB56" s="1060"/>
      <c r="AC56" s="1060"/>
      <c r="AD56" s="1060"/>
      <c r="AE56" s="1078"/>
      <c r="AF56" s="1057"/>
      <c r="AG56" s="1015"/>
      <c r="AH56" s="1015"/>
      <c r="AI56" s="1015"/>
      <c r="AJ56" s="1058"/>
      <c r="AK56" s="1059"/>
      <c r="AL56" s="1060"/>
      <c r="AM56" s="1060"/>
      <c r="AN56" s="1060"/>
      <c r="AO56" s="1060"/>
      <c r="AP56" s="1060"/>
      <c r="AQ56" s="1060"/>
      <c r="AR56" s="1060"/>
      <c r="AS56" s="1060"/>
      <c r="AT56" s="1060"/>
      <c r="AU56" s="1060"/>
      <c r="AV56" s="1060"/>
      <c r="AW56" s="1060"/>
      <c r="AX56" s="1060"/>
      <c r="AY56" s="1060"/>
      <c r="AZ56" s="1061"/>
      <c r="BA56" s="1061"/>
      <c r="BB56" s="1061"/>
      <c r="BC56" s="1061"/>
      <c r="BD56" s="1061"/>
      <c r="BE56" s="1069"/>
      <c r="BF56" s="1069"/>
      <c r="BG56" s="1069"/>
      <c r="BH56" s="1069"/>
      <c r="BI56" s="1070"/>
      <c r="BJ56" s="232"/>
      <c r="BK56" s="232"/>
      <c r="BL56" s="232"/>
      <c r="BM56" s="232"/>
      <c r="BN56" s="232"/>
      <c r="BO56" s="245"/>
      <c r="BP56" s="245"/>
      <c r="BQ56" s="242">
        <v>50</v>
      </c>
      <c r="BR56" s="243"/>
      <c r="BS56" s="1052"/>
      <c r="BT56" s="1053"/>
      <c r="BU56" s="1053"/>
      <c r="BV56" s="1053"/>
      <c r="BW56" s="1053"/>
      <c r="BX56" s="1053"/>
      <c r="BY56" s="1053"/>
      <c r="BZ56" s="1053"/>
      <c r="CA56" s="1053"/>
      <c r="CB56" s="1053"/>
      <c r="CC56" s="1053"/>
      <c r="CD56" s="1053"/>
      <c r="CE56" s="1053"/>
      <c r="CF56" s="1053"/>
      <c r="CG56" s="1054"/>
      <c r="CH56" s="1027"/>
      <c r="CI56" s="1028"/>
      <c r="CJ56" s="1028"/>
      <c r="CK56" s="1028"/>
      <c r="CL56" s="1029"/>
      <c r="CM56" s="1027"/>
      <c r="CN56" s="1028"/>
      <c r="CO56" s="1028"/>
      <c r="CP56" s="1028"/>
      <c r="CQ56" s="1029"/>
      <c r="CR56" s="1027"/>
      <c r="CS56" s="1028"/>
      <c r="CT56" s="1028"/>
      <c r="CU56" s="1028"/>
      <c r="CV56" s="1029"/>
      <c r="CW56" s="1027"/>
      <c r="CX56" s="1028"/>
      <c r="CY56" s="1028"/>
      <c r="CZ56" s="1028"/>
      <c r="DA56" s="1029"/>
      <c r="DB56" s="1027"/>
      <c r="DC56" s="1028"/>
      <c r="DD56" s="1028"/>
      <c r="DE56" s="1028"/>
      <c r="DF56" s="1029"/>
      <c r="DG56" s="1027"/>
      <c r="DH56" s="1028"/>
      <c r="DI56" s="1028"/>
      <c r="DJ56" s="1028"/>
      <c r="DK56" s="1029"/>
      <c r="DL56" s="1027"/>
      <c r="DM56" s="1028"/>
      <c r="DN56" s="1028"/>
      <c r="DO56" s="1028"/>
      <c r="DP56" s="1029"/>
      <c r="DQ56" s="1027"/>
      <c r="DR56" s="1028"/>
      <c r="DS56" s="1028"/>
      <c r="DT56" s="1028"/>
      <c r="DU56" s="1029"/>
      <c r="DV56" s="1030"/>
      <c r="DW56" s="1031"/>
      <c r="DX56" s="1031"/>
      <c r="DY56" s="1031"/>
      <c r="DZ56" s="1032"/>
      <c r="EA56" s="226"/>
    </row>
    <row r="57" spans="1:131" s="227" customFormat="1" ht="26.25" customHeight="1" x14ac:dyDescent="0.15">
      <c r="A57" s="241">
        <v>30</v>
      </c>
      <c r="B57" s="1074"/>
      <c r="C57" s="1075"/>
      <c r="D57" s="1075"/>
      <c r="E57" s="1075"/>
      <c r="F57" s="1075"/>
      <c r="G57" s="1075"/>
      <c r="H57" s="1075"/>
      <c r="I57" s="1075"/>
      <c r="J57" s="1075"/>
      <c r="K57" s="1075"/>
      <c r="L57" s="1075"/>
      <c r="M57" s="1075"/>
      <c r="N57" s="1075"/>
      <c r="O57" s="1075"/>
      <c r="P57" s="1076"/>
      <c r="Q57" s="1077"/>
      <c r="R57" s="1060"/>
      <c r="S57" s="1060"/>
      <c r="T57" s="1060"/>
      <c r="U57" s="1060"/>
      <c r="V57" s="1060"/>
      <c r="W57" s="1060"/>
      <c r="X57" s="1060"/>
      <c r="Y57" s="1060"/>
      <c r="Z57" s="1060"/>
      <c r="AA57" s="1060"/>
      <c r="AB57" s="1060"/>
      <c r="AC57" s="1060"/>
      <c r="AD57" s="1060"/>
      <c r="AE57" s="1078"/>
      <c r="AF57" s="1057"/>
      <c r="AG57" s="1015"/>
      <c r="AH57" s="1015"/>
      <c r="AI57" s="1015"/>
      <c r="AJ57" s="1058"/>
      <c r="AK57" s="1059"/>
      <c r="AL57" s="1060"/>
      <c r="AM57" s="1060"/>
      <c r="AN57" s="1060"/>
      <c r="AO57" s="1060"/>
      <c r="AP57" s="1060"/>
      <c r="AQ57" s="1060"/>
      <c r="AR57" s="1060"/>
      <c r="AS57" s="1060"/>
      <c r="AT57" s="1060"/>
      <c r="AU57" s="1060"/>
      <c r="AV57" s="1060"/>
      <c r="AW57" s="1060"/>
      <c r="AX57" s="1060"/>
      <c r="AY57" s="1060"/>
      <c r="AZ57" s="1061"/>
      <c r="BA57" s="1061"/>
      <c r="BB57" s="1061"/>
      <c r="BC57" s="1061"/>
      <c r="BD57" s="1061"/>
      <c r="BE57" s="1069"/>
      <c r="BF57" s="1069"/>
      <c r="BG57" s="1069"/>
      <c r="BH57" s="1069"/>
      <c r="BI57" s="1070"/>
      <c r="BJ57" s="232"/>
      <c r="BK57" s="232"/>
      <c r="BL57" s="232"/>
      <c r="BM57" s="232"/>
      <c r="BN57" s="232"/>
      <c r="BO57" s="245"/>
      <c r="BP57" s="245"/>
      <c r="BQ57" s="242">
        <v>51</v>
      </c>
      <c r="BR57" s="243"/>
      <c r="BS57" s="1052"/>
      <c r="BT57" s="1053"/>
      <c r="BU57" s="1053"/>
      <c r="BV57" s="1053"/>
      <c r="BW57" s="1053"/>
      <c r="BX57" s="1053"/>
      <c r="BY57" s="1053"/>
      <c r="BZ57" s="1053"/>
      <c r="CA57" s="1053"/>
      <c r="CB57" s="1053"/>
      <c r="CC57" s="1053"/>
      <c r="CD57" s="1053"/>
      <c r="CE57" s="1053"/>
      <c r="CF57" s="1053"/>
      <c r="CG57" s="1054"/>
      <c r="CH57" s="1027"/>
      <c r="CI57" s="1028"/>
      <c r="CJ57" s="1028"/>
      <c r="CK57" s="1028"/>
      <c r="CL57" s="1029"/>
      <c r="CM57" s="1027"/>
      <c r="CN57" s="1028"/>
      <c r="CO57" s="1028"/>
      <c r="CP57" s="1028"/>
      <c r="CQ57" s="1029"/>
      <c r="CR57" s="1027"/>
      <c r="CS57" s="1028"/>
      <c r="CT57" s="1028"/>
      <c r="CU57" s="1028"/>
      <c r="CV57" s="1029"/>
      <c r="CW57" s="1027"/>
      <c r="CX57" s="1028"/>
      <c r="CY57" s="1028"/>
      <c r="CZ57" s="1028"/>
      <c r="DA57" s="1029"/>
      <c r="DB57" s="1027"/>
      <c r="DC57" s="1028"/>
      <c r="DD57" s="1028"/>
      <c r="DE57" s="1028"/>
      <c r="DF57" s="1029"/>
      <c r="DG57" s="1027"/>
      <c r="DH57" s="1028"/>
      <c r="DI57" s="1028"/>
      <c r="DJ57" s="1028"/>
      <c r="DK57" s="1029"/>
      <c r="DL57" s="1027"/>
      <c r="DM57" s="1028"/>
      <c r="DN57" s="1028"/>
      <c r="DO57" s="1028"/>
      <c r="DP57" s="1029"/>
      <c r="DQ57" s="1027"/>
      <c r="DR57" s="1028"/>
      <c r="DS57" s="1028"/>
      <c r="DT57" s="1028"/>
      <c r="DU57" s="1029"/>
      <c r="DV57" s="1030"/>
      <c r="DW57" s="1031"/>
      <c r="DX57" s="1031"/>
      <c r="DY57" s="1031"/>
      <c r="DZ57" s="1032"/>
      <c r="EA57" s="226"/>
    </row>
    <row r="58" spans="1:131" s="227" customFormat="1" ht="26.25" customHeight="1" x14ac:dyDescent="0.15">
      <c r="A58" s="241">
        <v>31</v>
      </c>
      <c r="B58" s="1074"/>
      <c r="C58" s="1075"/>
      <c r="D58" s="1075"/>
      <c r="E58" s="1075"/>
      <c r="F58" s="1075"/>
      <c r="G58" s="1075"/>
      <c r="H58" s="1075"/>
      <c r="I58" s="1075"/>
      <c r="J58" s="1075"/>
      <c r="K58" s="1075"/>
      <c r="L58" s="1075"/>
      <c r="M58" s="1075"/>
      <c r="N58" s="1075"/>
      <c r="O58" s="1075"/>
      <c r="P58" s="1076"/>
      <c r="Q58" s="1077"/>
      <c r="R58" s="1060"/>
      <c r="S58" s="1060"/>
      <c r="T58" s="1060"/>
      <c r="U58" s="1060"/>
      <c r="V58" s="1060"/>
      <c r="W58" s="1060"/>
      <c r="X58" s="1060"/>
      <c r="Y58" s="1060"/>
      <c r="Z58" s="1060"/>
      <c r="AA58" s="1060"/>
      <c r="AB58" s="1060"/>
      <c r="AC58" s="1060"/>
      <c r="AD58" s="1060"/>
      <c r="AE58" s="1078"/>
      <c r="AF58" s="1057"/>
      <c r="AG58" s="1015"/>
      <c r="AH58" s="1015"/>
      <c r="AI58" s="1015"/>
      <c r="AJ58" s="1058"/>
      <c r="AK58" s="1059"/>
      <c r="AL58" s="1060"/>
      <c r="AM58" s="1060"/>
      <c r="AN58" s="1060"/>
      <c r="AO58" s="1060"/>
      <c r="AP58" s="1060"/>
      <c r="AQ58" s="1060"/>
      <c r="AR58" s="1060"/>
      <c r="AS58" s="1060"/>
      <c r="AT58" s="1060"/>
      <c r="AU58" s="1060"/>
      <c r="AV58" s="1060"/>
      <c r="AW58" s="1060"/>
      <c r="AX58" s="1060"/>
      <c r="AY58" s="1060"/>
      <c r="AZ58" s="1061"/>
      <c r="BA58" s="1061"/>
      <c r="BB58" s="1061"/>
      <c r="BC58" s="1061"/>
      <c r="BD58" s="1061"/>
      <c r="BE58" s="1069"/>
      <c r="BF58" s="1069"/>
      <c r="BG58" s="1069"/>
      <c r="BH58" s="1069"/>
      <c r="BI58" s="1070"/>
      <c r="BJ58" s="232"/>
      <c r="BK58" s="232"/>
      <c r="BL58" s="232"/>
      <c r="BM58" s="232"/>
      <c r="BN58" s="232"/>
      <c r="BO58" s="245"/>
      <c r="BP58" s="245"/>
      <c r="BQ58" s="242">
        <v>52</v>
      </c>
      <c r="BR58" s="243"/>
      <c r="BS58" s="1052"/>
      <c r="BT58" s="1053"/>
      <c r="BU58" s="1053"/>
      <c r="BV58" s="1053"/>
      <c r="BW58" s="1053"/>
      <c r="BX58" s="1053"/>
      <c r="BY58" s="1053"/>
      <c r="BZ58" s="1053"/>
      <c r="CA58" s="1053"/>
      <c r="CB58" s="1053"/>
      <c r="CC58" s="1053"/>
      <c r="CD58" s="1053"/>
      <c r="CE58" s="1053"/>
      <c r="CF58" s="1053"/>
      <c r="CG58" s="1054"/>
      <c r="CH58" s="1027"/>
      <c r="CI58" s="1028"/>
      <c r="CJ58" s="1028"/>
      <c r="CK58" s="1028"/>
      <c r="CL58" s="1029"/>
      <c r="CM58" s="1027"/>
      <c r="CN58" s="1028"/>
      <c r="CO58" s="1028"/>
      <c r="CP58" s="1028"/>
      <c r="CQ58" s="1029"/>
      <c r="CR58" s="1027"/>
      <c r="CS58" s="1028"/>
      <c r="CT58" s="1028"/>
      <c r="CU58" s="1028"/>
      <c r="CV58" s="1029"/>
      <c r="CW58" s="1027"/>
      <c r="CX58" s="1028"/>
      <c r="CY58" s="1028"/>
      <c r="CZ58" s="1028"/>
      <c r="DA58" s="1029"/>
      <c r="DB58" s="1027"/>
      <c r="DC58" s="1028"/>
      <c r="DD58" s="1028"/>
      <c r="DE58" s="1028"/>
      <c r="DF58" s="1029"/>
      <c r="DG58" s="1027"/>
      <c r="DH58" s="1028"/>
      <c r="DI58" s="1028"/>
      <c r="DJ58" s="1028"/>
      <c r="DK58" s="1029"/>
      <c r="DL58" s="1027"/>
      <c r="DM58" s="1028"/>
      <c r="DN58" s="1028"/>
      <c r="DO58" s="1028"/>
      <c r="DP58" s="1029"/>
      <c r="DQ58" s="1027"/>
      <c r="DR58" s="1028"/>
      <c r="DS58" s="1028"/>
      <c r="DT58" s="1028"/>
      <c r="DU58" s="1029"/>
      <c r="DV58" s="1030"/>
      <c r="DW58" s="1031"/>
      <c r="DX58" s="1031"/>
      <c r="DY58" s="1031"/>
      <c r="DZ58" s="1032"/>
      <c r="EA58" s="226"/>
    </row>
    <row r="59" spans="1:131" s="227" customFormat="1" ht="26.25" customHeight="1" x14ac:dyDescent="0.15">
      <c r="A59" s="241">
        <v>32</v>
      </c>
      <c r="B59" s="1074"/>
      <c r="C59" s="1075"/>
      <c r="D59" s="1075"/>
      <c r="E59" s="1075"/>
      <c r="F59" s="1075"/>
      <c r="G59" s="1075"/>
      <c r="H59" s="1075"/>
      <c r="I59" s="1075"/>
      <c r="J59" s="1075"/>
      <c r="K59" s="1075"/>
      <c r="L59" s="1075"/>
      <c r="M59" s="1075"/>
      <c r="N59" s="1075"/>
      <c r="O59" s="1075"/>
      <c r="P59" s="1076"/>
      <c r="Q59" s="1077"/>
      <c r="R59" s="1060"/>
      <c r="S59" s="1060"/>
      <c r="T59" s="1060"/>
      <c r="U59" s="1060"/>
      <c r="V59" s="1060"/>
      <c r="W59" s="1060"/>
      <c r="X59" s="1060"/>
      <c r="Y59" s="1060"/>
      <c r="Z59" s="1060"/>
      <c r="AA59" s="1060"/>
      <c r="AB59" s="1060"/>
      <c r="AC59" s="1060"/>
      <c r="AD59" s="1060"/>
      <c r="AE59" s="1078"/>
      <c r="AF59" s="1057"/>
      <c r="AG59" s="1015"/>
      <c r="AH59" s="1015"/>
      <c r="AI59" s="1015"/>
      <c r="AJ59" s="1058"/>
      <c r="AK59" s="1059"/>
      <c r="AL59" s="1060"/>
      <c r="AM59" s="1060"/>
      <c r="AN59" s="1060"/>
      <c r="AO59" s="1060"/>
      <c r="AP59" s="1060"/>
      <c r="AQ59" s="1060"/>
      <c r="AR59" s="1060"/>
      <c r="AS59" s="1060"/>
      <c r="AT59" s="1060"/>
      <c r="AU59" s="1060"/>
      <c r="AV59" s="1060"/>
      <c r="AW59" s="1060"/>
      <c r="AX59" s="1060"/>
      <c r="AY59" s="1060"/>
      <c r="AZ59" s="1061"/>
      <c r="BA59" s="1061"/>
      <c r="BB59" s="1061"/>
      <c r="BC59" s="1061"/>
      <c r="BD59" s="1061"/>
      <c r="BE59" s="1069"/>
      <c r="BF59" s="1069"/>
      <c r="BG59" s="1069"/>
      <c r="BH59" s="1069"/>
      <c r="BI59" s="1070"/>
      <c r="BJ59" s="232"/>
      <c r="BK59" s="232"/>
      <c r="BL59" s="232"/>
      <c r="BM59" s="232"/>
      <c r="BN59" s="232"/>
      <c r="BO59" s="245"/>
      <c r="BP59" s="245"/>
      <c r="BQ59" s="242">
        <v>53</v>
      </c>
      <c r="BR59" s="243"/>
      <c r="BS59" s="1052"/>
      <c r="BT59" s="1053"/>
      <c r="BU59" s="1053"/>
      <c r="BV59" s="1053"/>
      <c r="BW59" s="1053"/>
      <c r="BX59" s="1053"/>
      <c r="BY59" s="1053"/>
      <c r="BZ59" s="1053"/>
      <c r="CA59" s="1053"/>
      <c r="CB59" s="1053"/>
      <c r="CC59" s="1053"/>
      <c r="CD59" s="1053"/>
      <c r="CE59" s="1053"/>
      <c r="CF59" s="1053"/>
      <c r="CG59" s="1054"/>
      <c r="CH59" s="1027"/>
      <c r="CI59" s="1028"/>
      <c r="CJ59" s="1028"/>
      <c r="CK59" s="1028"/>
      <c r="CL59" s="1029"/>
      <c r="CM59" s="1027"/>
      <c r="CN59" s="1028"/>
      <c r="CO59" s="1028"/>
      <c r="CP59" s="1028"/>
      <c r="CQ59" s="1029"/>
      <c r="CR59" s="1027"/>
      <c r="CS59" s="1028"/>
      <c r="CT59" s="1028"/>
      <c r="CU59" s="1028"/>
      <c r="CV59" s="1029"/>
      <c r="CW59" s="1027"/>
      <c r="CX59" s="1028"/>
      <c r="CY59" s="1028"/>
      <c r="CZ59" s="1028"/>
      <c r="DA59" s="1029"/>
      <c r="DB59" s="1027"/>
      <c r="DC59" s="1028"/>
      <c r="DD59" s="1028"/>
      <c r="DE59" s="1028"/>
      <c r="DF59" s="1029"/>
      <c r="DG59" s="1027"/>
      <c r="DH59" s="1028"/>
      <c r="DI59" s="1028"/>
      <c r="DJ59" s="1028"/>
      <c r="DK59" s="1029"/>
      <c r="DL59" s="1027"/>
      <c r="DM59" s="1028"/>
      <c r="DN59" s="1028"/>
      <c r="DO59" s="1028"/>
      <c r="DP59" s="1029"/>
      <c r="DQ59" s="1027"/>
      <c r="DR59" s="1028"/>
      <c r="DS59" s="1028"/>
      <c r="DT59" s="1028"/>
      <c r="DU59" s="1029"/>
      <c r="DV59" s="1030"/>
      <c r="DW59" s="1031"/>
      <c r="DX59" s="1031"/>
      <c r="DY59" s="1031"/>
      <c r="DZ59" s="1032"/>
      <c r="EA59" s="226"/>
    </row>
    <row r="60" spans="1:131" s="227" customFormat="1" ht="26.25" customHeight="1" x14ac:dyDescent="0.15">
      <c r="A60" s="241">
        <v>33</v>
      </c>
      <c r="B60" s="1074"/>
      <c r="C60" s="1075"/>
      <c r="D60" s="1075"/>
      <c r="E60" s="1075"/>
      <c r="F60" s="1075"/>
      <c r="G60" s="1075"/>
      <c r="H60" s="1075"/>
      <c r="I60" s="1075"/>
      <c r="J60" s="1075"/>
      <c r="K60" s="1075"/>
      <c r="L60" s="1075"/>
      <c r="M60" s="1075"/>
      <c r="N60" s="1075"/>
      <c r="O60" s="1075"/>
      <c r="P60" s="1076"/>
      <c r="Q60" s="1077"/>
      <c r="R60" s="1060"/>
      <c r="S60" s="1060"/>
      <c r="T60" s="1060"/>
      <c r="U60" s="1060"/>
      <c r="V60" s="1060"/>
      <c r="W60" s="1060"/>
      <c r="X60" s="1060"/>
      <c r="Y60" s="1060"/>
      <c r="Z60" s="1060"/>
      <c r="AA60" s="1060"/>
      <c r="AB60" s="1060"/>
      <c r="AC60" s="1060"/>
      <c r="AD60" s="1060"/>
      <c r="AE60" s="1078"/>
      <c r="AF60" s="1057"/>
      <c r="AG60" s="1015"/>
      <c r="AH60" s="1015"/>
      <c r="AI60" s="1015"/>
      <c r="AJ60" s="1058"/>
      <c r="AK60" s="1059"/>
      <c r="AL60" s="1060"/>
      <c r="AM60" s="1060"/>
      <c r="AN60" s="1060"/>
      <c r="AO60" s="1060"/>
      <c r="AP60" s="1060"/>
      <c r="AQ60" s="1060"/>
      <c r="AR60" s="1060"/>
      <c r="AS60" s="1060"/>
      <c r="AT60" s="1060"/>
      <c r="AU60" s="1060"/>
      <c r="AV60" s="1060"/>
      <c r="AW60" s="1060"/>
      <c r="AX60" s="1060"/>
      <c r="AY60" s="1060"/>
      <c r="AZ60" s="1061"/>
      <c r="BA60" s="1061"/>
      <c r="BB60" s="1061"/>
      <c r="BC60" s="1061"/>
      <c r="BD60" s="1061"/>
      <c r="BE60" s="1069"/>
      <c r="BF60" s="1069"/>
      <c r="BG60" s="1069"/>
      <c r="BH60" s="1069"/>
      <c r="BI60" s="1070"/>
      <c r="BJ60" s="232"/>
      <c r="BK60" s="232"/>
      <c r="BL60" s="232"/>
      <c r="BM60" s="232"/>
      <c r="BN60" s="232"/>
      <c r="BO60" s="245"/>
      <c r="BP60" s="245"/>
      <c r="BQ60" s="242">
        <v>54</v>
      </c>
      <c r="BR60" s="243"/>
      <c r="BS60" s="1052"/>
      <c r="BT60" s="1053"/>
      <c r="BU60" s="1053"/>
      <c r="BV60" s="1053"/>
      <c r="BW60" s="1053"/>
      <c r="BX60" s="1053"/>
      <c r="BY60" s="1053"/>
      <c r="BZ60" s="1053"/>
      <c r="CA60" s="1053"/>
      <c r="CB60" s="1053"/>
      <c r="CC60" s="1053"/>
      <c r="CD60" s="1053"/>
      <c r="CE60" s="1053"/>
      <c r="CF60" s="1053"/>
      <c r="CG60" s="1054"/>
      <c r="CH60" s="1027"/>
      <c r="CI60" s="1028"/>
      <c r="CJ60" s="1028"/>
      <c r="CK60" s="1028"/>
      <c r="CL60" s="1029"/>
      <c r="CM60" s="1027"/>
      <c r="CN60" s="1028"/>
      <c r="CO60" s="1028"/>
      <c r="CP60" s="1028"/>
      <c r="CQ60" s="1029"/>
      <c r="CR60" s="1027"/>
      <c r="CS60" s="1028"/>
      <c r="CT60" s="1028"/>
      <c r="CU60" s="1028"/>
      <c r="CV60" s="1029"/>
      <c r="CW60" s="1027"/>
      <c r="CX60" s="1028"/>
      <c r="CY60" s="1028"/>
      <c r="CZ60" s="1028"/>
      <c r="DA60" s="1029"/>
      <c r="DB60" s="1027"/>
      <c r="DC60" s="1028"/>
      <c r="DD60" s="1028"/>
      <c r="DE60" s="1028"/>
      <c r="DF60" s="1029"/>
      <c r="DG60" s="1027"/>
      <c r="DH60" s="1028"/>
      <c r="DI60" s="1028"/>
      <c r="DJ60" s="1028"/>
      <c r="DK60" s="1029"/>
      <c r="DL60" s="1027"/>
      <c r="DM60" s="1028"/>
      <c r="DN60" s="1028"/>
      <c r="DO60" s="1028"/>
      <c r="DP60" s="1029"/>
      <c r="DQ60" s="1027"/>
      <c r="DR60" s="1028"/>
      <c r="DS60" s="1028"/>
      <c r="DT60" s="1028"/>
      <c r="DU60" s="1029"/>
      <c r="DV60" s="1030"/>
      <c r="DW60" s="1031"/>
      <c r="DX60" s="1031"/>
      <c r="DY60" s="1031"/>
      <c r="DZ60" s="1032"/>
      <c r="EA60" s="226"/>
    </row>
    <row r="61" spans="1:131" s="227" customFormat="1" ht="26.25" customHeight="1" thickBot="1" x14ac:dyDescent="0.2">
      <c r="A61" s="241">
        <v>34</v>
      </c>
      <c r="B61" s="1074"/>
      <c r="C61" s="1075"/>
      <c r="D61" s="1075"/>
      <c r="E61" s="1075"/>
      <c r="F61" s="1075"/>
      <c r="G61" s="1075"/>
      <c r="H61" s="1075"/>
      <c r="I61" s="1075"/>
      <c r="J61" s="1075"/>
      <c r="K61" s="1075"/>
      <c r="L61" s="1075"/>
      <c r="M61" s="1075"/>
      <c r="N61" s="1075"/>
      <c r="O61" s="1075"/>
      <c r="P61" s="1076"/>
      <c r="Q61" s="1077"/>
      <c r="R61" s="1060"/>
      <c r="S61" s="1060"/>
      <c r="T61" s="1060"/>
      <c r="U61" s="1060"/>
      <c r="V61" s="1060"/>
      <c r="W61" s="1060"/>
      <c r="X61" s="1060"/>
      <c r="Y61" s="1060"/>
      <c r="Z61" s="1060"/>
      <c r="AA61" s="1060"/>
      <c r="AB61" s="1060"/>
      <c r="AC61" s="1060"/>
      <c r="AD61" s="1060"/>
      <c r="AE61" s="1078"/>
      <c r="AF61" s="1057"/>
      <c r="AG61" s="1015"/>
      <c r="AH61" s="1015"/>
      <c r="AI61" s="1015"/>
      <c r="AJ61" s="1058"/>
      <c r="AK61" s="1059"/>
      <c r="AL61" s="1060"/>
      <c r="AM61" s="1060"/>
      <c r="AN61" s="1060"/>
      <c r="AO61" s="1060"/>
      <c r="AP61" s="1060"/>
      <c r="AQ61" s="1060"/>
      <c r="AR61" s="1060"/>
      <c r="AS61" s="1060"/>
      <c r="AT61" s="1060"/>
      <c r="AU61" s="1060"/>
      <c r="AV61" s="1060"/>
      <c r="AW61" s="1060"/>
      <c r="AX61" s="1060"/>
      <c r="AY61" s="1060"/>
      <c r="AZ61" s="1061"/>
      <c r="BA61" s="1061"/>
      <c r="BB61" s="1061"/>
      <c r="BC61" s="1061"/>
      <c r="BD61" s="1061"/>
      <c r="BE61" s="1069"/>
      <c r="BF61" s="1069"/>
      <c r="BG61" s="1069"/>
      <c r="BH61" s="1069"/>
      <c r="BI61" s="1070"/>
      <c r="BJ61" s="232"/>
      <c r="BK61" s="232"/>
      <c r="BL61" s="232"/>
      <c r="BM61" s="232"/>
      <c r="BN61" s="232"/>
      <c r="BO61" s="245"/>
      <c r="BP61" s="245"/>
      <c r="BQ61" s="242">
        <v>55</v>
      </c>
      <c r="BR61" s="243"/>
      <c r="BS61" s="1052"/>
      <c r="BT61" s="1053"/>
      <c r="BU61" s="1053"/>
      <c r="BV61" s="1053"/>
      <c r="BW61" s="1053"/>
      <c r="BX61" s="1053"/>
      <c r="BY61" s="1053"/>
      <c r="BZ61" s="1053"/>
      <c r="CA61" s="1053"/>
      <c r="CB61" s="1053"/>
      <c r="CC61" s="1053"/>
      <c r="CD61" s="1053"/>
      <c r="CE61" s="1053"/>
      <c r="CF61" s="1053"/>
      <c r="CG61" s="1054"/>
      <c r="CH61" s="1027"/>
      <c r="CI61" s="1028"/>
      <c r="CJ61" s="1028"/>
      <c r="CK61" s="1028"/>
      <c r="CL61" s="1029"/>
      <c r="CM61" s="1027"/>
      <c r="CN61" s="1028"/>
      <c r="CO61" s="1028"/>
      <c r="CP61" s="1028"/>
      <c r="CQ61" s="1029"/>
      <c r="CR61" s="1027"/>
      <c r="CS61" s="1028"/>
      <c r="CT61" s="1028"/>
      <c r="CU61" s="1028"/>
      <c r="CV61" s="1029"/>
      <c r="CW61" s="1027"/>
      <c r="CX61" s="1028"/>
      <c r="CY61" s="1028"/>
      <c r="CZ61" s="1028"/>
      <c r="DA61" s="1029"/>
      <c r="DB61" s="1027"/>
      <c r="DC61" s="1028"/>
      <c r="DD61" s="1028"/>
      <c r="DE61" s="1028"/>
      <c r="DF61" s="1029"/>
      <c r="DG61" s="1027"/>
      <c r="DH61" s="1028"/>
      <c r="DI61" s="1028"/>
      <c r="DJ61" s="1028"/>
      <c r="DK61" s="1029"/>
      <c r="DL61" s="1027"/>
      <c r="DM61" s="1028"/>
      <c r="DN61" s="1028"/>
      <c r="DO61" s="1028"/>
      <c r="DP61" s="1029"/>
      <c r="DQ61" s="1027"/>
      <c r="DR61" s="1028"/>
      <c r="DS61" s="1028"/>
      <c r="DT61" s="1028"/>
      <c r="DU61" s="1029"/>
      <c r="DV61" s="1030"/>
      <c r="DW61" s="1031"/>
      <c r="DX61" s="1031"/>
      <c r="DY61" s="1031"/>
      <c r="DZ61" s="1032"/>
      <c r="EA61" s="226"/>
    </row>
    <row r="62" spans="1:131" s="227" customFormat="1" ht="26.25" customHeight="1" x14ac:dyDescent="0.15">
      <c r="A62" s="241">
        <v>35</v>
      </c>
      <c r="B62" s="1074"/>
      <c r="C62" s="1075"/>
      <c r="D62" s="1075"/>
      <c r="E62" s="1075"/>
      <c r="F62" s="1075"/>
      <c r="G62" s="1075"/>
      <c r="H62" s="1075"/>
      <c r="I62" s="1075"/>
      <c r="J62" s="1075"/>
      <c r="K62" s="1075"/>
      <c r="L62" s="1075"/>
      <c r="M62" s="1075"/>
      <c r="N62" s="1075"/>
      <c r="O62" s="1075"/>
      <c r="P62" s="1076"/>
      <c r="Q62" s="1077"/>
      <c r="R62" s="1060"/>
      <c r="S62" s="1060"/>
      <c r="T62" s="1060"/>
      <c r="U62" s="1060"/>
      <c r="V62" s="1060"/>
      <c r="W62" s="1060"/>
      <c r="X62" s="1060"/>
      <c r="Y62" s="1060"/>
      <c r="Z62" s="1060"/>
      <c r="AA62" s="1060"/>
      <c r="AB62" s="1060"/>
      <c r="AC62" s="1060"/>
      <c r="AD62" s="1060"/>
      <c r="AE62" s="1078"/>
      <c r="AF62" s="1057"/>
      <c r="AG62" s="1015"/>
      <c r="AH62" s="1015"/>
      <c r="AI62" s="1015"/>
      <c r="AJ62" s="1058"/>
      <c r="AK62" s="1059"/>
      <c r="AL62" s="1060"/>
      <c r="AM62" s="1060"/>
      <c r="AN62" s="1060"/>
      <c r="AO62" s="1060"/>
      <c r="AP62" s="1060"/>
      <c r="AQ62" s="1060"/>
      <c r="AR62" s="1060"/>
      <c r="AS62" s="1060"/>
      <c r="AT62" s="1060"/>
      <c r="AU62" s="1060"/>
      <c r="AV62" s="1060"/>
      <c r="AW62" s="1060"/>
      <c r="AX62" s="1060"/>
      <c r="AY62" s="1060"/>
      <c r="AZ62" s="1061"/>
      <c r="BA62" s="1061"/>
      <c r="BB62" s="1061"/>
      <c r="BC62" s="1061"/>
      <c r="BD62" s="1061"/>
      <c r="BE62" s="1069"/>
      <c r="BF62" s="1069"/>
      <c r="BG62" s="1069"/>
      <c r="BH62" s="1069"/>
      <c r="BI62" s="1070"/>
      <c r="BJ62" s="1071" t="s">
        <v>404</v>
      </c>
      <c r="BK62" s="1072"/>
      <c r="BL62" s="1072"/>
      <c r="BM62" s="1072"/>
      <c r="BN62" s="1073"/>
      <c r="BO62" s="245"/>
      <c r="BP62" s="245"/>
      <c r="BQ62" s="242">
        <v>56</v>
      </c>
      <c r="BR62" s="243"/>
      <c r="BS62" s="1052"/>
      <c r="BT62" s="1053"/>
      <c r="BU62" s="1053"/>
      <c r="BV62" s="1053"/>
      <c r="BW62" s="1053"/>
      <c r="BX62" s="1053"/>
      <c r="BY62" s="1053"/>
      <c r="BZ62" s="1053"/>
      <c r="CA62" s="1053"/>
      <c r="CB62" s="1053"/>
      <c r="CC62" s="1053"/>
      <c r="CD62" s="1053"/>
      <c r="CE62" s="1053"/>
      <c r="CF62" s="1053"/>
      <c r="CG62" s="1054"/>
      <c r="CH62" s="1027"/>
      <c r="CI62" s="1028"/>
      <c r="CJ62" s="1028"/>
      <c r="CK62" s="1028"/>
      <c r="CL62" s="1029"/>
      <c r="CM62" s="1027"/>
      <c r="CN62" s="1028"/>
      <c r="CO62" s="1028"/>
      <c r="CP62" s="1028"/>
      <c r="CQ62" s="1029"/>
      <c r="CR62" s="1027"/>
      <c r="CS62" s="1028"/>
      <c r="CT62" s="1028"/>
      <c r="CU62" s="1028"/>
      <c r="CV62" s="1029"/>
      <c r="CW62" s="1027"/>
      <c r="CX62" s="1028"/>
      <c r="CY62" s="1028"/>
      <c r="CZ62" s="1028"/>
      <c r="DA62" s="1029"/>
      <c r="DB62" s="1027"/>
      <c r="DC62" s="1028"/>
      <c r="DD62" s="1028"/>
      <c r="DE62" s="1028"/>
      <c r="DF62" s="1029"/>
      <c r="DG62" s="1027"/>
      <c r="DH62" s="1028"/>
      <c r="DI62" s="1028"/>
      <c r="DJ62" s="1028"/>
      <c r="DK62" s="1029"/>
      <c r="DL62" s="1027"/>
      <c r="DM62" s="1028"/>
      <c r="DN62" s="1028"/>
      <c r="DO62" s="1028"/>
      <c r="DP62" s="1029"/>
      <c r="DQ62" s="1027"/>
      <c r="DR62" s="1028"/>
      <c r="DS62" s="1028"/>
      <c r="DT62" s="1028"/>
      <c r="DU62" s="1029"/>
      <c r="DV62" s="1030"/>
      <c r="DW62" s="1031"/>
      <c r="DX62" s="1031"/>
      <c r="DY62" s="1031"/>
      <c r="DZ62" s="1032"/>
      <c r="EA62" s="226"/>
    </row>
    <row r="63" spans="1:131" s="227" customFormat="1" ht="26.25" customHeight="1" thickBot="1" x14ac:dyDescent="0.2">
      <c r="A63" s="244" t="s">
        <v>382</v>
      </c>
      <c r="B63" s="975" t="s">
        <v>405</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65"/>
      <c r="AF63" s="1066">
        <v>4319</v>
      </c>
      <c r="AG63" s="990"/>
      <c r="AH63" s="990"/>
      <c r="AI63" s="990"/>
      <c r="AJ63" s="1067"/>
      <c r="AK63" s="1068"/>
      <c r="AL63" s="994"/>
      <c r="AM63" s="994"/>
      <c r="AN63" s="994"/>
      <c r="AO63" s="994"/>
      <c r="AP63" s="990">
        <f>SUM(AP28:AT62)</f>
        <v>33198</v>
      </c>
      <c r="AQ63" s="990"/>
      <c r="AR63" s="990"/>
      <c r="AS63" s="990"/>
      <c r="AT63" s="990"/>
      <c r="AU63" s="990">
        <f>SUM(AU28:AY62)</f>
        <v>18677</v>
      </c>
      <c r="AV63" s="990"/>
      <c r="AW63" s="990"/>
      <c r="AX63" s="990"/>
      <c r="AY63" s="990"/>
      <c r="AZ63" s="1062"/>
      <c r="BA63" s="1062"/>
      <c r="BB63" s="1062"/>
      <c r="BC63" s="1062"/>
      <c r="BD63" s="1062"/>
      <c r="BE63" s="991"/>
      <c r="BF63" s="991"/>
      <c r="BG63" s="991"/>
      <c r="BH63" s="991"/>
      <c r="BI63" s="992"/>
      <c r="BJ63" s="1063" t="s">
        <v>384</v>
      </c>
      <c r="BK63" s="982"/>
      <c r="BL63" s="982"/>
      <c r="BM63" s="982"/>
      <c r="BN63" s="1064"/>
      <c r="BO63" s="245"/>
      <c r="BP63" s="245"/>
      <c r="BQ63" s="242">
        <v>57</v>
      </c>
      <c r="BR63" s="243"/>
      <c r="BS63" s="1052"/>
      <c r="BT63" s="1053"/>
      <c r="BU63" s="1053"/>
      <c r="BV63" s="1053"/>
      <c r="BW63" s="1053"/>
      <c r="BX63" s="1053"/>
      <c r="BY63" s="1053"/>
      <c r="BZ63" s="1053"/>
      <c r="CA63" s="1053"/>
      <c r="CB63" s="1053"/>
      <c r="CC63" s="1053"/>
      <c r="CD63" s="1053"/>
      <c r="CE63" s="1053"/>
      <c r="CF63" s="1053"/>
      <c r="CG63" s="1054"/>
      <c r="CH63" s="1027"/>
      <c r="CI63" s="1028"/>
      <c r="CJ63" s="1028"/>
      <c r="CK63" s="1028"/>
      <c r="CL63" s="1029"/>
      <c r="CM63" s="1027"/>
      <c r="CN63" s="1028"/>
      <c r="CO63" s="1028"/>
      <c r="CP63" s="1028"/>
      <c r="CQ63" s="1029"/>
      <c r="CR63" s="1027"/>
      <c r="CS63" s="1028"/>
      <c r="CT63" s="1028"/>
      <c r="CU63" s="1028"/>
      <c r="CV63" s="1029"/>
      <c r="CW63" s="1027"/>
      <c r="CX63" s="1028"/>
      <c r="CY63" s="1028"/>
      <c r="CZ63" s="1028"/>
      <c r="DA63" s="1029"/>
      <c r="DB63" s="1027"/>
      <c r="DC63" s="1028"/>
      <c r="DD63" s="1028"/>
      <c r="DE63" s="1028"/>
      <c r="DF63" s="1029"/>
      <c r="DG63" s="1027"/>
      <c r="DH63" s="1028"/>
      <c r="DI63" s="1028"/>
      <c r="DJ63" s="1028"/>
      <c r="DK63" s="1029"/>
      <c r="DL63" s="1027"/>
      <c r="DM63" s="1028"/>
      <c r="DN63" s="1028"/>
      <c r="DO63" s="1028"/>
      <c r="DP63" s="1029"/>
      <c r="DQ63" s="1027"/>
      <c r="DR63" s="1028"/>
      <c r="DS63" s="1028"/>
      <c r="DT63" s="1028"/>
      <c r="DU63" s="1029"/>
      <c r="DV63" s="1030"/>
      <c r="DW63" s="1031"/>
      <c r="DX63" s="1031"/>
      <c r="DY63" s="1031"/>
      <c r="DZ63" s="1032"/>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52"/>
      <c r="BT64" s="1053"/>
      <c r="BU64" s="1053"/>
      <c r="BV64" s="1053"/>
      <c r="BW64" s="1053"/>
      <c r="BX64" s="1053"/>
      <c r="BY64" s="1053"/>
      <c r="BZ64" s="1053"/>
      <c r="CA64" s="1053"/>
      <c r="CB64" s="1053"/>
      <c r="CC64" s="1053"/>
      <c r="CD64" s="1053"/>
      <c r="CE64" s="1053"/>
      <c r="CF64" s="1053"/>
      <c r="CG64" s="1054"/>
      <c r="CH64" s="1027"/>
      <c r="CI64" s="1028"/>
      <c r="CJ64" s="1028"/>
      <c r="CK64" s="1028"/>
      <c r="CL64" s="1029"/>
      <c r="CM64" s="1027"/>
      <c r="CN64" s="1028"/>
      <c r="CO64" s="1028"/>
      <c r="CP64" s="1028"/>
      <c r="CQ64" s="1029"/>
      <c r="CR64" s="1027"/>
      <c r="CS64" s="1028"/>
      <c r="CT64" s="1028"/>
      <c r="CU64" s="1028"/>
      <c r="CV64" s="1029"/>
      <c r="CW64" s="1027"/>
      <c r="CX64" s="1028"/>
      <c r="CY64" s="1028"/>
      <c r="CZ64" s="1028"/>
      <c r="DA64" s="1029"/>
      <c r="DB64" s="1027"/>
      <c r="DC64" s="1028"/>
      <c r="DD64" s="1028"/>
      <c r="DE64" s="1028"/>
      <c r="DF64" s="1029"/>
      <c r="DG64" s="1027"/>
      <c r="DH64" s="1028"/>
      <c r="DI64" s="1028"/>
      <c r="DJ64" s="1028"/>
      <c r="DK64" s="1029"/>
      <c r="DL64" s="1027"/>
      <c r="DM64" s="1028"/>
      <c r="DN64" s="1028"/>
      <c r="DO64" s="1028"/>
      <c r="DP64" s="1029"/>
      <c r="DQ64" s="1027"/>
      <c r="DR64" s="1028"/>
      <c r="DS64" s="1028"/>
      <c r="DT64" s="1028"/>
      <c r="DU64" s="1029"/>
      <c r="DV64" s="1030"/>
      <c r="DW64" s="1031"/>
      <c r="DX64" s="1031"/>
      <c r="DY64" s="1031"/>
      <c r="DZ64" s="1032"/>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52"/>
      <c r="BT65" s="1053"/>
      <c r="BU65" s="1053"/>
      <c r="BV65" s="1053"/>
      <c r="BW65" s="1053"/>
      <c r="BX65" s="1053"/>
      <c r="BY65" s="1053"/>
      <c r="BZ65" s="1053"/>
      <c r="CA65" s="1053"/>
      <c r="CB65" s="1053"/>
      <c r="CC65" s="1053"/>
      <c r="CD65" s="1053"/>
      <c r="CE65" s="1053"/>
      <c r="CF65" s="1053"/>
      <c r="CG65" s="1054"/>
      <c r="CH65" s="1027"/>
      <c r="CI65" s="1028"/>
      <c r="CJ65" s="1028"/>
      <c r="CK65" s="1028"/>
      <c r="CL65" s="1029"/>
      <c r="CM65" s="1027"/>
      <c r="CN65" s="1028"/>
      <c r="CO65" s="1028"/>
      <c r="CP65" s="1028"/>
      <c r="CQ65" s="1029"/>
      <c r="CR65" s="1027"/>
      <c r="CS65" s="1028"/>
      <c r="CT65" s="1028"/>
      <c r="CU65" s="1028"/>
      <c r="CV65" s="1029"/>
      <c r="CW65" s="1027"/>
      <c r="CX65" s="1028"/>
      <c r="CY65" s="1028"/>
      <c r="CZ65" s="1028"/>
      <c r="DA65" s="1029"/>
      <c r="DB65" s="1027"/>
      <c r="DC65" s="1028"/>
      <c r="DD65" s="1028"/>
      <c r="DE65" s="1028"/>
      <c r="DF65" s="1029"/>
      <c r="DG65" s="1027"/>
      <c r="DH65" s="1028"/>
      <c r="DI65" s="1028"/>
      <c r="DJ65" s="1028"/>
      <c r="DK65" s="1029"/>
      <c r="DL65" s="1027"/>
      <c r="DM65" s="1028"/>
      <c r="DN65" s="1028"/>
      <c r="DO65" s="1028"/>
      <c r="DP65" s="1029"/>
      <c r="DQ65" s="1027"/>
      <c r="DR65" s="1028"/>
      <c r="DS65" s="1028"/>
      <c r="DT65" s="1028"/>
      <c r="DU65" s="1029"/>
      <c r="DV65" s="1030"/>
      <c r="DW65" s="1031"/>
      <c r="DX65" s="1031"/>
      <c r="DY65" s="1031"/>
      <c r="DZ65" s="1032"/>
      <c r="EA65" s="226"/>
    </row>
    <row r="66" spans="1:131" s="227" customFormat="1" ht="26.25" customHeight="1" x14ac:dyDescent="0.15">
      <c r="A66" s="1033" t="s">
        <v>407</v>
      </c>
      <c r="B66" s="1034"/>
      <c r="C66" s="1034"/>
      <c r="D66" s="1034"/>
      <c r="E66" s="1034"/>
      <c r="F66" s="1034"/>
      <c r="G66" s="1034"/>
      <c r="H66" s="1034"/>
      <c r="I66" s="1034"/>
      <c r="J66" s="1034"/>
      <c r="K66" s="1034"/>
      <c r="L66" s="1034"/>
      <c r="M66" s="1034"/>
      <c r="N66" s="1034"/>
      <c r="O66" s="1034"/>
      <c r="P66" s="1035"/>
      <c r="Q66" s="1039" t="s">
        <v>387</v>
      </c>
      <c r="R66" s="1040"/>
      <c r="S66" s="1040"/>
      <c r="T66" s="1040"/>
      <c r="U66" s="1041"/>
      <c r="V66" s="1039" t="s">
        <v>408</v>
      </c>
      <c r="W66" s="1040"/>
      <c r="X66" s="1040"/>
      <c r="Y66" s="1040"/>
      <c r="Z66" s="1041"/>
      <c r="AA66" s="1039" t="s">
        <v>409</v>
      </c>
      <c r="AB66" s="1040"/>
      <c r="AC66" s="1040"/>
      <c r="AD66" s="1040"/>
      <c r="AE66" s="1041"/>
      <c r="AF66" s="1045" t="s">
        <v>390</v>
      </c>
      <c r="AG66" s="1046"/>
      <c r="AH66" s="1046"/>
      <c r="AI66" s="1046"/>
      <c r="AJ66" s="1047"/>
      <c r="AK66" s="1039" t="s">
        <v>391</v>
      </c>
      <c r="AL66" s="1034"/>
      <c r="AM66" s="1034"/>
      <c r="AN66" s="1034"/>
      <c r="AO66" s="1035"/>
      <c r="AP66" s="1039" t="s">
        <v>392</v>
      </c>
      <c r="AQ66" s="1040"/>
      <c r="AR66" s="1040"/>
      <c r="AS66" s="1040"/>
      <c r="AT66" s="1041"/>
      <c r="AU66" s="1039" t="s">
        <v>410</v>
      </c>
      <c r="AV66" s="1040"/>
      <c r="AW66" s="1040"/>
      <c r="AX66" s="1040"/>
      <c r="AY66" s="1041"/>
      <c r="AZ66" s="1039" t="s">
        <v>371</v>
      </c>
      <c r="BA66" s="1040"/>
      <c r="BB66" s="1040"/>
      <c r="BC66" s="1040"/>
      <c r="BD66" s="1055"/>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36"/>
      <c r="B67" s="1037"/>
      <c r="C67" s="1037"/>
      <c r="D67" s="1037"/>
      <c r="E67" s="1037"/>
      <c r="F67" s="1037"/>
      <c r="G67" s="1037"/>
      <c r="H67" s="1037"/>
      <c r="I67" s="1037"/>
      <c r="J67" s="1037"/>
      <c r="K67" s="1037"/>
      <c r="L67" s="1037"/>
      <c r="M67" s="1037"/>
      <c r="N67" s="1037"/>
      <c r="O67" s="1037"/>
      <c r="P67" s="1038"/>
      <c r="Q67" s="1042"/>
      <c r="R67" s="1043"/>
      <c r="S67" s="1043"/>
      <c r="T67" s="1043"/>
      <c r="U67" s="1044"/>
      <c r="V67" s="1042"/>
      <c r="W67" s="1043"/>
      <c r="X67" s="1043"/>
      <c r="Y67" s="1043"/>
      <c r="Z67" s="1044"/>
      <c r="AA67" s="1042"/>
      <c r="AB67" s="1043"/>
      <c r="AC67" s="1043"/>
      <c r="AD67" s="1043"/>
      <c r="AE67" s="1044"/>
      <c r="AF67" s="1048"/>
      <c r="AG67" s="1049"/>
      <c r="AH67" s="1049"/>
      <c r="AI67" s="1049"/>
      <c r="AJ67" s="1050"/>
      <c r="AK67" s="1051"/>
      <c r="AL67" s="1037"/>
      <c r="AM67" s="1037"/>
      <c r="AN67" s="1037"/>
      <c r="AO67" s="1038"/>
      <c r="AP67" s="1042"/>
      <c r="AQ67" s="1043"/>
      <c r="AR67" s="1043"/>
      <c r="AS67" s="1043"/>
      <c r="AT67" s="1044"/>
      <c r="AU67" s="1042"/>
      <c r="AV67" s="1043"/>
      <c r="AW67" s="1043"/>
      <c r="AX67" s="1043"/>
      <c r="AY67" s="1044"/>
      <c r="AZ67" s="1042"/>
      <c r="BA67" s="1043"/>
      <c r="BB67" s="1043"/>
      <c r="BC67" s="1043"/>
      <c r="BD67" s="1056"/>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23" t="s">
        <v>593</v>
      </c>
      <c r="C68" s="1024"/>
      <c r="D68" s="1024"/>
      <c r="E68" s="1024"/>
      <c r="F68" s="1024"/>
      <c r="G68" s="1024"/>
      <c r="H68" s="1024"/>
      <c r="I68" s="1024"/>
      <c r="J68" s="1024"/>
      <c r="K68" s="1024"/>
      <c r="L68" s="1024"/>
      <c r="M68" s="1024"/>
      <c r="N68" s="1024"/>
      <c r="O68" s="1024"/>
      <c r="P68" s="1025"/>
      <c r="Q68" s="1026">
        <v>1269</v>
      </c>
      <c r="R68" s="1020"/>
      <c r="S68" s="1020"/>
      <c r="T68" s="1020"/>
      <c r="U68" s="1020"/>
      <c r="V68" s="1020">
        <v>1081</v>
      </c>
      <c r="W68" s="1020"/>
      <c r="X68" s="1020"/>
      <c r="Y68" s="1020"/>
      <c r="Z68" s="1020"/>
      <c r="AA68" s="1009">
        <f t="shared" ref="AA68" si="1">Q68-V68</f>
        <v>188</v>
      </c>
      <c r="AB68" s="1009"/>
      <c r="AC68" s="1009"/>
      <c r="AD68" s="1009"/>
      <c r="AE68" s="1010"/>
      <c r="AF68" s="1020">
        <v>188</v>
      </c>
      <c r="AG68" s="1020"/>
      <c r="AH68" s="1020"/>
      <c r="AI68" s="1020"/>
      <c r="AJ68" s="1020"/>
      <c r="AK68" s="1020" t="s">
        <v>580</v>
      </c>
      <c r="AL68" s="1020"/>
      <c r="AM68" s="1020"/>
      <c r="AN68" s="1020"/>
      <c r="AO68" s="1020"/>
      <c r="AP68" s="1020" t="s">
        <v>580</v>
      </c>
      <c r="AQ68" s="1020"/>
      <c r="AR68" s="1020"/>
      <c r="AS68" s="1020"/>
      <c r="AT68" s="1020"/>
      <c r="AU68" s="1020" t="s">
        <v>580</v>
      </c>
      <c r="AV68" s="1020"/>
      <c r="AW68" s="1020"/>
      <c r="AX68" s="1020"/>
      <c r="AY68" s="1020"/>
      <c r="AZ68" s="1021"/>
      <c r="BA68" s="1021"/>
      <c r="BB68" s="1021"/>
      <c r="BC68" s="1021"/>
      <c r="BD68" s="1022"/>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594</v>
      </c>
      <c r="C69" s="1006"/>
      <c r="D69" s="1006"/>
      <c r="E69" s="1006"/>
      <c r="F69" s="1006"/>
      <c r="G69" s="1006"/>
      <c r="H69" s="1006"/>
      <c r="I69" s="1006"/>
      <c r="J69" s="1006"/>
      <c r="K69" s="1006"/>
      <c r="L69" s="1006"/>
      <c r="M69" s="1006"/>
      <c r="N69" s="1006"/>
      <c r="O69" s="1006"/>
      <c r="P69" s="1007"/>
      <c r="Q69" s="1008">
        <v>612</v>
      </c>
      <c r="R69" s="1002"/>
      <c r="S69" s="1002"/>
      <c r="T69" s="1002"/>
      <c r="U69" s="1002"/>
      <c r="V69" s="1002">
        <v>397</v>
      </c>
      <c r="W69" s="1002"/>
      <c r="X69" s="1002"/>
      <c r="Y69" s="1002"/>
      <c r="Z69" s="1002"/>
      <c r="AA69" s="1009">
        <f>Q69-V69</f>
        <v>215</v>
      </c>
      <c r="AB69" s="1009"/>
      <c r="AC69" s="1009"/>
      <c r="AD69" s="1009"/>
      <c r="AE69" s="1010"/>
      <c r="AF69" s="1002">
        <v>215</v>
      </c>
      <c r="AG69" s="1002"/>
      <c r="AH69" s="1002"/>
      <c r="AI69" s="1002"/>
      <c r="AJ69" s="1002"/>
      <c r="AK69" s="1002" t="s">
        <v>595</v>
      </c>
      <c r="AL69" s="1002"/>
      <c r="AM69" s="1002"/>
      <c r="AN69" s="1002"/>
      <c r="AO69" s="1002"/>
      <c r="AP69" s="1002">
        <v>1921</v>
      </c>
      <c r="AQ69" s="1002"/>
      <c r="AR69" s="1002"/>
      <c r="AS69" s="1002"/>
      <c r="AT69" s="1002"/>
      <c r="AU69" s="1002" t="s">
        <v>595</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596</v>
      </c>
      <c r="C70" s="1006"/>
      <c r="D70" s="1006"/>
      <c r="E70" s="1006"/>
      <c r="F70" s="1006"/>
      <c r="G70" s="1006"/>
      <c r="H70" s="1006"/>
      <c r="I70" s="1006"/>
      <c r="J70" s="1006"/>
      <c r="K70" s="1006"/>
      <c r="L70" s="1006"/>
      <c r="M70" s="1006"/>
      <c r="N70" s="1006"/>
      <c r="O70" s="1006"/>
      <c r="P70" s="1007"/>
      <c r="Q70" s="1008">
        <v>619</v>
      </c>
      <c r="R70" s="1002"/>
      <c r="S70" s="1002"/>
      <c r="T70" s="1002"/>
      <c r="U70" s="1002"/>
      <c r="V70" s="1002">
        <v>607</v>
      </c>
      <c r="W70" s="1002"/>
      <c r="X70" s="1002"/>
      <c r="Y70" s="1002"/>
      <c r="Z70" s="1002"/>
      <c r="AA70" s="1009">
        <f t="shared" ref="AA70:AA73" si="2">Q70-V70</f>
        <v>12</v>
      </c>
      <c r="AB70" s="1009"/>
      <c r="AC70" s="1009"/>
      <c r="AD70" s="1009"/>
      <c r="AE70" s="1010"/>
      <c r="AF70" s="1002">
        <v>12</v>
      </c>
      <c r="AG70" s="1002"/>
      <c r="AH70" s="1002"/>
      <c r="AI70" s="1002"/>
      <c r="AJ70" s="1002"/>
      <c r="AK70" s="1002" t="s">
        <v>605</v>
      </c>
      <c r="AL70" s="1002"/>
      <c r="AM70" s="1002"/>
      <c r="AN70" s="1002"/>
      <c r="AO70" s="1002"/>
      <c r="AP70" s="1002" t="s">
        <v>595</v>
      </c>
      <c r="AQ70" s="1002"/>
      <c r="AR70" s="1002"/>
      <c r="AS70" s="1002"/>
      <c r="AT70" s="1002"/>
      <c r="AU70" s="1002" t="s">
        <v>595</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597</v>
      </c>
      <c r="C71" s="1006"/>
      <c r="D71" s="1006"/>
      <c r="E71" s="1006"/>
      <c r="F71" s="1006"/>
      <c r="G71" s="1006"/>
      <c r="H71" s="1006"/>
      <c r="I71" s="1006"/>
      <c r="J71" s="1006"/>
      <c r="K71" s="1006"/>
      <c r="L71" s="1006"/>
      <c r="M71" s="1006"/>
      <c r="N71" s="1006"/>
      <c r="O71" s="1006"/>
      <c r="P71" s="1007"/>
      <c r="Q71" s="1008">
        <v>157</v>
      </c>
      <c r="R71" s="1002"/>
      <c r="S71" s="1002"/>
      <c r="T71" s="1002"/>
      <c r="U71" s="1002"/>
      <c r="V71" s="1002">
        <v>137</v>
      </c>
      <c r="W71" s="1002"/>
      <c r="X71" s="1002"/>
      <c r="Y71" s="1002"/>
      <c r="Z71" s="1002"/>
      <c r="AA71" s="1009">
        <f t="shared" si="2"/>
        <v>20</v>
      </c>
      <c r="AB71" s="1009"/>
      <c r="AC71" s="1009"/>
      <c r="AD71" s="1009"/>
      <c r="AE71" s="1010"/>
      <c r="AF71" s="1002">
        <v>20</v>
      </c>
      <c r="AG71" s="1002"/>
      <c r="AH71" s="1002"/>
      <c r="AI71" s="1002"/>
      <c r="AJ71" s="1002"/>
      <c r="AK71" s="1002" t="s">
        <v>580</v>
      </c>
      <c r="AL71" s="1002"/>
      <c r="AM71" s="1002"/>
      <c r="AN71" s="1002"/>
      <c r="AO71" s="1002"/>
      <c r="AP71" s="1002" t="s">
        <v>580</v>
      </c>
      <c r="AQ71" s="1002"/>
      <c r="AR71" s="1002"/>
      <c r="AS71" s="1002"/>
      <c r="AT71" s="1002"/>
      <c r="AU71" s="1002" t="s">
        <v>580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598</v>
      </c>
      <c r="C72" s="1006"/>
      <c r="D72" s="1006"/>
      <c r="E72" s="1006"/>
      <c r="F72" s="1006"/>
      <c r="G72" s="1006"/>
      <c r="H72" s="1006"/>
      <c r="I72" s="1006"/>
      <c r="J72" s="1006"/>
      <c r="K72" s="1006"/>
      <c r="L72" s="1006"/>
      <c r="M72" s="1006"/>
      <c r="N72" s="1006"/>
      <c r="O72" s="1006"/>
      <c r="P72" s="1007"/>
      <c r="Q72" s="1008">
        <v>14750</v>
      </c>
      <c r="R72" s="1002"/>
      <c r="S72" s="1002"/>
      <c r="T72" s="1002"/>
      <c r="U72" s="1002"/>
      <c r="V72" s="1002">
        <v>14319</v>
      </c>
      <c r="W72" s="1002"/>
      <c r="X72" s="1002"/>
      <c r="Y72" s="1002"/>
      <c r="Z72" s="1002"/>
      <c r="AA72" s="1009">
        <f t="shared" si="2"/>
        <v>431</v>
      </c>
      <c r="AB72" s="1009"/>
      <c r="AC72" s="1009"/>
      <c r="AD72" s="1009"/>
      <c r="AE72" s="1010"/>
      <c r="AF72" s="1002">
        <v>431</v>
      </c>
      <c r="AG72" s="1002"/>
      <c r="AH72" s="1002"/>
      <c r="AI72" s="1002"/>
      <c r="AJ72" s="1002"/>
      <c r="AK72" s="1002" t="s">
        <v>580</v>
      </c>
      <c r="AL72" s="1002"/>
      <c r="AM72" s="1002"/>
      <c r="AN72" s="1002"/>
      <c r="AO72" s="1002"/>
      <c r="AP72" s="1002" t="s">
        <v>580</v>
      </c>
      <c r="AQ72" s="1002"/>
      <c r="AR72" s="1002"/>
      <c r="AS72" s="1002"/>
      <c r="AT72" s="1002"/>
      <c r="AU72" s="1002" t="s">
        <v>580</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599</v>
      </c>
      <c r="C73" s="1006"/>
      <c r="D73" s="1006"/>
      <c r="E73" s="1006"/>
      <c r="F73" s="1006"/>
      <c r="G73" s="1006"/>
      <c r="H73" s="1006"/>
      <c r="I73" s="1006"/>
      <c r="J73" s="1006"/>
      <c r="K73" s="1006"/>
      <c r="L73" s="1006"/>
      <c r="M73" s="1006"/>
      <c r="N73" s="1006"/>
      <c r="O73" s="1006"/>
      <c r="P73" s="1007"/>
      <c r="Q73" s="1008">
        <v>136</v>
      </c>
      <c r="R73" s="1002"/>
      <c r="S73" s="1002"/>
      <c r="T73" s="1002"/>
      <c r="U73" s="1002"/>
      <c r="V73" s="1002">
        <v>127</v>
      </c>
      <c r="W73" s="1002"/>
      <c r="X73" s="1002"/>
      <c r="Y73" s="1002"/>
      <c r="Z73" s="1002"/>
      <c r="AA73" s="1009">
        <f t="shared" si="2"/>
        <v>9</v>
      </c>
      <c r="AB73" s="1009"/>
      <c r="AC73" s="1009"/>
      <c r="AD73" s="1009"/>
      <c r="AE73" s="1010"/>
      <c r="AF73" s="1002">
        <v>9</v>
      </c>
      <c r="AG73" s="1002"/>
      <c r="AH73" s="1002"/>
      <c r="AI73" s="1002"/>
      <c r="AJ73" s="1002"/>
      <c r="AK73" s="1002" t="s">
        <v>580</v>
      </c>
      <c r="AL73" s="1002"/>
      <c r="AM73" s="1002"/>
      <c r="AN73" s="1002"/>
      <c r="AO73" s="1002"/>
      <c r="AP73" s="1002" t="s">
        <v>580</v>
      </c>
      <c r="AQ73" s="1002"/>
      <c r="AR73" s="1002"/>
      <c r="AS73" s="1002"/>
      <c r="AT73" s="1002"/>
      <c r="AU73" s="1002" t="s">
        <v>580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600</v>
      </c>
      <c r="C74" s="1006"/>
      <c r="D74" s="1006"/>
      <c r="E74" s="1006"/>
      <c r="F74" s="1006"/>
      <c r="G74" s="1006"/>
      <c r="H74" s="1006"/>
      <c r="I74" s="1006"/>
      <c r="J74" s="1006"/>
      <c r="K74" s="1006"/>
      <c r="L74" s="1006"/>
      <c r="M74" s="1006"/>
      <c r="N74" s="1006"/>
      <c r="O74" s="1006"/>
      <c r="P74" s="1007"/>
      <c r="Q74" s="1011">
        <v>143</v>
      </c>
      <c r="R74" s="1012"/>
      <c r="S74" s="1012"/>
      <c r="T74" s="1012"/>
      <c r="U74" s="1013"/>
      <c r="V74" s="1014">
        <v>140</v>
      </c>
      <c r="W74" s="1012"/>
      <c r="X74" s="1012"/>
      <c r="Y74" s="1012"/>
      <c r="Z74" s="1013"/>
      <c r="AA74" s="1010">
        <f>Q74-V74</f>
        <v>3</v>
      </c>
      <c r="AB74" s="1015"/>
      <c r="AC74" s="1015"/>
      <c r="AD74" s="1015"/>
      <c r="AE74" s="1016"/>
      <c r="AF74" s="1014">
        <v>3</v>
      </c>
      <c r="AG74" s="1012"/>
      <c r="AH74" s="1012"/>
      <c r="AI74" s="1012"/>
      <c r="AJ74" s="1013"/>
      <c r="AK74" s="1014" t="s">
        <v>580</v>
      </c>
      <c r="AL74" s="1012"/>
      <c r="AM74" s="1012"/>
      <c r="AN74" s="1012"/>
      <c r="AO74" s="1013"/>
      <c r="AP74" s="1014" t="s">
        <v>580</v>
      </c>
      <c r="AQ74" s="1012"/>
      <c r="AR74" s="1012"/>
      <c r="AS74" s="1012"/>
      <c r="AT74" s="1013"/>
      <c r="AU74" s="1014" t="s">
        <v>580</v>
      </c>
      <c r="AV74" s="1012"/>
      <c r="AW74" s="1012"/>
      <c r="AX74" s="1012"/>
      <c r="AY74" s="1013"/>
      <c r="AZ74" s="1017"/>
      <c r="BA74" s="1018"/>
      <c r="BB74" s="1018"/>
      <c r="BC74" s="1018"/>
      <c r="BD74" s="1019"/>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601</v>
      </c>
      <c r="C75" s="1006"/>
      <c r="D75" s="1006"/>
      <c r="E75" s="1006"/>
      <c r="F75" s="1006"/>
      <c r="G75" s="1006"/>
      <c r="H75" s="1006"/>
      <c r="I75" s="1006"/>
      <c r="J75" s="1006"/>
      <c r="K75" s="1006"/>
      <c r="L75" s="1006"/>
      <c r="M75" s="1006"/>
      <c r="N75" s="1006"/>
      <c r="O75" s="1006"/>
      <c r="P75" s="1007"/>
      <c r="Q75" s="1011">
        <v>152243</v>
      </c>
      <c r="R75" s="1012"/>
      <c r="S75" s="1012"/>
      <c r="T75" s="1012"/>
      <c r="U75" s="1013"/>
      <c r="V75" s="1014">
        <v>151203</v>
      </c>
      <c r="W75" s="1012"/>
      <c r="X75" s="1012"/>
      <c r="Y75" s="1012"/>
      <c r="Z75" s="1013"/>
      <c r="AA75" s="1010">
        <f>Q75-V75</f>
        <v>1040</v>
      </c>
      <c r="AB75" s="1015"/>
      <c r="AC75" s="1015"/>
      <c r="AD75" s="1015"/>
      <c r="AE75" s="1016"/>
      <c r="AF75" s="1014">
        <v>1040</v>
      </c>
      <c r="AG75" s="1012"/>
      <c r="AH75" s="1012"/>
      <c r="AI75" s="1012"/>
      <c r="AJ75" s="1013"/>
      <c r="AK75" s="1014" t="s">
        <v>580</v>
      </c>
      <c r="AL75" s="1012"/>
      <c r="AM75" s="1012"/>
      <c r="AN75" s="1012"/>
      <c r="AO75" s="1013"/>
      <c r="AP75" s="1014" t="s">
        <v>580</v>
      </c>
      <c r="AQ75" s="1012"/>
      <c r="AR75" s="1012"/>
      <c r="AS75" s="1012"/>
      <c r="AT75" s="1013"/>
      <c r="AU75" s="1014" t="s">
        <v>580</v>
      </c>
      <c r="AV75" s="1012"/>
      <c r="AW75" s="1012"/>
      <c r="AX75" s="1012"/>
      <c r="AY75" s="1013"/>
      <c r="AZ75" s="1017"/>
      <c r="BA75" s="1018"/>
      <c r="BB75" s="1018"/>
      <c r="BC75" s="1018"/>
      <c r="BD75" s="1019"/>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602</v>
      </c>
      <c r="C76" s="1006"/>
      <c r="D76" s="1006"/>
      <c r="E76" s="1006"/>
      <c r="F76" s="1006"/>
      <c r="G76" s="1006"/>
      <c r="H76" s="1006"/>
      <c r="I76" s="1006"/>
      <c r="J76" s="1006"/>
      <c r="K76" s="1006"/>
      <c r="L76" s="1006"/>
      <c r="M76" s="1006"/>
      <c r="N76" s="1006"/>
      <c r="O76" s="1006"/>
      <c r="P76" s="1007"/>
      <c r="Q76" s="1011">
        <v>187</v>
      </c>
      <c r="R76" s="1012"/>
      <c r="S76" s="1012"/>
      <c r="T76" s="1012"/>
      <c r="U76" s="1013"/>
      <c r="V76" s="1014">
        <v>152</v>
      </c>
      <c r="W76" s="1012"/>
      <c r="X76" s="1012"/>
      <c r="Y76" s="1012"/>
      <c r="Z76" s="1013"/>
      <c r="AA76" s="1010">
        <f>Q76-V76</f>
        <v>35</v>
      </c>
      <c r="AB76" s="1015"/>
      <c r="AC76" s="1015"/>
      <c r="AD76" s="1015"/>
      <c r="AE76" s="1016"/>
      <c r="AF76" s="1014">
        <v>35</v>
      </c>
      <c r="AG76" s="1012"/>
      <c r="AH76" s="1012"/>
      <c r="AI76" s="1012"/>
      <c r="AJ76" s="1013"/>
      <c r="AK76" s="1014" t="s">
        <v>580</v>
      </c>
      <c r="AL76" s="1012"/>
      <c r="AM76" s="1012"/>
      <c r="AN76" s="1012"/>
      <c r="AO76" s="1013"/>
      <c r="AP76" s="1014" t="s">
        <v>580</v>
      </c>
      <c r="AQ76" s="1012"/>
      <c r="AR76" s="1012"/>
      <c r="AS76" s="1012"/>
      <c r="AT76" s="1013"/>
      <c r="AU76" s="1014" t="s">
        <v>580</v>
      </c>
      <c r="AV76" s="1012"/>
      <c r="AW76" s="1012"/>
      <c r="AX76" s="1012"/>
      <c r="AY76" s="1013"/>
      <c r="AZ76" s="1017"/>
      <c r="BA76" s="1018"/>
      <c r="BB76" s="1018"/>
      <c r="BC76" s="1018"/>
      <c r="BD76" s="1019"/>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603</v>
      </c>
      <c r="C77" s="1006"/>
      <c r="D77" s="1006"/>
      <c r="E77" s="1006"/>
      <c r="F77" s="1006"/>
      <c r="G77" s="1006"/>
      <c r="H77" s="1006"/>
      <c r="I77" s="1006"/>
      <c r="J77" s="1006"/>
      <c r="K77" s="1006"/>
      <c r="L77" s="1006"/>
      <c r="M77" s="1006"/>
      <c r="N77" s="1006"/>
      <c r="O77" s="1006"/>
      <c r="P77" s="1007"/>
      <c r="Q77" s="1011">
        <v>7423</v>
      </c>
      <c r="R77" s="1012"/>
      <c r="S77" s="1012"/>
      <c r="T77" s="1012"/>
      <c r="U77" s="1013"/>
      <c r="V77" s="1014">
        <v>6611</v>
      </c>
      <c r="W77" s="1012"/>
      <c r="X77" s="1012"/>
      <c r="Y77" s="1012"/>
      <c r="Z77" s="1013"/>
      <c r="AA77" s="1010">
        <f>Q77-V77</f>
        <v>812</v>
      </c>
      <c r="AB77" s="1015"/>
      <c r="AC77" s="1015"/>
      <c r="AD77" s="1015"/>
      <c r="AE77" s="1016"/>
      <c r="AF77" s="1014">
        <v>812</v>
      </c>
      <c r="AG77" s="1012"/>
      <c r="AH77" s="1012"/>
      <c r="AI77" s="1012"/>
      <c r="AJ77" s="1013"/>
      <c r="AK77" s="1014" t="s">
        <v>580</v>
      </c>
      <c r="AL77" s="1012"/>
      <c r="AM77" s="1012"/>
      <c r="AN77" s="1012"/>
      <c r="AO77" s="1013"/>
      <c r="AP77" s="1014" t="s">
        <v>580</v>
      </c>
      <c r="AQ77" s="1012"/>
      <c r="AR77" s="1012"/>
      <c r="AS77" s="1012"/>
      <c r="AT77" s="1013"/>
      <c r="AU77" s="1014" t="s">
        <v>580</v>
      </c>
      <c r="AV77" s="1012"/>
      <c r="AW77" s="1012"/>
      <c r="AX77" s="1012"/>
      <c r="AY77" s="1013"/>
      <c r="AZ77" s="1017"/>
      <c r="BA77" s="1018"/>
      <c r="BB77" s="1018"/>
      <c r="BC77" s="1018"/>
      <c r="BD77" s="1019"/>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t="s">
        <v>604</v>
      </c>
      <c r="C78" s="1006"/>
      <c r="D78" s="1006"/>
      <c r="E78" s="1006"/>
      <c r="F78" s="1006"/>
      <c r="G78" s="1006"/>
      <c r="H78" s="1006"/>
      <c r="I78" s="1006"/>
      <c r="J78" s="1006"/>
      <c r="K78" s="1006"/>
      <c r="L78" s="1006"/>
      <c r="M78" s="1006"/>
      <c r="N78" s="1006"/>
      <c r="O78" s="1006"/>
      <c r="P78" s="1007"/>
      <c r="Q78" s="1008">
        <v>2119</v>
      </c>
      <c r="R78" s="1002"/>
      <c r="S78" s="1002"/>
      <c r="T78" s="1002"/>
      <c r="U78" s="1002"/>
      <c r="V78" s="1002">
        <v>2072</v>
      </c>
      <c r="W78" s="1002"/>
      <c r="X78" s="1002"/>
      <c r="Y78" s="1002"/>
      <c r="Z78" s="1002"/>
      <c r="AA78" s="1009">
        <f>Q78-V78</f>
        <v>47</v>
      </c>
      <c r="AB78" s="1009"/>
      <c r="AC78" s="1009"/>
      <c r="AD78" s="1009"/>
      <c r="AE78" s="1010"/>
      <c r="AF78" s="1002">
        <v>47</v>
      </c>
      <c r="AG78" s="1002"/>
      <c r="AH78" s="1002"/>
      <c r="AI78" s="1002"/>
      <c r="AJ78" s="1002"/>
      <c r="AK78" s="1002" t="s">
        <v>580</v>
      </c>
      <c r="AL78" s="1002"/>
      <c r="AM78" s="1002"/>
      <c r="AN78" s="1002"/>
      <c r="AO78" s="1002"/>
      <c r="AP78" s="1002">
        <v>1501</v>
      </c>
      <c r="AQ78" s="1002"/>
      <c r="AR78" s="1002"/>
      <c r="AS78" s="1002"/>
      <c r="AT78" s="1002"/>
      <c r="AU78" s="1002">
        <v>799</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382</v>
      </c>
      <c r="B88" s="975" t="s">
        <v>411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f>SUM(AF68:AJ87)</f>
        <v>2812</v>
      </c>
      <c r="AG88" s="990"/>
      <c r="AH88" s="990"/>
      <c r="AI88" s="990"/>
      <c r="AJ88" s="990"/>
      <c r="AK88" s="994"/>
      <c r="AL88" s="994"/>
      <c r="AM88" s="994"/>
      <c r="AN88" s="994"/>
      <c r="AO88" s="994"/>
      <c r="AP88" s="990">
        <f>SUM(AP68:AT87)</f>
        <v>3422</v>
      </c>
      <c r="AQ88" s="990"/>
      <c r="AR88" s="990"/>
      <c r="AS88" s="990"/>
      <c r="AT88" s="990"/>
      <c r="AU88" s="990">
        <f>SUM(AU68:AY87)</f>
        <v>799</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f>SUM(CR7:CV88)</f>
        <v>457</v>
      </c>
      <c r="CS102" s="982"/>
      <c r="CT102" s="982"/>
      <c r="CU102" s="982"/>
      <c r="CV102" s="983"/>
      <c r="CW102" s="981">
        <f>SUM(CW7:DA88)</f>
        <v>98</v>
      </c>
      <c r="CX102" s="982"/>
      <c r="CY102" s="982"/>
      <c r="CZ102" s="982"/>
      <c r="DA102" s="983"/>
      <c r="DB102" s="981">
        <f>SUM(DB7:DF88)</f>
        <v>189</v>
      </c>
      <c r="DC102" s="982"/>
      <c r="DD102" s="982"/>
      <c r="DE102" s="982"/>
      <c r="DF102" s="983"/>
      <c r="DG102" s="981">
        <f>SUM(DG7:DK88)</f>
        <v>0</v>
      </c>
      <c r="DH102" s="982"/>
      <c r="DI102" s="982"/>
      <c r="DJ102" s="982"/>
      <c r="DK102" s="983"/>
      <c r="DL102" s="981">
        <f>SUM(DL7:DP88)</f>
        <v>0</v>
      </c>
      <c r="DM102" s="982"/>
      <c r="DN102" s="982"/>
      <c r="DO102" s="982"/>
      <c r="DP102" s="983"/>
      <c r="DQ102" s="981">
        <f>SUM(DQ7:DU88)</f>
        <v>0</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420</v>
      </c>
      <c r="AB109" s="925"/>
      <c r="AC109" s="925"/>
      <c r="AD109" s="925"/>
      <c r="AE109" s="926"/>
      <c r="AF109" s="927" t="s">
        <v>302</v>
      </c>
      <c r="AG109" s="925"/>
      <c r="AH109" s="925"/>
      <c r="AI109" s="925"/>
      <c r="AJ109" s="926"/>
      <c r="AK109" s="927" t="s">
        <v>301</v>
      </c>
      <c r="AL109" s="925"/>
      <c r="AM109" s="925"/>
      <c r="AN109" s="925"/>
      <c r="AO109" s="926"/>
      <c r="AP109" s="927" t="s">
        <v>421</v>
      </c>
      <c r="AQ109" s="925"/>
      <c r="AR109" s="925"/>
      <c r="AS109" s="925"/>
      <c r="AT109" s="956"/>
      <c r="AU109" s="924" t="s">
        <v>419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420</v>
      </c>
      <c r="BR109" s="925"/>
      <c r="BS109" s="925"/>
      <c r="BT109" s="925"/>
      <c r="BU109" s="926"/>
      <c r="BV109" s="927" t="s">
        <v>302</v>
      </c>
      <c r="BW109" s="925"/>
      <c r="BX109" s="925"/>
      <c r="BY109" s="925"/>
      <c r="BZ109" s="926"/>
      <c r="CA109" s="927" t="s">
        <v>301</v>
      </c>
      <c r="CB109" s="925"/>
      <c r="CC109" s="925"/>
      <c r="CD109" s="925"/>
      <c r="CE109" s="926"/>
      <c r="CF109" s="963" t="s">
        <v>421</v>
      </c>
      <c r="CG109" s="963"/>
      <c r="CH109" s="963"/>
      <c r="CI109" s="963"/>
      <c r="CJ109" s="963"/>
      <c r="CK109" s="927" t="s">
        <v>422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420</v>
      </c>
      <c r="DH109" s="925"/>
      <c r="DI109" s="925"/>
      <c r="DJ109" s="925"/>
      <c r="DK109" s="926"/>
      <c r="DL109" s="927" t="s">
        <v>302</v>
      </c>
      <c r="DM109" s="925"/>
      <c r="DN109" s="925"/>
      <c r="DO109" s="925"/>
      <c r="DP109" s="926"/>
      <c r="DQ109" s="927" t="s">
        <v>301</v>
      </c>
      <c r="DR109" s="925"/>
      <c r="DS109" s="925"/>
      <c r="DT109" s="925"/>
      <c r="DU109" s="926"/>
      <c r="DV109" s="927" t="s">
        <v>421</v>
      </c>
      <c r="DW109" s="925"/>
      <c r="DX109" s="925"/>
      <c r="DY109" s="925"/>
      <c r="DZ109" s="956"/>
    </row>
    <row r="110" spans="1:131" s="226" customFormat="1" ht="26.25" customHeight="1" x14ac:dyDescent="0.15">
      <c r="A110" s="827" t="s">
        <v>423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4265655</v>
      </c>
      <c r="AB110" s="918"/>
      <c r="AC110" s="918"/>
      <c r="AD110" s="918"/>
      <c r="AE110" s="919"/>
      <c r="AF110" s="920">
        <v>4203156</v>
      </c>
      <c r="AG110" s="918"/>
      <c r="AH110" s="918"/>
      <c r="AI110" s="918"/>
      <c r="AJ110" s="919"/>
      <c r="AK110" s="920">
        <v>4214850</v>
      </c>
      <c r="AL110" s="918"/>
      <c r="AM110" s="918"/>
      <c r="AN110" s="918"/>
      <c r="AO110" s="919"/>
      <c r="AP110" s="921">
        <v>27</v>
      </c>
      <c r="AQ110" s="922"/>
      <c r="AR110" s="922"/>
      <c r="AS110" s="922"/>
      <c r="AT110" s="923"/>
      <c r="AU110" s="957" t="s">
        <v>67</v>
      </c>
      <c r="AV110" s="958"/>
      <c r="AW110" s="958"/>
      <c r="AX110" s="958"/>
      <c r="AY110" s="958"/>
      <c r="AZ110" s="883" t="s">
        <v>424</v>
      </c>
      <c r="BA110" s="828"/>
      <c r="BB110" s="828"/>
      <c r="BC110" s="828"/>
      <c r="BD110" s="828"/>
      <c r="BE110" s="828"/>
      <c r="BF110" s="828"/>
      <c r="BG110" s="828"/>
      <c r="BH110" s="828"/>
      <c r="BI110" s="828"/>
      <c r="BJ110" s="828"/>
      <c r="BK110" s="828"/>
      <c r="BL110" s="828"/>
      <c r="BM110" s="828"/>
      <c r="BN110" s="828"/>
      <c r="BO110" s="828"/>
      <c r="BP110" s="829"/>
      <c r="BQ110" s="884">
        <v>44821232</v>
      </c>
      <c r="BR110" s="865"/>
      <c r="BS110" s="865"/>
      <c r="BT110" s="865"/>
      <c r="BU110" s="865"/>
      <c r="BV110" s="865">
        <v>46400138</v>
      </c>
      <c r="BW110" s="865"/>
      <c r="BX110" s="865"/>
      <c r="BY110" s="865"/>
      <c r="BZ110" s="865"/>
      <c r="CA110" s="865">
        <v>44758229</v>
      </c>
      <c r="CB110" s="865"/>
      <c r="CC110" s="865"/>
      <c r="CD110" s="865"/>
      <c r="CE110" s="865"/>
      <c r="CF110" s="889">
        <v>286.89999999999998</v>
      </c>
      <c r="CG110" s="890"/>
      <c r="CH110" s="890"/>
      <c r="CI110" s="890"/>
      <c r="CJ110" s="890"/>
      <c r="CK110" s="953" t="s">
        <v>425</v>
      </c>
      <c r="CL110" s="839"/>
      <c r="CM110" s="914" t="s">
        <v>426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427</v>
      </c>
      <c r="DH110" s="865"/>
      <c r="DI110" s="865"/>
      <c r="DJ110" s="865"/>
      <c r="DK110" s="865"/>
      <c r="DL110" s="865" t="s">
        <v>427</v>
      </c>
      <c r="DM110" s="865"/>
      <c r="DN110" s="865"/>
      <c r="DO110" s="865"/>
      <c r="DP110" s="865"/>
      <c r="DQ110" s="865" t="s">
        <v>427</v>
      </c>
      <c r="DR110" s="865"/>
      <c r="DS110" s="865"/>
      <c r="DT110" s="865"/>
      <c r="DU110" s="865"/>
      <c r="DV110" s="866" t="s">
        <v>427</v>
      </c>
      <c r="DW110" s="866"/>
      <c r="DX110" s="866"/>
      <c r="DY110" s="866"/>
      <c r="DZ110" s="867"/>
    </row>
    <row r="111" spans="1:131" s="226" customFormat="1" ht="26.25" customHeight="1" x14ac:dyDescent="0.15">
      <c r="A111" s="794" t="s">
        <v>428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427</v>
      </c>
      <c r="AB111" s="946"/>
      <c r="AC111" s="946"/>
      <c r="AD111" s="946"/>
      <c r="AE111" s="947"/>
      <c r="AF111" s="948" t="s">
        <v>427</v>
      </c>
      <c r="AG111" s="946"/>
      <c r="AH111" s="946"/>
      <c r="AI111" s="946"/>
      <c r="AJ111" s="947"/>
      <c r="AK111" s="948" t="s">
        <v>427</v>
      </c>
      <c r="AL111" s="946"/>
      <c r="AM111" s="946"/>
      <c r="AN111" s="946"/>
      <c r="AO111" s="947"/>
      <c r="AP111" s="949" t="s">
        <v>427</v>
      </c>
      <c r="AQ111" s="950"/>
      <c r="AR111" s="950"/>
      <c r="AS111" s="950"/>
      <c r="AT111" s="951"/>
      <c r="AU111" s="959"/>
      <c r="AV111" s="960"/>
      <c r="AW111" s="960"/>
      <c r="AX111" s="960"/>
      <c r="AY111" s="960"/>
      <c r="AZ111" s="835" t="s">
        <v>429</v>
      </c>
      <c r="BA111" s="770"/>
      <c r="BB111" s="770"/>
      <c r="BC111" s="770"/>
      <c r="BD111" s="770"/>
      <c r="BE111" s="770"/>
      <c r="BF111" s="770"/>
      <c r="BG111" s="770"/>
      <c r="BH111" s="770"/>
      <c r="BI111" s="770"/>
      <c r="BJ111" s="770"/>
      <c r="BK111" s="770"/>
      <c r="BL111" s="770"/>
      <c r="BM111" s="770"/>
      <c r="BN111" s="770"/>
      <c r="BO111" s="770"/>
      <c r="BP111" s="771"/>
      <c r="BQ111" s="836">
        <v>248750</v>
      </c>
      <c r="BR111" s="837"/>
      <c r="BS111" s="837"/>
      <c r="BT111" s="837"/>
      <c r="BU111" s="837"/>
      <c r="BV111" s="837">
        <v>204563</v>
      </c>
      <c r="BW111" s="837"/>
      <c r="BX111" s="837"/>
      <c r="BY111" s="837"/>
      <c r="BZ111" s="837"/>
      <c r="CA111" s="837">
        <v>161277</v>
      </c>
      <c r="CB111" s="837"/>
      <c r="CC111" s="837"/>
      <c r="CD111" s="837"/>
      <c r="CE111" s="837"/>
      <c r="CF111" s="898">
        <v>1</v>
      </c>
      <c r="CG111" s="899"/>
      <c r="CH111" s="899"/>
      <c r="CI111" s="899"/>
      <c r="CJ111" s="899"/>
      <c r="CK111" s="954"/>
      <c r="CL111" s="841"/>
      <c r="CM111" s="844" t="s">
        <v>430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427</v>
      </c>
      <c r="DH111" s="837"/>
      <c r="DI111" s="837"/>
      <c r="DJ111" s="837"/>
      <c r="DK111" s="837"/>
      <c r="DL111" s="837" t="s">
        <v>427</v>
      </c>
      <c r="DM111" s="837"/>
      <c r="DN111" s="837"/>
      <c r="DO111" s="837"/>
      <c r="DP111" s="837"/>
      <c r="DQ111" s="837" t="s">
        <v>427</v>
      </c>
      <c r="DR111" s="837"/>
      <c r="DS111" s="837"/>
      <c r="DT111" s="837"/>
      <c r="DU111" s="837"/>
      <c r="DV111" s="814" t="s">
        <v>427</v>
      </c>
      <c r="DW111" s="814"/>
      <c r="DX111" s="814"/>
      <c r="DY111" s="814"/>
      <c r="DZ111" s="815"/>
    </row>
    <row r="112" spans="1:131" s="226" customFormat="1" ht="26.25" customHeight="1" x14ac:dyDescent="0.15">
      <c r="A112" s="939" t="s">
        <v>431</v>
      </c>
      <c r="B112" s="940"/>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433</v>
      </c>
      <c r="AB112" s="800"/>
      <c r="AC112" s="800"/>
      <c r="AD112" s="800"/>
      <c r="AE112" s="801"/>
      <c r="AF112" s="802" t="s">
        <v>122</v>
      </c>
      <c r="AG112" s="800"/>
      <c r="AH112" s="800"/>
      <c r="AI112" s="800"/>
      <c r="AJ112" s="801"/>
      <c r="AK112" s="802" t="s">
        <v>122</v>
      </c>
      <c r="AL112" s="800"/>
      <c r="AM112" s="800"/>
      <c r="AN112" s="800"/>
      <c r="AO112" s="801"/>
      <c r="AP112" s="847" t="s">
        <v>433</v>
      </c>
      <c r="AQ112" s="848"/>
      <c r="AR112" s="848"/>
      <c r="AS112" s="848"/>
      <c r="AT112" s="849"/>
      <c r="AU112" s="959"/>
      <c r="AV112" s="960"/>
      <c r="AW112" s="960"/>
      <c r="AX112" s="960"/>
      <c r="AY112" s="960"/>
      <c r="AZ112" s="835" t="s">
        <v>434</v>
      </c>
      <c r="BA112" s="770"/>
      <c r="BB112" s="770"/>
      <c r="BC112" s="770"/>
      <c r="BD112" s="770"/>
      <c r="BE112" s="770"/>
      <c r="BF112" s="770"/>
      <c r="BG112" s="770"/>
      <c r="BH112" s="770"/>
      <c r="BI112" s="770"/>
      <c r="BJ112" s="770"/>
      <c r="BK112" s="770"/>
      <c r="BL112" s="770"/>
      <c r="BM112" s="770"/>
      <c r="BN112" s="770"/>
      <c r="BO112" s="770"/>
      <c r="BP112" s="771"/>
      <c r="BQ112" s="836">
        <v>23111519</v>
      </c>
      <c r="BR112" s="837"/>
      <c r="BS112" s="837"/>
      <c r="BT112" s="837"/>
      <c r="BU112" s="837"/>
      <c r="BV112" s="837">
        <v>21156249</v>
      </c>
      <c r="BW112" s="837"/>
      <c r="BX112" s="837"/>
      <c r="BY112" s="837"/>
      <c r="BZ112" s="837"/>
      <c r="CA112" s="837">
        <v>18677170</v>
      </c>
      <c r="CB112" s="837"/>
      <c r="CC112" s="837"/>
      <c r="CD112" s="837"/>
      <c r="CE112" s="837"/>
      <c r="CF112" s="898">
        <v>119.7</v>
      </c>
      <c r="CG112" s="899"/>
      <c r="CH112" s="899"/>
      <c r="CI112" s="899"/>
      <c r="CJ112" s="899"/>
      <c r="CK112" s="954"/>
      <c r="CL112" s="841"/>
      <c r="CM112" s="844" t="s">
        <v>435</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436</v>
      </c>
      <c r="DH112" s="837"/>
      <c r="DI112" s="837"/>
      <c r="DJ112" s="837"/>
      <c r="DK112" s="837"/>
      <c r="DL112" s="837" t="s">
        <v>437</v>
      </c>
      <c r="DM112" s="837"/>
      <c r="DN112" s="837"/>
      <c r="DO112" s="837"/>
      <c r="DP112" s="837"/>
      <c r="DQ112" s="837" t="s">
        <v>122</v>
      </c>
      <c r="DR112" s="837"/>
      <c r="DS112" s="837"/>
      <c r="DT112" s="837"/>
      <c r="DU112" s="837"/>
      <c r="DV112" s="814" t="s">
        <v>438</v>
      </c>
      <c r="DW112" s="814"/>
      <c r="DX112" s="814"/>
      <c r="DY112" s="814"/>
      <c r="DZ112" s="815"/>
    </row>
    <row r="113" spans="1:130" s="226" customFormat="1" ht="26.25" customHeight="1" x14ac:dyDescent="0.15">
      <c r="A113" s="941"/>
      <c r="B113" s="942"/>
      <c r="C113" s="770" t="s">
        <v>439</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2363606</v>
      </c>
      <c r="AB113" s="946"/>
      <c r="AC113" s="946"/>
      <c r="AD113" s="946"/>
      <c r="AE113" s="947"/>
      <c r="AF113" s="948">
        <v>2072630</v>
      </c>
      <c r="AG113" s="946"/>
      <c r="AH113" s="946"/>
      <c r="AI113" s="946"/>
      <c r="AJ113" s="947"/>
      <c r="AK113" s="948">
        <v>2166017</v>
      </c>
      <c r="AL113" s="946"/>
      <c r="AM113" s="946"/>
      <c r="AN113" s="946"/>
      <c r="AO113" s="947"/>
      <c r="AP113" s="949">
        <v>13.9</v>
      </c>
      <c r="AQ113" s="950"/>
      <c r="AR113" s="950"/>
      <c r="AS113" s="950"/>
      <c r="AT113" s="951"/>
      <c r="AU113" s="959"/>
      <c r="AV113" s="960"/>
      <c r="AW113" s="960"/>
      <c r="AX113" s="960"/>
      <c r="AY113" s="960"/>
      <c r="AZ113" s="835" t="s">
        <v>440</v>
      </c>
      <c r="BA113" s="770"/>
      <c r="BB113" s="770"/>
      <c r="BC113" s="770"/>
      <c r="BD113" s="770"/>
      <c r="BE113" s="770"/>
      <c r="BF113" s="770"/>
      <c r="BG113" s="770"/>
      <c r="BH113" s="770"/>
      <c r="BI113" s="770"/>
      <c r="BJ113" s="770"/>
      <c r="BK113" s="770"/>
      <c r="BL113" s="770"/>
      <c r="BM113" s="770"/>
      <c r="BN113" s="770"/>
      <c r="BO113" s="770"/>
      <c r="BP113" s="771"/>
      <c r="BQ113" s="836">
        <v>939136</v>
      </c>
      <c r="BR113" s="837"/>
      <c r="BS113" s="837"/>
      <c r="BT113" s="837"/>
      <c r="BU113" s="837"/>
      <c r="BV113" s="837">
        <v>856821</v>
      </c>
      <c r="BW113" s="837"/>
      <c r="BX113" s="837"/>
      <c r="BY113" s="837"/>
      <c r="BZ113" s="837"/>
      <c r="CA113" s="837">
        <v>799197</v>
      </c>
      <c r="CB113" s="837"/>
      <c r="CC113" s="837"/>
      <c r="CD113" s="837"/>
      <c r="CE113" s="837"/>
      <c r="CF113" s="898">
        <v>5.0999999999999996</v>
      </c>
      <c r="CG113" s="899"/>
      <c r="CH113" s="899"/>
      <c r="CI113" s="899"/>
      <c r="CJ113" s="899"/>
      <c r="CK113" s="954"/>
      <c r="CL113" s="841"/>
      <c r="CM113" s="844" t="s">
        <v>441</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442</v>
      </c>
      <c r="DH113" s="800"/>
      <c r="DI113" s="800"/>
      <c r="DJ113" s="800"/>
      <c r="DK113" s="801"/>
      <c r="DL113" s="802" t="s">
        <v>122</v>
      </c>
      <c r="DM113" s="800"/>
      <c r="DN113" s="800"/>
      <c r="DO113" s="800"/>
      <c r="DP113" s="801"/>
      <c r="DQ113" s="802" t="s">
        <v>436</v>
      </c>
      <c r="DR113" s="800"/>
      <c r="DS113" s="800"/>
      <c r="DT113" s="800"/>
      <c r="DU113" s="801"/>
      <c r="DV113" s="847" t="s">
        <v>433</v>
      </c>
      <c r="DW113" s="848"/>
      <c r="DX113" s="848"/>
      <c r="DY113" s="848"/>
      <c r="DZ113" s="849"/>
    </row>
    <row r="114" spans="1:130" s="226" customFormat="1" ht="26.25" customHeight="1" x14ac:dyDescent="0.15">
      <c r="A114" s="941"/>
      <c r="B114" s="942"/>
      <c r="C114" s="770" t="s">
        <v>443</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82599</v>
      </c>
      <c r="AB114" s="800"/>
      <c r="AC114" s="800"/>
      <c r="AD114" s="800"/>
      <c r="AE114" s="801"/>
      <c r="AF114" s="802">
        <v>90454</v>
      </c>
      <c r="AG114" s="800"/>
      <c r="AH114" s="800"/>
      <c r="AI114" s="800"/>
      <c r="AJ114" s="801"/>
      <c r="AK114" s="802">
        <v>83716</v>
      </c>
      <c r="AL114" s="800"/>
      <c r="AM114" s="800"/>
      <c r="AN114" s="800"/>
      <c r="AO114" s="801"/>
      <c r="AP114" s="847">
        <v>0.5</v>
      </c>
      <c r="AQ114" s="848"/>
      <c r="AR114" s="848"/>
      <c r="AS114" s="848"/>
      <c r="AT114" s="849"/>
      <c r="AU114" s="959"/>
      <c r="AV114" s="960"/>
      <c r="AW114" s="960"/>
      <c r="AX114" s="960"/>
      <c r="AY114" s="960"/>
      <c r="AZ114" s="835" t="s">
        <v>444</v>
      </c>
      <c r="BA114" s="770"/>
      <c r="BB114" s="770"/>
      <c r="BC114" s="770"/>
      <c r="BD114" s="770"/>
      <c r="BE114" s="770"/>
      <c r="BF114" s="770"/>
      <c r="BG114" s="770"/>
      <c r="BH114" s="770"/>
      <c r="BI114" s="770"/>
      <c r="BJ114" s="770"/>
      <c r="BK114" s="770"/>
      <c r="BL114" s="770"/>
      <c r="BM114" s="770"/>
      <c r="BN114" s="770"/>
      <c r="BO114" s="770"/>
      <c r="BP114" s="771"/>
      <c r="BQ114" s="836">
        <v>2575488</v>
      </c>
      <c r="BR114" s="837"/>
      <c r="BS114" s="837"/>
      <c r="BT114" s="837"/>
      <c r="BU114" s="837"/>
      <c r="BV114" s="837">
        <v>2375206</v>
      </c>
      <c r="BW114" s="837"/>
      <c r="BX114" s="837"/>
      <c r="BY114" s="837"/>
      <c r="BZ114" s="837"/>
      <c r="CA114" s="837">
        <v>2211369</v>
      </c>
      <c r="CB114" s="837"/>
      <c r="CC114" s="837"/>
      <c r="CD114" s="837"/>
      <c r="CE114" s="837"/>
      <c r="CF114" s="898">
        <v>14.2</v>
      </c>
      <c r="CG114" s="899"/>
      <c r="CH114" s="899"/>
      <c r="CI114" s="899"/>
      <c r="CJ114" s="899"/>
      <c r="CK114" s="954"/>
      <c r="CL114" s="841"/>
      <c r="CM114" s="844" t="s">
        <v>445</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433</v>
      </c>
      <c r="DH114" s="800"/>
      <c r="DI114" s="800"/>
      <c r="DJ114" s="800"/>
      <c r="DK114" s="801"/>
      <c r="DL114" s="802" t="s">
        <v>437</v>
      </c>
      <c r="DM114" s="800"/>
      <c r="DN114" s="800"/>
      <c r="DO114" s="800"/>
      <c r="DP114" s="801"/>
      <c r="DQ114" s="802" t="s">
        <v>438</v>
      </c>
      <c r="DR114" s="800"/>
      <c r="DS114" s="800"/>
      <c r="DT114" s="800"/>
      <c r="DU114" s="801"/>
      <c r="DV114" s="847" t="s">
        <v>436</v>
      </c>
      <c r="DW114" s="848"/>
      <c r="DX114" s="848"/>
      <c r="DY114" s="848"/>
      <c r="DZ114" s="849"/>
    </row>
    <row r="115" spans="1:130" s="226" customFormat="1" ht="26.25" customHeight="1" x14ac:dyDescent="0.15">
      <c r="A115" s="941"/>
      <c r="B115" s="942"/>
      <c r="C115" s="770" t="s">
        <v>446</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50670</v>
      </c>
      <c r="AB115" s="946"/>
      <c r="AC115" s="946"/>
      <c r="AD115" s="946"/>
      <c r="AE115" s="947"/>
      <c r="AF115" s="948">
        <v>49258</v>
      </c>
      <c r="AG115" s="946"/>
      <c r="AH115" s="946"/>
      <c r="AI115" s="946"/>
      <c r="AJ115" s="947"/>
      <c r="AK115" s="948">
        <v>48955</v>
      </c>
      <c r="AL115" s="946"/>
      <c r="AM115" s="946"/>
      <c r="AN115" s="946"/>
      <c r="AO115" s="947"/>
      <c r="AP115" s="949">
        <v>0.3</v>
      </c>
      <c r="AQ115" s="950"/>
      <c r="AR115" s="950"/>
      <c r="AS115" s="950"/>
      <c r="AT115" s="951"/>
      <c r="AU115" s="959"/>
      <c r="AV115" s="960"/>
      <c r="AW115" s="960"/>
      <c r="AX115" s="960"/>
      <c r="AY115" s="960"/>
      <c r="AZ115" s="835" t="s">
        <v>447</v>
      </c>
      <c r="BA115" s="770"/>
      <c r="BB115" s="770"/>
      <c r="BC115" s="770"/>
      <c r="BD115" s="770"/>
      <c r="BE115" s="770"/>
      <c r="BF115" s="770"/>
      <c r="BG115" s="770"/>
      <c r="BH115" s="770"/>
      <c r="BI115" s="770"/>
      <c r="BJ115" s="770"/>
      <c r="BK115" s="770"/>
      <c r="BL115" s="770"/>
      <c r="BM115" s="770"/>
      <c r="BN115" s="770"/>
      <c r="BO115" s="770"/>
      <c r="BP115" s="771"/>
      <c r="BQ115" s="836" t="s">
        <v>433</v>
      </c>
      <c r="BR115" s="837"/>
      <c r="BS115" s="837"/>
      <c r="BT115" s="837"/>
      <c r="BU115" s="837"/>
      <c r="BV115" s="837" t="s">
        <v>122</v>
      </c>
      <c r="BW115" s="837"/>
      <c r="BX115" s="837"/>
      <c r="BY115" s="837"/>
      <c r="BZ115" s="837"/>
      <c r="CA115" s="837" t="s">
        <v>442</v>
      </c>
      <c r="CB115" s="837"/>
      <c r="CC115" s="837"/>
      <c r="CD115" s="837"/>
      <c r="CE115" s="837"/>
      <c r="CF115" s="898" t="s">
        <v>433</v>
      </c>
      <c r="CG115" s="899"/>
      <c r="CH115" s="899"/>
      <c r="CI115" s="899"/>
      <c r="CJ115" s="899"/>
      <c r="CK115" s="954"/>
      <c r="CL115" s="841"/>
      <c r="CM115" s="835" t="s">
        <v>448</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437</v>
      </c>
      <c r="DH115" s="800"/>
      <c r="DI115" s="800"/>
      <c r="DJ115" s="800"/>
      <c r="DK115" s="801"/>
      <c r="DL115" s="802" t="s">
        <v>449</v>
      </c>
      <c r="DM115" s="800"/>
      <c r="DN115" s="800"/>
      <c r="DO115" s="800"/>
      <c r="DP115" s="801"/>
      <c r="DQ115" s="802" t="s">
        <v>433</v>
      </c>
      <c r="DR115" s="800"/>
      <c r="DS115" s="800"/>
      <c r="DT115" s="800"/>
      <c r="DU115" s="801"/>
      <c r="DV115" s="847" t="s">
        <v>122</v>
      </c>
      <c r="DW115" s="848"/>
      <c r="DX115" s="848"/>
      <c r="DY115" s="848"/>
      <c r="DZ115" s="849"/>
    </row>
    <row r="116" spans="1:130" s="226" customFormat="1" ht="26.25" customHeight="1" x14ac:dyDescent="0.15">
      <c r="A116" s="943"/>
      <c r="B116" s="944"/>
      <c r="C116" s="903" t="s">
        <v>450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1285</v>
      </c>
      <c r="AB116" s="800"/>
      <c r="AC116" s="800"/>
      <c r="AD116" s="800"/>
      <c r="AE116" s="801"/>
      <c r="AF116" s="802" t="s">
        <v>451</v>
      </c>
      <c r="AG116" s="800"/>
      <c r="AH116" s="800"/>
      <c r="AI116" s="800"/>
      <c r="AJ116" s="801"/>
      <c r="AK116" s="802">
        <v>76</v>
      </c>
      <c r="AL116" s="800"/>
      <c r="AM116" s="800"/>
      <c r="AN116" s="800"/>
      <c r="AO116" s="801"/>
      <c r="AP116" s="847">
        <v>0</v>
      </c>
      <c r="AQ116" s="848"/>
      <c r="AR116" s="848"/>
      <c r="AS116" s="848"/>
      <c r="AT116" s="849"/>
      <c r="AU116" s="959"/>
      <c r="AV116" s="960"/>
      <c r="AW116" s="960"/>
      <c r="AX116" s="960"/>
      <c r="AY116" s="960"/>
      <c r="AZ116" s="886" t="s">
        <v>452</v>
      </c>
      <c r="BA116" s="887"/>
      <c r="BB116" s="887"/>
      <c r="BC116" s="887"/>
      <c r="BD116" s="887"/>
      <c r="BE116" s="887"/>
      <c r="BF116" s="887"/>
      <c r="BG116" s="887"/>
      <c r="BH116" s="887"/>
      <c r="BI116" s="887"/>
      <c r="BJ116" s="887"/>
      <c r="BK116" s="887"/>
      <c r="BL116" s="887"/>
      <c r="BM116" s="887"/>
      <c r="BN116" s="887"/>
      <c r="BO116" s="887"/>
      <c r="BP116" s="888"/>
      <c r="BQ116" s="836" t="s">
        <v>122</v>
      </c>
      <c r="BR116" s="837"/>
      <c r="BS116" s="837"/>
      <c r="BT116" s="837"/>
      <c r="BU116" s="837"/>
      <c r="BV116" s="837" t="s">
        <v>453</v>
      </c>
      <c r="BW116" s="837"/>
      <c r="BX116" s="837"/>
      <c r="BY116" s="837"/>
      <c r="BZ116" s="837"/>
      <c r="CA116" s="837" t="s">
        <v>453</v>
      </c>
      <c r="CB116" s="837"/>
      <c r="CC116" s="837"/>
      <c r="CD116" s="837"/>
      <c r="CE116" s="837"/>
      <c r="CF116" s="898" t="s">
        <v>122</v>
      </c>
      <c r="CG116" s="899"/>
      <c r="CH116" s="899"/>
      <c r="CI116" s="899"/>
      <c r="CJ116" s="899"/>
      <c r="CK116" s="954"/>
      <c r="CL116" s="841"/>
      <c r="CM116" s="844" t="s">
        <v>454</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248073</v>
      </c>
      <c r="DH116" s="800"/>
      <c r="DI116" s="800"/>
      <c r="DJ116" s="800"/>
      <c r="DK116" s="801"/>
      <c r="DL116" s="802">
        <v>204563</v>
      </c>
      <c r="DM116" s="800"/>
      <c r="DN116" s="800"/>
      <c r="DO116" s="800"/>
      <c r="DP116" s="801"/>
      <c r="DQ116" s="802">
        <v>161277</v>
      </c>
      <c r="DR116" s="800"/>
      <c r="DS116" s="800"/>
      <c r="DT116" s="800"/>
      <c r="DU116" s="801"/>
      <c r="DV116" s="847">
        <v>1</v>
      </c>
      <c r="DW116" s="848"/>
      <c r="DX116" s="848"/>
      <c r="DY116" s="848"/>
      <c r="DZ116" s="849"/>
    </row>
    <row r="117" spans="1:130" s="226" customFormat="1" ht="26.25" customHeight="1" x14ac:dyDescent="0.15">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455</v>
      </c>
      <c r="Z117" s="926"/>
      <c r="AA117" s="931">
        <v>6763815</v>
      </c>
      <c r="AB117" s="932"/>
      <c r="AC117" s="932"/>
      <c r="AD117" s="932"/>
      <c r="AE117" s="933"/>
      <c r="AF117" s="934">
        <v>6415498</v>
      </c>
      <c r="AG117" s="932"/>
      <c r="AH117" s="932"/>
      <c r="AI117" s="932"/>
      <c r="AJ117" s="933"/>
      <c r="AK117" s="934">
        <v>6513614</v>
      </c>
      <c r="AL117" s="932"/>
      <c r="AM117" s="932"/>
      <c r="AN117" s="932"/>
      <c r="AO117" s="933"/>
      <c r="AP117" s="935"/>
      <c r="AQ117" s="936"/>
      <c r="AR117" s="936"/>
      <c r="AS117" s="936"/>
      <c r="AT117" s="937"/>
      <c r="AU117" s="959"/>
      <c r="AV117" s="960"/>
      <c r="AW117" s="960"/>
      <c r="AX117" s="960"/>
      <c r="AY117" s="960"/>
      <c r="AZ117" s="886" t="s">
        <v>456</v>
      </c>
      <c r="BA117" s="887"/>
      <c r="BB117" s="887"/>
      <c r="BC117" s="887"/>
      <c r="BD117" s="887"/>
      <c r="BE117" s="887"/>
      <c r="BF117" s="887"/>
      <c r="BG117" s="887"/>
      <c r="BH117" s="887"/>
      <c r="BI117" s="887"/>
      <c r="BJ117" s="887"/>
      <c r="BK117" s="887"/>
      <c r="BL117" s="887"/>
      <c r="BM117" s="887"/>
      <c r="BN117" s="887"/>
      <c r="BO117" s="887"/>
      <c r="BP117" s="888"/>
      <c r="BQ117" s="836" t="s">
        <v>122</v>
      </c>
      <c r="BR117" s="837"/>
      <c r="BS117" s="837"/>
      <c r="BT117" s="837"/>
      <c r="BU117" s="837"/>
      <c r="BV117" s="837" t="s">
        <v>453</v>
      </c>
      <c r="BW117" s="837"/>
      <c r="BX117" s="837"/>
      <c r="BY117" s="837"/>
      <c r="BZ117" s="837"/>
      <c r="CA117" s="837" t="s">
        <v>457</v>
      </c>
      <c r="CB117" s="837"/>
      <c r="CC117" s="837"/>
      <c r="CD117" s="837"/>
      <c r="CE117" s="837"/>
      <c r="CF117" s="898" t="s">
        <v>458</v>
      </c>
      <c r="CG117" s="899"/>
      <c r="CH117" s="899"/>
      <c r="CI117" s="899"/>
      <c r="CJ117" s="899"/>
      <c r="CK117" s="954"/>
      <c r="CL117" s="841"/>
      <c r="CM117" s="844" t="s">
        <v>459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438</v>
      </c>
      <c r="DH117" s="800"/>
      <c r="DI117" s="800"/>
      <c r="DJ117" s="800"/>
      <c r="DK117" s="801"/>
      <c r="DL117" s="802" t="s">
        <v>460</v>
      </c>
      <c r="DM117" s="800"/>
      <c r="DN117" s="800"/>
      <c r="DO117" s="800"/>
      <c r="DP117" s="801"/>
      <c r="DQ117" s="802" t="s">
        <v>122</v>
      </c>
      <c r="DR117" s="800"/>
      <c r="DS117" s="800"/>
      <c r="DT117" s="800"/>
      <c r="DU117" s="801"/>
      <c r="DV117" s="847" t="s">
        <v>458</v>
      </c>
      <c r="DW117" s="848"/>
      <c r="DX117" s="848"/>
      <c r="DY117" s="848"/>
      <c r="DZ117" s="849"/>
    </row>
    <row r="118" spans="1:130" s="226" customFormat="1" ht="26.25" customHeight="1" x14ac:dyDescent="0.15">
      <c r="A118" s="924" t="s">
        <v>422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420</v>
      </c>
      <c r="AB118" s="925"/>
      <c r="AC118" s="925"/>
      <c r="AD118" s="925"/>
      <c r="AE118" s="926"/>
      <c r="AF118" s="927" t="s">
        <v>302</v>
      </c>
      <c r="AG118" s="925"/>
      <c r="AH118" s="925"/>
      <c r="AI118" s="925"/>
      <c r="AJ118" s="926"/>
      <c r="AK118" s="927" t="s">
        <v>301</v>
      </c>
      <c r="AL118" s="925"/>
      <c r="AM118" s="925"/>
      <c r="AN118" s="925"/>
      <c r="AO118" s="926"/>
      <c r="AP118" s="928" t="s">
        <v>421</v>
      </c>
      <c r="AQ118" s="929"/>
      <c r="AR118" s="929"/>
      <c r="AS118" s="929"/>
      <c r="AT118" s="930"/>
      <c r="AU118" s="959"/>
      <c r="AV118" s="960"/>
      <c r="AW118" s="960"/>
      <c r="AX118" s="960"/>
      <c r="AY118" s="960"/>
      <c r="AZ118" s="902" t="s">
        <v>461</v>
      </c>
      <c r="BA118" s="903"/>
      <c r="BB118" s="903"/>
      <c r="BC118" s="903"/>
      <c r="BD118" s="903"/>
      <c r="BE118" s="903"/>
      <c r="BF118" s="903"/>
      <c r="BG118" s="903"/>
      <c r="BH118" s="903"/>
      <c r="BI118" s="903"/>
      <c r="BJ118" s="903"/>
      <c r="BK118" s="903"/>
      <c r="BL118" s="903"/>
      <c r="BM118" s="903"/>
      <c r="BN118" s="903"/>
      <c r="BO118" s="903"/>
      <c r="BP118" s="904"/>
      <c r="BQ118" s="905" t="s">
        <v>122</v>
      </c>
      <c r="BR118" s="868"/>
      <c r="BS118" s="868"/>
      <c r="BT118" s="868"/>
      <c r="BU118" s="868"/>
      <c r="BV118" s="868" t="s">
        <v>442</v>
      </c>
      <c r="BW118" s="868"/>
      <c r="BX118" s="868"/>
      <c r="BY118" s="868"/>
      <c r="BZ118" s="868"/>
      <c r="CA118" s="868" t="s">
        <v>436</v>
      </c>
      <c r="CB118" s="868"/>
      <c r="CC118" s="868"/>
      <c r="CD118" s="868"/>
      <c r="CE118" s="868"/>
      <c r="CF118" s="898" t="s">
        <v>122</v>
      </c>
      <c r="CG118" s="899"/>
      <c r="CH118" s="899"/>
      <c r="CI118" s="899"/>
      <c r="CJ118" s="899"/>
      <c r="CK118" s="954"/>
      <c r="CL118" s="841"/>
      <c r="CM118" s="844" t="s">
        <v>462</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122</v>
      </c>
      <c r="DH118" s="800"/>
      <c r="DI118" s="800"/>
      <c r="DJ118" s="800"/>
      <c r="DK118" s="801"/>
      <c r="DL118" s="802" t="s">
        <v>433</v>
      </c>
      <c r="DM118" s="800"/>
      <c r="DN118" s="800"/>
      <c r="DO118" s="800"/>
      <c r="DP118" s="801"/>
      <c r="DQ118" s="802" t="s">
        <v>433</v>
      </c>
      <c r="DR118" s="800"/>
      <c r="DS118" s="800"/>
      <c r="DT118" s="800"/>
      <c r="DU118" s="801"/>
      <c r="DV118" s="847" t="s">
        <v>436</v>
      </c>
      <c r="DW118" s="848"/>
      <c r="DX118" s="848"/>
      <c r="DY118" s="848"/>
      <c r="DZ118" s="849"/>
    </row>
    <row r="119" spans="1:130" s="226" customFormat="1" ht="26.25" customHeight="1" x14ac:dyDescent="0.15">
      <c r="A119" s="838" t="s">
        <v>425</v>
      </c>
      <c r="B119" s="839"/>
      <c r="C119" s="914" t="s">
        <v>426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451</v>
      </c>
      <c r="AB119" s="918"/>
      <c r="AC119" s="918"/>
      <c r="AD119" s="918"/>
      <c r="AE119" s="919"/>
      <c r="AF119" s="920" t="s">
        <v>458</v>
      </c>
      <c r="AG119" s="918"/>
      <c r="AH119" s="918"/>
      <c r="AI119" s="918"/>
      <c r="AJ119" s="919"/>
      <c r="AK119" s="920" t="s">
        <v>451</v>
      </c>
      <c r="AL119" s="918"/>
      <c r="AM119" s="918"/>
      <c r="AN119" s="918"/>
      <c r="AO119" s="919"/>
      <c r="AP119" s="921" t="s">
        <v>122</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463</v>
      </c>
      <c r="BP119" s="901"/>
      <c r="BQ119" s="905">
        <v>71696125</v>
      </c>
      <c r="BR119" s="868"/>
      <c r="BS119" s="868"/>
      <c r="BT119" s="868"/>
      <c r="BU119" s="868"/>
      <c r="BV119" s="868">
        <v>70992977</v>
      </c>
      <c r="BW119" s="868"/>
      <c r="BX119" s="868"/>
      <c r="BY119" s="868"/>
      <c r="BZ119" s="868"/>
      <c r="CA119" s="868">
        <v>66607242</v>
      </c>
      <c r="CB119" s="868"/>
      <c r="CC119" s="868"/>
      <c r="CD119" s="868"/>
      <c r="CE119" s="868"/>
      <c r="CF119" s="766"/>
      <c r="CG119" s="767"/>
      <c r="CH119" s="767"/>
      <c r="CI119" s="767"/>
      <c r="CJ119" s="857"/>
      <c r="CK119" s="955"/>
      <c r="CL119" s="843"/>
      <c r="CM119" s="861" t="s">
        <v>464</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677</v>
      </c>
      <c r="DH119" s="783"/>
      <c r="DI119" s="783"/>
      <c r="DJ119" s="783"/>
      <c r="DK119" s="784"/>
      <c r="DL119" s="785" t="s">
        <v>449</v>
      </c>
      <c r="DM119" s="783"/>
      <c r="DN119" s="783"/>
      <c r="DO119" s="783"/>
      <c r="DP119" s="784"/>
      <c r="DQ119" s="785" t="s">
        <v>437</v>
      </c>
      <c r="DR119" s="783"/>
      <c r="DS119" s="783"/>
      <c r="DT119" s="783"/>
      <c r="DU119" s="784"/>
      <c r="DV119" s="871" t="s">
        <v>122</v>
      </c>
      <c r="DW119" s="872"/>
      <c r="DX119" s="872"/>
      <c r="DY119" s="872"/>
      <c r="DZ119" s="873"/>
    </row>
    <row r="120" spans="1:130" s="226" customFormat="1" ht="26.25" customHeight="1" x14ac:dyDescent="0.15">
      <c r="A120" s="840"/>
      <c r="B120" s="841"/>
      <c r="C120" s="844" t="s">
        <v>430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449</v>
      </c>
      <c r="AB120" s="800"/>
      <c r="AC120" s="800"/>
      <c r="AD120" s="800"/>
      <c r="AE120" s="801"/>
      <c r="AF120" s="802" t="s">
        <v>433</v>
      </c>
      <c r="AG120" s="800"/>
      <c r="AH120" s="800"/>
      <c r="AI120" s="800"/>
      <c r="AJ120" s="801"/>
      <c r="AK120" s="802" t="s">
        <v>122</v>
      </c>
      <c r="AL120" s="800"/>
      <c r="AM120" s="800"/>
      <c r="AN120" s="800"/>
      <c r="AO120" s="801"/>
      <c r="AP120" s="847" t="s">
        <v>122</v>
      </c>
      <c r="AQ120" s="848"/>
      <c r="AR120" s="848"/>
      <c r="AS120" s="848"/>
      <c r="AT120" s="849"/>
      <c r="AU120" s="906" t="s">
        <v>465</v>
      </c>
      <c r="AV120" s="907"/>
      <c r="AW120" s="907"/>
      <c r="AX120" s="907"/>
      <c r="AY120" s="908"/>
      <c r="AZ120" s="883" t="s">
        <v>466</v>
      </c>
      <c r="BA120" s="828"/>
      <c r="BB120" s="828"/>
      <c r="BC120" s="828"/>
      <c r="BD120" s="828"/>
      <c r="BE120" s="828"/>
      <c r="BF120" s="828"/>
      <c r="BG120" s="828"/>
      <c r="BH120" s="828"/>
      <c r="BI120" s="828"/>
      <c r="BJ120" s="828"/>
      <c r="BK120" s="828"/>
      <c r="BL120" s="828"/>
      <c r="BM120" s="828"/>
      <c r="BN120" s="828"/>
      <c r="BO120" s="828"/>
      <c r="BP120" s="829"/>
      <c r="BQ120" s="884">
        <v>18798972</v>
      </c>
      <c r="BR120" s="865"/>
      <c r="BS120" s="865"/>
      <c r="BT120" s="865"/>
      <c r="BU120" s="865"/>
      <c r="BV120" s="865">
        <v>19090351</v>
      </c>
      <c r="BW120" s="865"/>
      <c r="BX120" s="865"/>
      <c r="BY120" s="865"/>
      <c r="BZ120" s="865"/>
      <c r="CA120" s="865">
        <v>19276780</v>
      </c>
      <c r="CB120" s="865"/>
      <c r="CC120" s="865"/>
      <c r="CD120" s="865"/>
      <c r="CE120" s="865"/>
      <c r="CF120" s="889">
        <v>123.5</v>
      </c>
      <c r="CG120" s="890"/>
      <c r="CH120" s="890"/>
      <c r="CI120" s="890"/>
      <c r="CJ120" s="890"/>
      <c r="CK120" s="891" t="s">
        <v>467</v>
      </c>
      <c r="CL120" s="875"/>
      <c r="CM120" s="875"/>
      <c r="CN120" s="875"/>
      <c r="CO120" s="876"/>
      <c r="CP120" s="895" t="s">
        <v>468</v>
      </c>
      <c r="CQ120" s="896"/>
      <c r="CR120" s="896"/>
      <c r="CS120" s="896"/>
      <c r="CT120" s="896"/>
      <c r="CU120" s="896"/>
      <c r="CV120" s="896"/>
      <c r="CW120" s="896"/>
      <c r="CX120" s="896"/>
      <c r="CY120" s="896"/>
      <c r="CZ120" s="896"/>
      <c r="DA120" s="896"/>
      <c r="DB120" s="896"/>
      <c r="DC120" s="896"/>
      <c r="DD120" s="896"/>
      <c r="DE120" s="896"/>
      <c r="DF120" s="897"/>
      <c r="DG120" s="884">
        <v>16517061</v>
      </c>
      <c r="DH120" s="865"/>
      <c r="DI120" s="865"/>
      <c r="DJ120" s="865"/>
      <c r="DK120" s="865"/>
      <c r="DL120" s="865">
        <v>14635663</v>
      </c>
      <c r="DM120" s="865"/>
      <c r="DN120" s="865"/>
      <c r="DO120" s="865"/>
      <c r="DP120" s="865"/>
      <c r="DQ120" s="865">
        <v>12940761</v>
      </c>
      <c r="DR120" s="865"/>
      <c r="DS120" s="865"/>
      <c r="DT120" s="865"/>
      <c r="DU120" s="865"/>
      <c r="DV120" s="866">
        <v>82.9</v>
      </c>
      <c r="DW120" s="866"/>
      <c r="DX120" s="866"/>
      <c r="DY120" s="866"/>
      <c r="DZ120" s="867"/>
    </row>
    <row r="121" spans="1:130" s="226" customFormat="1" ht="26.25" customHeight="1" x14ac:dyDescent="0.15">
      <c r="A121" s="840"/>
      <c r="B121" s="841"/>
      <c r="C121" s="886" t="s">
        <v>469</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451</v>
      </c>
      <c r="AB121" s="800"/>
      <c r="AC121" s="800"/>
      <c r="AD121" s="800"/>
      <c r="AE121" s="801"/>
      <c r="AF121" s="802" t="s">
        <v>451</v>
      </c>
      <c r="AG121" s="800"/>
      <c r="AH121" s="800"/>
      <c r="AI121" s="800"/>
      <c r="AJ121" s="801"/>
      <c r="AK121" s="802" t="s">
        <v>437</v>
      </c>
      <c r="AL121" s="800"/>
      <c r="AM121" s="800"/>
      <c r="AN121" s="800"/>
      <c r="AO121" s="801"/>
      <c r="AP121" s="847" t="s">
        <v>433</v>
      </c>
      <c r="AQ121" s="848"/>
      <c r="AR121" s="848"/>
      <c r="AS121" s="848"/>
      <c r="AT121" s="849"/>
      <c r="AU121" s="909"/>
      <c r="AV121" s="910"/>
      <c r="AW121" s="910"/>
      <c r="AX121" s="910"/>
      <c r="AY121" s="911"/>
      <c r="AZ121" s="835" t="s">
        <v>470</v>
      </c>
      <c r="BA121" s="770"/>
      <c r="BB121" s="770"/>
      <c r="BC121" s="770"/>
      <c r="BD121" s="770"/>
      <c r="BE121" s="770"/>
      <c r="BF121" s="770"/>
      <c r="BG121" s="770"/>
      <c r="BH121" s="770"/>
      <c r="BI121" s="770"/>
      <c r="BJ121" s="770"/>
      <c r="BK121" s="770"/>
      <c r="BL121" s="770"/>
      <c r="BM121" s="770"/>
      <c r="BN121" s="770"/>
      <c r="BO121" s="770"/>
      <c r="BP121" s="771"/>
      <c r="BQ121" s="836">
        <v>1319609</v>
      </c>
      <c r="BR121" s="837"/>
      <c r="BS121" s="837"/>
      <c r="BT121" s="837"/>
      <c r="BU121" s="837"/>
      <c r="BV121" s="837">
        <v>1186380</v>
      </c>
      <c r="BW121" s="837"/>
      <c r="BX121" s="837"/>
      <c r="BY121" s="837"/>
      <c r="BZ121" s="837"/>
      <c r="CA121" s="837">
        <v>1107335</v>
      </c>
      <c r="CB121" s="837"/>
      <c r="CC121" s="837"/>
      <c r="CD121" s="837"/>
      <c r="CE121" s="837"/>
      <c r="CF121" s="898">
        <v>7.1</v>
      </c>
      <c r="CG121" s="899"/>
      <c r="CH121" s="899"/>
      <c r="CI121" s="899"/>
      <c r="CJ121" s="899"/>
      <c r="CK121" s="892"/>
      <c r="CL121" s="878"/>
      <c r="CM121" s="878"/>
      <c r="CN121" s="878"/>
      <c r="CO121" s="879"/>
      <c r="CP121" s="858" t="s">
        <v>471</v>
      </c>
      <c r="CQ121" s="859"/>
      <c r="CR121" s="859"/>
      <c r="CS121" s="859"/>
      <c r="CT121" s="859"/>
      <c r="CU121" s="859"/>
      <c r="CV121" s="859"/>
      <c r="CW121" s="859"/>
      <c r="CX121" s="859"/>
      <c r="CY121" s="859"/>
      <c r="CZ121" s="859"/>
      <c r="DA121" s="859"/>
      <c r="DB121" s="859"/>
      <c r="DC121" s="859"/>
      <c r="DD121" s="859"/>
      <c r="DE121" s="859"/>
      <c r="DF121" s="860"/>
      <c r="DG121" s="836">
        <v>5549145</v>
      </c>
      <c r="DH121" s="837"/>
      <c r="DI121" s="837"/>
      <c r="DJ121" s="837"/>
      <c r="DK121" s="837"/>
      <c r="DL121" s="837">
        <v>5015251</v>
      </c>
      <c r="DM121" s="837"/>
      <c r="DN121" s="837"/>
      <c r="DO121" s="837"/>
      <c r="DP121" s="837"/>
      <c r="DQ121" s="837">
        <v>4601440</v>
      </c>
      <c r="DR121" s="837"/>
      <c r="DS121" s="837"/>
      <c r="DT121" s="837"/>
      <c r="DU121" s="837"/>
      <c r="DV121" s="814">
        <v>29.5</v>
      </c>
      <c r="DW121" s="814"/>
      <c r="DX121" s="814"/>
      <c r="DY121" s="814"/>
      <c r="DZ121" s="815"/>
    </row>
    <row r="122" spans="1:130" s="226" customFormat="1" ht="26.25" customHeight="1" x14ac:dyDescent="0.15">
      <c r="A122" s="840"/>
      <c r="B122" s="841"/>
      <c r="C122" s="844" t="s">
        <v>445</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457</v>
      </c>
      <c r="AB122" s="800"/>
      <c r="AC122" s="800"/>
      <c r="AD122" s="800"/>
      <c r="AE122" s="801"/>
      <c r="AF122" s="802" t="s">
        <v>458</v>
      </c>
      <c r="AG122" s="800"/>
      <c r="AH122" s="800"/>
      <c r="AI122" s="800"/>
      <c r="AJ122" s="801"/>
      <c r="AK122" s="802" t="s">
        <v>122</v>
      </c>
      <c r="AL122" s="800"/>
      <c r="AM122" s="800"/>
      <c r="AN122" s="800"/>
      <c r="AO122" s="801"/>
      <c r="AP122" s="847" t="s">
        <v>449</v>
      </c>
      <c r="AQ122" s="848"/>
      <c r="AR122" s="848"/>
      <c r="AS122" s="848"/>
      <c r="AT122" s="849"/>
      <c r="AU122" s="909"/>
      <c r="AV122" s="910"/>
      <c r="AW122" s="910"/>
      <c r="AX122" s="910"/>
      <c r="AY122" s="911"/>
      <c r="AZ122" s="902" t="s">
        <v>472</v>
      </c>
      <c r="BA122" s="903"/>
      <c r="BB122" s="903"/>
      <c r="BC122" s="903"/>
      <c r="BD122" s="903"/>
      <c r="BE122" s="903"/>
      <c r="BF122" s="903"/>
      <c r="BG122" s="903"/>
      <c r="BH122" s="903"/>
      <c r="BI122" s="903"/>
      <c r="BJ122" s="903"/>
      <c r="BK122" s="903"/>
      <c r="BL122" s="903"/>
      <c r="BM122" s="903"/>
      <c r="BN122" s="903"/>
      <c r="BO122" s="903"/>
      <c r="BP122" s="904"/>
      <c r="BQ122" s="905">
        <v>55977183</v>
      </c>
      <c r="BR122" s="868"/>
      <c r="BS122" s="868"/>
      <c r="BT122" s="868"/>
      <c r="BU122" s="868"/>
      <c r="BV122" s="868">
        <v>56571406</v>
      </c>
      <c r="BW122" s="868"/>
      <c r="BX122" s="868"/>
      <c r="BY122" s="868"/>
      <c r="BZ122" s="868"/>
      <c r="CA122" s="868">
        <v>54128962</v>
      </c>
      <c r="CB122" s="868"/>
      <c r="CC122" s="868"/>
      <c r="CD122" s="868"/>
      <c r="CE122" s="868"/>
      <c r="CF122" s="869">
        <v>346.9</v>
      </c>
      <c r="CG122" s="870"/>
      <c r="CH122" s="870"/>
      <c r="CI122" s="870"/>
      <c r="CJ122" s="870"/>
      <c r="CK122" s="892"/>
      <c r="CL122" s="878"/>
      <c r="CM122" s="878"/>
      <c r="CN122" s="878"/>
      <c r="CO122" s="879"/>
      <c r="CP122" s="858" t="s">
        <v>473</v>
      </c>
      <c r="CQ122" s="859"/>
      <c r="CR122" s="859"/>
      <c r="CS122" s="859"/>
      <c r="CT122" s="859"/>
      <c r="CU122" s="859"/>
      <c r="CV122" s="859"/>
      <c r="CW122" s="859"/>
      <c r="CX122" s="859"/>
      <c r="CY122" s="859"/>
      <c r="CZ122" s="859"/>
      <c r="DA122" s="859"/>
      <c r="DB122" s="859"/>
      <c r="DC122" s="859"/>
      <c r="DD122" s="859"/>
      <c r="DE122" s="859"/>
      <c r="DF122" s="860"/>
      <c r="DG122" s="836">
        <v>34768</v>
      </c>
      <c r="DH122" s="837"/>
      <c r="DI122" s="837"/>
      <c r="DJ122" s="837"/>
      <c r="DK122" s="837"/>
      <c r="DL122" s="837">
        <v>48202</v>
      </c>
      <c r="DM122" s="837"/>
      <c r="DN122" s="837"/>
      <c r="DO122" s="837"/>
      <c r="DP122" s="837"/>
      <c r="DQ122" s="837">
        <v>1009515</v>
      </c>
      <c r="DR122" s="837"/>
      <c r="DS122" s="837"/>
      <c r="DT122" s="837"/>
      <c r="DU122" s="837"/>
      <c r="DV122" s="814">
        <v>6.5</v>
      </c>
      <c r="DW122" s="814"/>
      <c r="DX122" s="814"/>
      <c r="DY122" s="814"/>
      <c r="DZ122" s="815"/>
    </row>
    <row r="123" spans="1:130" s="226" customFormat="1" ht="26.25" customHeight="1" x14ac:dyDescent="0.15">
      <c r="A123" s="840"/>
      <c r="B123" s="841"/>
      <c r="C123" s="844" t="s">
        <v>454</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43345</v>
      </c>
      <c r="AB123" s="800"/>
      <c r="AC123" s="800"/>
      <c r="AD123" s="800"/>
      <c r="AE123" s="801"/>
      <c r="AF123" s="802">
        <v>43112</v>
      </c>
      <c r="AG123" s="800"/>
      <c r="AH123" s="800"/>
      <c r="AI123" s="800"/>
      <c r="AJ123" s="801"/>
      <c r="AK123" s="802">
        <v>43286</v>
      </c>
      <c r="AL123" s="800"/>
      <c r="AM123" s="800"/>
      <c r="AN123" s="800"/>
      <c r="AO123" s="801"/>
      <c r="AP123" s="847">
        <v>0.3</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474</v>
      </c>
      <c r="BP123" s="901"/>
      <c r="BQ123" s="855">
        <v>76095764</v>
      </c>
      <c r="BR123" s="856"/>
      <c r="BS123" s="856"/>
      <c r="BT123" s="856"/>
      <c r="BU123" s="856"/>
      <c r="BV123" s="856">
        <v>76848137</v>
      </c>
      <c r="BW123" s="856"/>
      <c r="BX123" s="856"/>
      <c r="BY123" s="856"/>
      <c r="BZ123" s="856"/>
      <c r="CA123" s="856">
        <v>74513077</v>
      </c>
      <c r="CB123" s="856"/>
      <c r="CC123" s="856"/>
      <c r="CD123" s="856"/>
      <c r="CE123" s="856"/>
      <c r="CF123" s="766"/>
      <c r="CG123" s="767"/>
      <c r="CH123" s="767"/>
      <c r="CI123" s="767"/>
      <c r="CJ123" s="857"/>
      <c r="CK123" s="892"/>
      <c r="CL123" s="878"/>
      <c r="CM123" s="878"/>
      <c r="CN123" s="878"/>
      <c r="CO123" s="879"/>
      <c r="CP123" s="858" t="s">
        <v>475</v>
      </c>
      <c r="CQ123" s="859"/>
      <c r="CR123" s="859"/>
      <c r="CS123" s="859"/>
      <c r="CT123" s="859"/>
      <c r="CU123" s="859"/>
      <c r="CV123" s="859"/>
      <c r="CW123" s="859"/>
      <c r="CX123" s="859"/>
      <c r="CY123" s="859"/>
      <c r="CZ123" s="859"/>
      <c r="DA123" s="859"/>
      <c r="DB123" s="859"/>
      <c r="DC123" s="859"/>
      <c r="DD123" s="859"/>
      <c r="DE123" s="859"/>
      <c r="DF123" s="860"/>
      <c r="DG123" s="799">
        <v>67699</v>
      </c>
      <c r="DH123" s="800"/>
      <c r="DI123" s="800"/>
      <c r="DJ123" s="800"/>
      <c r="DK123" s="801"/>
      <c r="DL123" s="802">
        <v>89380</v>
      </c>
      <c r="DM123" s="800"/>
      <c r="DN123" s="800"/>
      <c r="DO123" s="800"/>
      <c r="DP123" s="801"/>
      <c r="DQ123" s="802">
        <v>77290</v>
      </c>
      <c r="DR123" s="800"/>
      <c r="DS123" s="800"/>
      <c r="DT123" s="800"/>
      <c r="DU123" s="801"/>
      <c r="DV123" s="847">
        <v>0.5</v>
      </c>
      <c r="DW123" s="848"/>
      <c r="DX123" s="848"/>
      <c r="DY123" s="848"/>
      <c r="DZ123" s="849"/>
    </row>
    <row r="124" spans="1:130" s="226" customFormat="1" ht="26.25" customHeight="1" thickBot="1" x14ac:dyDescent="0.2">
      <c r="A124" s="840"/>
      <c r="B124" s="841"/>
      <c r="C124" s="844" t="s">
        <v>459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458</v>
      </c>
      <c r="AB124" s="800"/>
      <c r="AC124" s="800"/>
      <c r="AD124" s="800"/>
      <c r="AE124" s="801"/>
      <c r="AF124" s="802" t="s">
        <v>451</v>
      </c>
      <c r="AG124" s="800"/>
      <c r="AH124" s="800"/>
      <c r="AI124" s="800"/>
      <c r="AJ124" s="801"/>
      <c r="AK124" s="802" t="s">
        <v>436</v>
      </c>
      <c r="AL124" s="800"/>
      <c r="AM124" s="800"/>
      <c r="AN124" s="800"/>
      <c r="AO124" s="801"/>
      <c r="AP124" s="847" t="s">
        <v>122</v>
      </c>
      <c r="AQ124" s="848"/>
      <c r="AR124" s="848"/>
      <c r="AS124" s="848"/>
      <c r="AT124" s="849"/>
      <c r="AU124" s="850" t="s">
        <v>476</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451</v>
      </c>
      <c r="BR124" s="854"/>
      <c r="BS124" s="854"/>
      <c r="BT124" s="854"/>
      <c r="BU124" s="854"/>
      <c r="BV124" s="854" t="s">
        <v>122</v>
      </c>
      <c r="BW124" s="854"/>
      <c r="BX124" s="854"/>
      <c r="BY124" s="854"/>
      <c r="BZ124" s="854"/>
      <c r="CA124" s="854" t="s">
        <v>436</v>
      </c>
      <c r="CB124" s="854"/>
      <c r="CC124" s="854"/>
      <c r="CD124" s="854"/>
      <c r="CE124" s="854"/>
      <c r="CF124" s="744"/>
      <c r="CG124" s="745"/>
      <c r="CH124" s="745"/>
      <c r="CI124" s="745"/>
      <c r="CJ124" s="885"/>
      <c r="CK124" s="893"/>
      <c r="CL124" s="893"/>
      <c r="CM124" s="893"/>
      <c r="CN124" s="893"/>
      <c r="CO124" s="894"/>
      <c r="CP124" s="858" t="s">
        <v>477</v>
      </c>
      <c r="CQ124" s="859"/>
      <c r="CR124" s="859"/>
      <c r="CS124" s="859"/>
      <c r="CT124" s="859"/>
      <c r="CU124" s="859"/>
      <c r="CV124" s="859"/>
      <c r="CW124" s="859"/>
      <c r="CX124" s="859"/>
      <c r="CY124" s="859"/>
      <c r="CZ124" s="859"/>
      <c r="DA124" s="859"/>
      <c r="DB124" s="859"/>
      <c r="DC124" s="859"/>
      <c r="DD124" s="859"/>
      <c r="DE124" s="859"/>
      <c r="DF124" s="860"/>
      <c r="DG124" s="782">
        <v>942846</v>
      </c>
      <c r="DH124" s="783"/>
      <c r="DI124" s="783"/>
      <c r="DJ124" s="783"/>
      <c r="DK124" s="784"/>
      <c r="DL124" s="785">
        <v>1367753</v>
      </c>
      <c r="DM124" s="783"/>
      <c r="DN124" s="783"/>
      <c r="DO124" s="783"/>
      <c r="DP124" s="784"/>
      <c r="DQ124" s="785">
        <v>48164</v>
      </c>
      <c r="DR124" s="783"/>
      <c r="DS124" s="783"/>
      <c r="DT124" s="783"/>
      <c r="DU124" s="784"/>
      <c r="DV124" s="871">
        <v>0.3</v>
      </c>
      <c r="DW124" s="872"/>
      <c r="DX124" s="872"/>
      <c r="DY124" s="872"/>
      <c r="DZ124" s="873"/>
    </row>
    <row r="125" spans="1:130" s="226" customFormat="1" ht="26.25" customHeight="1" x14ac:dyDescent="0.15">
      <c r="A125" s="840"/>
      <c r="B125" s="841"/>
      <c r="C125" s="844" t="s">
        <v>462</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433</v>
      </c>
      <c r="AB125" s="800"/>
      <c r="AC125" s="800"/>
      <c r="AD125" s="800"/>
      <c r="AE125" s="801"/>
      <c r="AF125" s="802" t="s">
        <v>442</v>
      </c>
      <c r="AG125" s="800"/>
      <c r="AH125" s="800"/>
      <c r="AI125" s="800"/>
      <c r="AJ125" s="801"/>
      <c r="AK125" s="802" t="s">
        <v>433</v>
      </c>
      <c r="AL125" s="800"/>
      <c r="AM125" s="800"/>
      <c r="AN125" s="800"/>
      <c r="AO125" s="801"/>
      <c r="AP125" s="847" t="s">
        <v>438</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478</v>
      </c>
      <c r="CL125" s="875"/>
      <c r="CM125" s="875"/>
      <c r="CN125" s="875"/>
      <c r="CO125" s="876"/>
      <c r="CP125" s="883" t="s">
        <v>479</v>
      </c>
      <c r="CQ125" s="828"/>
      <c r="CR125" s="828"/>
      <c r="CS125" s="828"/>
      <c r="CT125" s="828"/>
      <c r="CU125" s="828"/>
      <c r="CV125" s="828"/>
      <c r="CW125" s="828"/>
      <c r="CX125" s="828"/>
      <c r="CY125" s="828"/>
      <c r="CZ125" s="828"/>
      <c r="DA125" s="828"/>
      <c r="DB125" s="828"/>
      <c r="DC125" s="828"/>
      <c r="DD125" s="828"/>
      <c r="DE125" s="828"/>
      <c r="DF125" s="829"/>
      <c r="DG125" s="884" t="s">
        <v>433</v>
      </c>
      <c r="DH125" s="865"/>
      <c r="DI125" s="865"/>
      <c r="DJ125" s="865"/>
      <c r="DK125" s="865"/>
      <c r="DL125" s="865" t="s">
        <v>122</v>
      </c>
      <c r="DM125" s="865"/>
      <c r="DN125" s="865"/>
      <c r="DO125" s="865"/>
      <c r="DP125" s="865"/>
      <c r="DQ125" s="865" t="s">
        <v>442</v>
      </c>
      <c r="DR125" s="865"/>
      <c r="DS125" s="865"/>
      <c r="DT125" s="865"/>
      <c r="DU125" s="865"/>
      <c r="DV125" s="866" t="s">
        <v>458</v>
      </c>
      <c r="DW125" s="866"/>
      <c r="DX125" s="866"/>
      <c r="DY125" s="866"/>
      <c r="DZ125" s="867"/>
    </row>
    <row r="126" spans="1:130" s="226" customFormat="1" ht="26.25" customHeight="1" thickBot="1" x14ac:dyDescent="0.2">
      <c r="A126" s="840"/>
      <c r="B126" s="841"/>
      <c r="C126" s="844" t="s">
        <v>464</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676</v>
      </c>
      <c r="AB126" s="800"/>
      <c r="AC126" s="800"/>
      <c r="AD126" s="800"/>
      <c r="AE126" s="801"/>
      <c r="AF126" s="802" t="s">
        <v>122</v>
      </c>
      <c r="AG126" s="800"/>
      <c r="AH126" s="800"/>
      <c r="AI126" s="800"/>
      <c r="AJ126" s="801"/>
      <c r="AK126" s="802" t="s">
        <v>451</v>
      </c>
      <c r="AL126" s="800"/>
      <c r="AM126" s="800"/>
      <c r="AN126" s="800"/>
      <c r="AO126" s="801"/>
      <c r="AP126" s="847" t="s">
        <v>438</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480</v>
      </c>
      <c r="CQ126" s="770"/>
      <c r="CR126" s="770"/>
      <c r="CS126" s="770"/>
      <c r="CT126" s="770"/>
      <c r="CU126" s="770"/>
      <c r="CV126" s="770"/>
      <c r="CW126" s="770"/>
      <c r="CX126" s="770"/>
      <c r="CY126" s="770"/>
      <c r="CZ126" s="770"/>
      <c r="DA126" s="770"/>
      <c r="DB126" s="770"/>
      <c r="DC126" s="770"/>
      <c r="DD126" s="770"/>
      <c r="DE126" s="770"/>
      <c r="DF126" s="771"/>
      <c r="DG126" s="836" t="s">
        <v>122</v>
      </c>
      <c r="DH126" s="837"/>
      <c r="DI126" s="837"/>
      <c r="DJ126" s="837"/>
      <c r="DK126" s="837"/>
      <c r="DL126" s="837" t="s">
        <v>442</v>
      </c>
      <c r="DM126" s="837"/>
      <c r="DN126" s="837"/>
      <c r="DO126" s="837"/>
      <c r="DP126" s="837"/>
      <c r="DQ126" s="837" t="s">
        <v>433</v>
      </c>
      <c r="DR126" s="837"/>
      <c r="DS126" s="837"/>
      <c r="DT126" s="837"/>
      <c r="DU126" s="837"/>
      <c r="DV126" s="814" t="s">
        <v>433</v>
      </c>
      <c r="DW126" s="814"/>
      <c r="DX126" s="814"/>
      <c r="DY126" s="814"/>
      <c r="DZ126" s="815"/>
    </row>
    <row r="127" spans="1:130" s="226" customFormat="1" ht="26.25" customHeight="1" x14ac:dyDescent="0.15">
      <c r="A127" s="842"/>
      <c r="B127" s="843"/>
      <c r="C127" s="861" t="s">
        <v>481</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6649</v>
      </c>
      <c r="AB127" s="800"/>
      <c r="AC127" s="800"/>
      <c r="AD127" s="800"/>
      <c r="AE127" s="801"/>
      <c r="AF127" s="802">
        <v>6146</v>
      </c>
      <c r="AG127" s="800"/>
      <c r="AH127" s="800"/>
      <c r="AI127" s="800"/>
      <c r="AJ127" s="801"/>
      <c r="AK127" s="802">
        <v>5669</v>
      </c>
      <c r="AL127" s="800"/>
      <c r="AM127" s="800"/>
      <c r="AN127" s="800"/>
      <c r="AO127" s="801"/>
      <c r="AP127" s="847">
        <v>0</v>
      </c>
      <c r="AQ127" s="848"/>
      <c r="AR127" s="848"/>
      <c r="AS127" s="848"/>
      <c r="AT127" s="849"/>
      <c r="AU127" s="262"/>
      <c r="AV127" s="262"/>
      <c r="AW127" s="262"/>
      <c r="AX127" s="864" t="s">
        <v>482</v>
      </c>
      <c r="AY127" s="832"/>
      <c r="AZ127" s="832"/>
      <c r="BA127" s="832"/>
      <c r="BB127" s="832"/>
      <c r="BC127" s="832"/>
      <c r="BD127" s="832"/>
      <c r="BE127" s="833"/>
      <c r="BF127" s="831" t="s">
        <v>483</v>
      </c>
      <c r="BG127" s="832"/>
      <c r="BH127" s="832"/>
      <c r="BI127" s="832"/>
      <c r="BJ127" s="832"/>
      <c r="BK127" s="832"/>
      <c r="BL127" s="833"/>
      <c r="BM127" s="831" t="s">
        <v>484</v>
      </c>
      <c r="BN127" s="832"/>
      <c r="BO127" s="832"/>
      <c r="BP127" s="832"/>
      <c r="BQ127" s="832"/>
      <c r="BR127" s="832"/>
      <c r="BS127" s="833"/>
      <c r="BT127" s="831" t="s">
        <v>485</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486</v>
      </c>
      <c r="CQ127" s="770"/>
      <c r="CR127" s="770"/>
      <c r="CS127" s="770"/>
      <c r="CT127" s="770"/>
      <c r="CU127" s="770"/>
      <c r="CV127" s="770"/>
      <c r="CW127" s="770"/>
      <c r="CX127" s="770"/>
      <c r="CY127" s="770"/>
      <c r="CZ127" s="770"/>
      <c r="DA127" s="770"/>
      <c r="DB127" s="770"/>
      <c r="DC127" s="770"/>
      <c r="DD127" s="770"/>
      <c r="DE127" s="770"/>
      <c r="DF127" s="771"/>
      <c r="DG127" s="836" t="s">
        <v>451</v>
      </c>
      <c r="DH127" s="837"/>
      <c r="DI127" s="837"/>
      <c r="DJ127" s="837"/>
      <c r="DK127" s="837"/>
      <c r="DL127" s="837" t="s">
        <v>442</v>
      </c>
      <c r="DM127" s="837"/>
      <c r="DN127" s="837"/>
      <c r="DO127" s="837"/>
      <c r="DP127" s="837"/>
      <c r="DQ127" s="837" t="s">
        <v>433</v>
      </c>
      <c r="DR127" s="837"/>
      <c r="DS127" s="837"/>
      <c r="DT127" s="837"/>
      <c r="DU127" s="837"/>
      <c r="DV127" s="814" t="s">
        <v>451</v>
      </c>
      <c r="DW127" s="814"/>
      <c r="DX127" s="814"/>
      <c r="DY127" s="814"/>
      <c r="DZ127" s="815"/>
    </row>
    <row r="128" spans="1:130" s="226" customFormat="1" ht="26.25" customHeight="1" thickBot="1" x14ac:dyDescent="0.2">
      <c r="A128" s="816" t="s">
        <v>487</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488</v>
      </c>
      <c r="X128" s="818"/>
      <c r="Y128" s="818"/>
      <c r="Z128" s="819"/>
      <c r="AA128" s="820">
        <v>189420</v>
      </c>
      <c r="AB128" s="821"/>
      <c r="AC128" s="821"/>
      <c r="AD128" s="821"/>
      <c r="AE128" s="822"/>
      <c r="AF128" s="823">
        <v>191927</v>
      </c>
      <c r="AG128" s="821"/>
      <c r="AH128" s="821"/>
      <c r="AI128" s="821"/>
      <c r="AJ128" s="822"/>
      <c r="AK128" s="823">
        <v>187123</v>
      </c>
      <c r="AL128" s="821"/>
      <c r="AM128" s="821"/>
      <c r="AN128" s="821"/>
      <c r="AO128" s="822"/>
      <c r="AP128" s="824"/>
      <c r="AQ128" s="825"/>
      <c r="AR128" s="825"/>
      <c r="AS128" s="825"/>
      <c r="AT128" s="826"/>
      <c r="AU128" s="262"/>
      <c r="AV128" s="262"/>
      <c r="AW128" s="262"/>
      <c r="AX128" s="827" t="s">
        <v>489</v>
      </c>
      <c r="AY128" s="828"/>
      <c r="AZ128" s="828"/>
      <c r="BA128" s="828"/>
      <c r="BB128" s="828"/>
      <c r="BC128" s="828"/>
      <c r="BD128" s="828"/>
      <c r="BE128" s="829"/>
      <c r="BF128" s="806" t="s">
        <v>436</v>
      </c>
      <c r="BG128" s="807"/>
      <c r="BH128" s="807"/>
      <c r="BI128" s="807"/>
      <c r="BJ128" s="807"/>
      <c r="BK128" s="807"/>
      <c r="BL128" s="830"/>
      <c r="BM128" s="806">
        <v>12.37</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490</v>
      </c>
      <c r="CQ128" s="748"/>
      <c r="CR128" s="748"/>
      <c r="CS128" s="748"/>
      <c r="CT128" s="748"/>
      <c r="CU128" s="748"/>
      <c r="CV128" s="748"/>
      <c r="CW128" s="748"/>
      <c r="CX128" s="748"/>
      <c r="CY128" s="748"/>
      <c r="CZ128" s="748"/>
      <c r="DA128" s="748"/>
      <c r="DB128" s="748"/>
      <c r="DC128" s="748"/>
      <c r="DD128" s="748"/>
      <c r="DE128" s="748"/>
      <c r="DF128" s="749"/>
      <c r="DG128" s="810" t="s">
        <v>122</v>
      </c>
      <c r="DH128" s="811"/>
      <c r="DI128" s="811"/>
      <c r="DJ128" s="811"/>
      <c r="DK128" s="811"/>
      <c r="DL128" s="811" t="s">
        <v>451</v>
      </c>
      <c r="DM128" s="811"/>
      <c r="DN128" s="811"/>
      <c r="DO128" s="811"/>
      <c r="DP128" s="811"/>
      <c r="DQ128" s="811" t="s">
        <v>433</v>
      </c>
      <c r="DR128" s="811"/>
      <c r="DS128" s="811"/>
      <c r="DT128" s="811"/>
      <c r="DU128" s="811"/>
      <c r="DV128" s="812" t="s">
        <v>433</v>
      </c>
      <c r="DW128" s="812"/>
      <c r="DX128" s="812"/>
      <c r="DY128" s="812"/>
      <c r="DZ128" s="813"/>
    </row>
    <row r="129" spans="1:131" s="226"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491</v>
      </c>
      <c r="X129" s="797"/>
      <c r="Y129" s="797"/>
      <c r="Z129" s="798"/>
      <c r="AA129" s="799">
        <v>22513950</v>
      </c>
      <c r="AB129" s="800"/>
      <c r="AC129" s="800"/>
      <c r="AD129" s="800"/>
      <c r="AE129" s="801"/>
      <c r="AF129" s="802">
        <v>21765942</v>
      </c>
      <c r="AG129" s="800"/>
      <c r="AH129" s="800"/>
      <c r="AI129" s="800"/>
      <c r="AJ129" s="801"/>
      <c r="AK129" s="802">
        <v>21308693</v>
      </c>
      <c r="AL129" s="800"/>
      <c r="AM129" s="800"/>
      <c r="AN129" s="800"/>
      <c r="AO129" s="801"/>
      <c r="AP129" s="803"/>
      <c r="AQ129" s="804"/>
      <c r="AR129" s="804"/>
      <c r="AS129" s="804"/>
      <c r="AT129" s="805"/>
      <c r="AU129" s="264"/>
      <c r="AV129" s="264"/>
      <c r="AW129" s="264"/>
      <c r="AX129" s="769" t="s">
        <v>492</v>
      </c>
      <c r="AY129" s="770"/>
      <c r="AZ129" s="770"/>
      <c r="BA129" s="770"/>
      <c r="BB129" s="770"/>
      <c r="BC129" s="770"/>
      <c r="BD129" s="770"/>
      <c r="BE129" s="771"/>
      <c r="BF129" s="789" t="s">
        <v>451</v>
      </c>
      <c r="BG129" s="790"/>
      <c r="BH129" s="790"/>
      <c r="BI129" s="790"/>
      <c r="BJ129" s="790"/>
      <c r="BK129" s="790"/>
      <c r="BL129" s="791"/>
      <c r="BM129" s="789">
        <v>17.37</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493</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494</v>
      </c>
      <c r="X130" s="797"/>
      <c r="Y130" s="797"/>
      <c r="Z130" s="798"/>
      <c r="AA130" s="799">
        <v>5777714</v>
      </c>
      <c r="AB130" s="800"/>
      <c r="AC130" s="800"/>
      <c r="AD130" s="800"/>
      <c r="AE130" s="801"/>
      <c r="AF130" s="802">
        <v>5725213</v>
      </c>
      <c r="AG130" s="800"/>
      <c r="AH130" s="800"/>
      <c r="AI130" s="800"/>
      <c r="AJ130" s="801"/>
      <c r="AK130" s="802">
        <v>5705782</v>
      </c>
      <c r="AL130" s="800"/>
      <c r="AM130" s="800"/>
      <c r="AN130" s="800"/>
      <c r="AO130" s="801"/>
      <c r="AP130" s="803"/>
      <c r="AQ130" s="804"/>
      <c r="AR130" s="804"/>
      <c r="AS130" s="804"/>
      <c r="AT130" s="805"/>
      <c r="AU130" s="264"/>
      <c r="AV130" s="264"/>
      <c r="AW130" s="264"/>
      <c r="AX130" s="769" t="s">
        <v>495</v>
      </c>
      <c r="AY130" s="770"/>
      <c r="AZ130" s="770"/>
      <c r="BA130" s="770"/>
      <c r="BB130" s="770"/>
      <c r="BC130" s="770"/>
      <c r="BD130" s="770"/>
      <c r="BE130" s="771"/>
      <c r="BF130" s="772">
        <v>3.9</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496</v>
      </c>
      <c r="X131" s="780"/>
      <c r="Y131" s="780"/>
      <c r="Z131" s="781"/>
      <c r="AA131" s="782">
        <v>16736236</v>
      </c>
      <c r="AB131" s="783"/>
      <c r="AC131" s="783"/>
      <c r="AD131" s="783"/>
      <c r="AE131" s="784"/>
      <c r="AF131" s="785">
        <v>16040729</v>
      </c>
      <c r="AG131" s="783"/>
      <c r="AH131" s="783"/>
      <c r="AI131" s="783"/>
      <c r="AJ131" s="784"/>
      <c r="AK131" s="785">
        <v>15602911</v>
      </c>
      <c r="AL131" s="783"/>
      <c r="AM131" s="783"/>
      <c r="AN131" s="783"/>
      <c r="AO131" s="784"/>
      <c r="AP131" s="786"/>
      <c r="AQ131" s="787"/>
      <c r="AR131" s="787"/>
      <c r="AS131" s="787"/>
      <c r="AT131" s="788"/>
      <c r="AU131" s="264"/>
      <c r="AV131" s="264"/>
      <c r="AW131" s="264"/>
      <c r="AX131" s="747" t="s">
        <v>497</v>
      </c>
      <c r="AY131" s="748"/>
      <c r="AZ131" s="748"/>
      <c r="BA131" s="748"/>
      <c r="BB131" s="748"/>
      <c r="BC131" s="748"/>
      <c r="BD131" s="748"/>
      <c r="BE131" s="749"/>
      <c r="BF131" s="750" t="s">
        <v>449</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498</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499</v>
      </c>
      <c r="W132" s="760"/>
      <c r="X132" s="760"/>
      <c r="Y132" s="760"/>
      <c r="Z132" s="761"/>
      <c r="AA132" s="762">
        <v>4.7602160959999997</v>
      </c>
      <c r="AB132" s="763"/>
      <c r="AC132" s="763"/>
      <c r="AD132" s="763"/>
      <c r="AE132" s="764"/>
      <c r="AF132" s="765">
        <v>3.106828873</v>
      </c>
      <c r="AG132" s="763"/>
      <c r="AH132" s="763"/>
      <c r="AI132" s="763"/>
      <c r="AJ132" s="764"/>
      <c r="AK132" s="765">
        <v>3.9781644100000002</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500</v>
      </c>
      <c r="W133" s="739"/>
      <c r="X133" s="739"/>
      <c r="Y133" s="739"/>
      <c r="Z133" s="740"/>
      <c r="AA133" s="741">
        <v>6.1</v>
      </c>
      <c r="AB133" s="742"/>
      <c r="AC133" s="742"/>
      <c r="AD133" s="742"/>
      <c r="AE133" s="743"/>
      <c r="AF133" s="741">
        <v>4.7</v>
      </c>
      <c r="AG133" s="742"/>
      <c r="AH133" s="742"/>
      <c r="AI133" s="742"/>
      <c r="AJ133" s="743"/>
      <c r="AK133" s="741">
        <v>3.9</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mS8/LG7kVZvtCgyPV8Jt7/SZ9wBcMJ749bNse1GtKFOo5R8DObtO7fTBzInnsrKExKw+4IrvlzvF8HjVsmzWw==" saltValue="/DrumVdL3S8Ri0nHSvKHYg==" spinCount="100000" sheet="1" objects="1" scenarios="1" formatRows="0"/>
  <customSheetViews>
    <customSheetView guid="{4E25E121-281A-492F-8BD3-566A36AC0C5C}"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vAIgiATXeMRMMXvVaWRyeOv5y6MY4Rli6kbrZ2ejY+MxPvLzaWfouH9+OFn2mKw1jbRjdXA6HPe7X7nMtfORg==" saltValue="BaRKqPS102+Dtk/XCQmz2g==" spinCount="100000" sheet="1" objects="1" scenarios="1"/>
  <dataConsolidate/>
  <customSheetViews>
    <customSheetView guid="{4E25E121-281A-492F-8BD3-566A36AC0C5C}" showPageBreaks="1" showGridLines="0" fitToPage="1" hiddenRows="1" hiddenColumns="1" view="pageBreakPreview">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If3XwkFexMeRODcNz0Nihwtho73l6ltcNnXxR2rcyZ5EQ6tX0ZDurlW+fuxj6IwTfvK7k5oc59z8vDRvenrIw==" saltValue="3tDpd2MCQp36Iaw94k31sg==" spinCount="100000" sheet="1" objects="1" scenarios="1"/>
  <dataConsolidate/>
  <customSheetViews>
    <customSheetView guid="{4E25E121-281A-492F-8BD3-566A36AC0C5C}"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7" t="s">
        <v>504</v>
      </c>
      <c r="AP7" s="283"/>
      <c r="AQ7" s="284" t="s">
        <v>505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8"/>
      <c r="AP8" s="289" t="s">
        <v>506</v>
      </c>
      <c r="AQ8" s="290" t="s">
        <v>507</v>
      </c>
      <c r="AR8" s="291" t="s">
        <v>508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71" t="s">
        <v>509</v>
      </c>
      <c r="AL9" s="1172"/>
      <c r="AM9" s="1172"/>
      <c r="AN9" s="1173"/>
      <c r="AO9" s="292">
        <v>4292028</v>
      </c>
      <c r="AP9" s="292">
        <v>82837</v>
      </c>
      <c r="AQ9" s="293">
        <v>61846</v>
      </c>
      <c r="AR9" s="294">
        <v>33.9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71" t="s">
        <v>510</v>
      </c>
      <c r="AL10" s="1172"/>
      <c r="AM10" s="1172"/>
      <c r="AN10" s="1173"/>
      <c r="AO10" s="295">
        <v>330673</v>
      </c>
      <c r="AP10" s="295">
        <v>6382</v>
      </c>
      <c r="AQ10" s="296">
        <v>5819</v>
      </c>
      <c r="AR10" s="297">
        <v>9.6999999999999993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71" t="s">
        <v>511</v>
      </c>
      <c r="AL11" s="1172"/>
      <c r="AM11" s="1172"/>
      <c r="AN11" s="1173"/>
      <c r="AO11" s="295">
        <v>765623</v>
      </c>
      <c r="AP11" s="295">
        <v>14777</v>
      </c>
      <c r="AQ11" s="296">
        <v>5868</v>
      </c>
      <c r="AR11" s="297">
        <v>151.80000000000001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71" t="s">
        <v>512</v>
      </c>
      <c r="AL12" s="1172"/>
      <c r="AM12" s="1172"/>
      <c r="AN12" s="1173"/>
      <c r="AO12" s="295">
        <v>496200</v>
      </c>
      <c r="AP12" s="295">
        <v>9577</v>
      </c>
      <c r="AQ12" s="296">
        <v>1247</v>
      </c>
      <c r="AR12" s="297">
        <v>668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71" t="s">
        <v>513</v>
      </c>
      <c r="AL13" s="1172"/>
      <c r="AM13" s="1172"/>
      <c r="AN13" s="1173"/>
      <c r="AO13" s="295" t="s">
        <v>514</v>
      </c>
      <c r="AP13" s="295" t="s">
        <v>514</v>
      </c>
      <c r="AQ13" s="296">
        <v>0</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71" t="s">
        <v>515</v>
      </c>
      <c r="AL14" s="1172"/>
      <c r="AM14" s="1172"/>
      <c r="AN14" s="1173"/>
      <c r="AO14" s="295">
        <v>70195</v>
      </c>
      <c r="AP14" s="295">
        <v>1355</v>
      </c>
      <c r="AQ14" s="296">
        <v>2376</v>
      </c>
      <c r="AR14" s="297">
        <v>-43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71" t="s">
        <v>516</v>
      </c>
      <c r="AL15" s="1172"/>
      <c r="AM15" s="1172"/>
      <c r="AN15" s="1173"/>
      <c r="AO15" s="295" t="s">
        <v>514</v>
      </c>
      <c r="AP15" s="295" t="s">
        <v>514</v>
      </c>
      <c r="AQ15" s="296">
        <v>1663</v>
      </c>
      <c r="AR15" s="297" t="s">
        <v>514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4" t="s">
        <v>517</v>
      </c>
      <c r="AL16" s="1175"/>
      <c r="AM16" s="1175"/>
      <c r="AN16" s="1176"/>
      <c r="AO16" s="295">
        <v>-459819</v>
      </c>
      <c r="AP16" s="295">
        <v>-8875</v>
      </c>
      <c r="AQ16" s="296">
        <v>-5271</v>
      </c>
      <c r="AR16" s="297">
        <v>68.400000000000006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4" t="s">
        <v>181</v>
      </c>
      <c r="AL17" s="1175"/>
      <c r="AM17" s="1175"/>
      <c r="AN17" s="1176"/>
      <c r="AO17" s="295">
        <v>5494900</v>
      </c>
      <c r="AP17" s="295">
        <v>106053</v>
      </c>
      <c r="AQ17" s="296">
        <v>73548</v>
      </c>
      <c r="AR17" s="297">
        <v>44.2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8" t="s">
        <v>522</v>
      </c>
      <c r="AL21" s="1169"/>
      <c r="AM21" s="1169"/>
      <c r="AN21" s="1170"/>
      <c r="AO21" s="307">
        <v>10.65</v>
      </c>
      <c r="AP21" s="308">
        <v>7.24</v>
      </c>
      <c r="AQ21" s="309">
        <v>3.41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8" t="s">
        <v>523</v>
      </c>
      <c r="AL22" s="1169"/>
      <c r="AM22" s="1169"/>
      <c r="AN22" s="1170"/>
      <c r="AO22" s="312">
        <v>95.2</v>
      </c>
      <c r="AP22" s="313">
        <v>98.4</v>
      </c>
      <c r="AQ22" s="314">
        <v>-3.2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525</v>
      </c>
      <c r="AO27" s="273"/>
      <c r="AP27" s="273"/>
      <c r="AQ27" s="273"/>
      <c r="AR27" s="273"/>
      <c r="AS27" s="273"/>
      <c r="AT27" s="273"/>
    </row>
    <row r="28" spans="1:46" ht="17.25" x14ac:dyDescent="0.1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7" t="s">
        <v>504</v>
      </c>
      <c r="AP30" s="283"/>
      <c r="AQ30" s="284" t="s">
        <v>505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8"/>
      <c r="AP31" s="289" t="s">
        <v>506</v>
      </c>
      <c r="AQ31" s="290" t="s">
        <v>507</v>
      </c>
      <c r="AR31" s="291" t="s">
        <v>508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9" t="s">
        <v>528</v>
      </c>
      <c r="AL32" s="1160"/>
      <c r="AM32" s="1160"/>
      <c r="AN32" s="1161"/>
      <c r="AO32" s="322">
        <v>4214850</v>
      </c>
      <c r="AP32" s="322">
        <v>81347</v>
      </c>
      <c r="AQ32" s="323">
        <v>39633</v>
      </c>
      <c r="AR32" s="324">
        <v>105.3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9" t="s">
        <v>529</v>
      </c>
      <c r="AL33" s="1160"/>
      <c r="AM33" s="1160"/>
      <c r="AN33" s="1161"/>
      <c r="AO33" s="322" t="s">
        <v>514</v>
      </c>
      <c r="AP33" s="322" t="s">
        <v>514</v>
      </c>
      <c r="AQ33" s="323" t="s">
        <v>514</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9" t="s">
        <v>530</v>
      </c>
      <c r="AL34" s="1160"/>
      <c r="AM34" s="1160"/>
      <c r="AN34" s="1161"/>
      <c r="AO34" s="322" t="s">
        <v>514</v>
      </c>
      <c r="AP34" s="322" t="s">
        <v>514</v>
      </c>
      <c r="AQ34" s="323">
        <v>58</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9" t="s">
        <v>531</v>
      </c>
      <c r="AL35" s="1160"/>
      <c r="AM35" s="1160"/>
      <c r="AN35" s="1161"/>
      <c r="AO35" s="322">
        <v>2166017</v>
      </c>
      <c r="AP35" s="322">
        <v>41805</v>
      </c>
      <c r="AQ35" s="323">
        <v>13693</v>
      </c>
      <c r="AR35" s="324">
        <v>205.3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9" t="s">
        <v>532</v>
      </c>
      <c r="AL36" s="1160"/>
      <c r="AM36" s="1160"/>
      <c r="AN36" s="1161"/>
      <c r="AO36" s="322">
        <v>83716</v>
      </c>
      <c r="AP36" s="322">
        <v>1616</v>
      </c>
      <c r="AQ36" s="323">
        <v>1763</v>
      </c>
      <c r="AR36" s="324">
        <v>-8.3000000000000007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9" t="s">
        <v>533</v>
      </c>
      <c r="AL37" s="1160"/>
      <c r="AM37" s="1160"/>
      <c r="AN37" s="1161"/>
      <c r="AO37" s="322">
        <v>48955</v>
      </c>
      <c r="AP37" s="322">
        <v>945</v>
      </c>
      <c r="AQ37" s="323">
        <v>897</v>
      </c>
      <c r="AR37" s="324">
        <v>5.4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2" t="s">
        <v>534</v>
      </c>
      <c r="AL38" s="1163"/>
      <c r="AM38" s="1163"/>
      <c r="AN38" s="1164"/>
      <c r="AO38" s="325">
        <v>76</v>
      </c>
      <c r="AP38" s="325">
        <v>1</v>
      </c>
      <c r="AQ38" s="326">
        <v>1</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2" t="s">
        <v>535</v>
      </c>
      <c r="AL39" s="1163"/>
      <c r="AM39" s="1163"/>
      <c r="AN39" s="1164"/>
      <c r="AO39" s="322">
        <v>-187123</v>
      </c>
      <c r="AP39" s="322">
        <v>-3612</v>
      </c>
      <c r="AQ39" s="323">
        <v>-5566</v>
      </c>
      <c r="AR39" s="324">
        <v>-35.1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9" t="s">
        <v>536</v>
      </c>
      <c r="AL40" s="1160"/>
      <c r="AM40" s="1160"/>
      <c r="AN40" s="1161"/>
      <c r="AO40" s="322">
        <v>-5705782</v>
      </c>
      <c r="AP40" s="322">
        <v>-110123</v>
      </c>
      <c r="AQ40" s="323">
        <v>-36175</v>
      </c>
      <c r="AR40" s="324">
        <v>204.4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5" t="s">
        <v>296</v>
      </c>
      <c r="AL41" s="1166"/>
      <c r="AM41" s="1166"/>
      <c r="AN41" s="1167"/>
      <c r="AO41" s="322">
        <v>620709</v>
      </c>
      <c r="AP41" s="322">
        <v>11980</v>
      </c>
      <c r="AQ41" s="323">
        <v>14303</v>
      </c>
      <c r="AR41" s="324">
        <v>-16.2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2" t="s">
        <v>504</v>
      </c>
      <c r="AN49" s="1154" t="s">
        <v>540</v>
      </c>
      <c r="AO49" s="1155"/>
      <c r="AP49" s="1155"/>
      <c r="AQ49" s="1155"/>
      <c r="AR49" s="1156"/>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3"/>
      <c r="AN50" s="338" t="s">
        <v>541</v>
      </c>
      <c r="AO50" s="339" t="s">
        <v>542</v>
      </c>
      <c r="AP50" s="340" t="s">
        <v>543</v>
      </c>
      <c r="AQ50" s="341" t="s">
        <v>544</v>
      </c>
      <c r="AR50" s="342" t="s">
        <v>545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9102443</v>
      </c>
      <c r="AN51" s="344">
        <v>167417</v>
      </c>
      <c r="AO51" s="345">
        <v>13</v>
      </c>
      <c r="AP51" s="346">
        <v>69560</v>
      </c>
      <c r="AQ51" s="347">
        <v>32</v>
      </c>
      <c r="AR51" s="348">
        <v>-19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4882851</v>
      </c>
      <c r="AN52" s="352">
        <v>89808</v>
      </c>
      <c r="AO52" s="353">
        <v>-13.8</v>
      </c>
      <c r="AP52" s="354">
        <v>35305</v>
      </c>
      <c r="AQ52" s="355">
        <v>17</v>
      </c>
      <c r="AR52" s="356">
        <v>-30.8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6796654</v>
      </c>
      <c r="AN53" s="344">
        <v>126344</v>
      </c>
      <c r="AO53" s="345">
        <v>-24.5</v>
      </c>
      <c r="AP53" s="346">
        <v>65988</v>
      </c>
      <c r="AQ53" s="347">
        <v>-5.0999999999999996</v>
      </c>
      <c r="AR53" s="348">
        <v>-19.399999999999999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4124667</v>
      </c>
      <c r="AN54" s="352">
        <v>76674</v>
      </c>
      <c r="AO54" s="353">
        <v>-14.6</v>
      </c>
      <c r="AP54" s="354">
        <v>36473</v>
      </c>
      <c r="AQ54" s="355">
        <v>3.3</v>
      </c>
      <c r="AR54" s="356">
        <v>-17.899999999999999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7244819</v>
      </c>
      <c r="AN55" s="344">
        <v>136345</v>
      </c>
      <c r="AO55" s="345">
        <v>7.9</v>
      </c>
      <c r="AP55" s="346">
        <v>54227</v>
      </c>
      <c r="AQ55" s="347">
        <v>-17.8</v>
      </c>
      <c r="AR55" s="348">
        <v>25.7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5031667</v>
      </c>
      <c r="AN56" s="352">
        <v>94694</v>
      </c>
      <c r="AO56" s="353">
        <v>23.5</v>
      </c>
      <c r="AP56" s="354">
        <v>29694</v>
      </c>
      <c r="AQ56" s="355">
        <v>-18.600000000000001</v>
      </c>
      <c r="AR56" s="356">
        <v>42.1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8151252</v>
      </c>
      <c r="AN57" s="344">
        <v>155345</v>
      </c>
      <c r="AO57" s="345">
        <v>13.9</v>
      </c>
      <c r="AP57" s="346">
        <v>57295</v>
      </c>
      <c r="AQ57" s="347">
        <v>5.7</v>
      </c>
      <c r="AR57" s="348">
        <v>8.1999999999999993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5470275</v>
      </c>
      <c r="AN58" s="352">
        <v>104251</v>
      </c>
      <c r="AO58" s="353">
        <v>10.1</v>
      </c>
      <c r="AP58" s="354">
        <v>32771</v>
      </c>
      <c r="AQ58" s="355">
        <v>10.4</v>
      </c>
      <c r="AR58" s="356">
        <v>-0.3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6094086</v>
      </c>
      <c r="AN59" s="344">
        <v>117617</v>
      </c>
      <c r="AO59" s="345">
        <v>-24.3</v>
      </c>
      <c r="AP59" s="346">
        <v>54110</v>
      </c>
      <c r="AQ59" s="347">
        <v>-5.6</v>
      </c>
      <c r="AR59" s="348">
        <v>-18.7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3207153</v>
      </c>
      <c r="AN60" s="352">
        <v>61899</v>
      </c>
      <c r="AO60" s="353">
        <v>-40.6</v>
      </c>
      <c r="AP60" s="354">
        <v>30620</v>
      </c>
      <c r="AQ60" s="355">
        <v>-6.6</v>
      </c>
      <c r="AR60" s="356">
        <v>-34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7477851</v>
      </c>
      <c r="AN61" s="359">
        <v>140614</v>
      </c>
      <c r="AO61" s="360">
        <v>-2.8</v>
      </c>
      <c r="AP61" s="361">
        <v>60236</v>
      </c>
      <c r="AQ61" s="362">
        <v>1.8</v>
      </c>
      <c r="AR61" s="348">
        <v>-4.5999999999999996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4543323</v>
      </c>
      <c r="AN62" s="352">
        <v>85465</v>
      </c>
      <c r="AO62" s="353">
        <v>-7.1</v>
      </c>
      <c r="AP62" s="354">
        <v>32973</v>
      </c>
      <c r="AQ62" s="355">
        <v>1.1000000000000001</v>
      </c>
      <c r="AR62" s="356">
        <v>-8.1999999999999993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nqh5suXLYbSy1xMDv8oVNoEcGcxy2/jMGy7vtuimqV939z7Bim0l/gkoFL+NsGg2xKe1EkYxipxZdZgLoPd/Lg==" saltValue="D34lEyxbWQndG3l1qUR5sw==" spinCount="100000" sheet="1" objects="1" scenarios="1"/>
  <customSheetViews>
    <customSheetView guid="{4E25E121-281A-492F-8BD3-566A36AC0C5C}"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1vPIpwz81WqgM3rsMFFLi0KsGtdJLVZkAlfejtNubjI95eqXOfaVmNLxLlorGebFoLjkBtwn5/seub+SUE7RQ==" saltValue="nziKg7RFnlXphxhTuWjLMQ==" spinCount="100000" sheet="1" objects="1" scenarios="1"/>
  <dataConsolidate/>
  <customSheetViews>
    <customSheetView guid="{4E25E121-281A-492F-8BD3-566A36AC0C5C}"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LfF2ZMWFg356yaJa0Rmf/L2kNppHepJXZMVXpkedhjMT0W4lArAnwrMFq38TE5k6UjbsG9IuchuJUJ62Cy/pw==" saltValue="JESoiwyofPeg/+Sf0DPCsQ==" spinCount="100000" sheet="1" objects="1" scenarios="1"/>
  <dataConsolidate/>
  <customSheetViews>
    <customSheetView guid="{4E25E121-281A-492F-8BD3-566A36AC0C5C}"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7" t="s">
        <v>3</v>
      </c>
      <c r="D47" s="1177"/>
      <c r="E47" s="1178"/>
      <c r="F47" s="11">
        <v>27.48</v>
      </c>
      <c r="G47" s="12">
        <v>27.93</v>
      </c>
      <c r="H47" s="12">
        <v>26.73</v>
      </c>
      <c r="I47" s="12">
        <v>27.28</v>
      </c>
      <c r="J47" s="13">
        <v>14.46</v>
      </c>
    </row>
    <row r="48" spans="2:10" ht="57.75" customHeight="1" x14ac:dyDescent="0.15">
      <c r="B48" s="14"/>
      <c r="C48" s="1179" t="s">
        <v>4</v>
      </c>
      <c r="D48" s="1179"/>
      <c r="E48" s="1180"/>
      <c r="F48" s="15">
        <v>6.92</v>
      </c>
      <c r="G48" s="16">
        <v>7.46</v>
      </c>
      <c r="H48" s="16">
        <v>9.17</v>
      </c>
      <c r="I48" s="16">
        <v>7.32</v>
      </c>
      <c r="J48" s="17">
        <v>7.24</v>
      </c>
    </row>
    <row r="49" spans="2:10" ht="57.75" customHeight="1" thickBot="1" x14ac:dyDescent="0.2">
      <c r="B49" s="18"/>
      <c r="C49" s="1181" t="s">
        <v>5</v>
      </c>
      <c r="D49" s="1181"/>
      <c r="E49" s="1182"/>
      <c r="F49" s="19">
        <v>4.63</v>
      </c>
      <c r="G49" s="20">
        <v>4.95</v>
      </c>
      <c r="H49" s="20">
        <v>4.4400000000000004</v>
      </c>
      <c r="I49" s="20">
        <v>2.5</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2whtn5InMoGCc2myvvB4BfYAiSw00TG2cZXRF+GWkpk2EJQZYS4WGHsc4UISgKGFDGJntG5wE4Mqa53opqO5w==" saltValue="KQjqp924FdxFaCGOCWVDnQ==" spinCount="100000" sheet="1" objects="1" scenarios="1"/>
  <customSheetViews>
    <customSheetView guid="{4E25E121-281A-492F-8BD3-566A36AC0C5C}"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2019-03-14T03:42:45Z</cp:lastPrinted>
  <dcterms:created xsi:type="dcterms:W3CDTF">2019-02-14T02:39:23Z</dcterms:created>
  <dcterms:modified xsi:type="dcterms:W3CDTF">2019-10-30T03:59:55Z</dcterms:modified>
  <cp:category/>
</cp:coreProperties>
</file>